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陸上競技部\2024(R6)\"/>
    </mc:Choice>
  </mc:AlternateContent>
  <bookViews>
    <workbookView xWindow="-120" yWindow="-120" windowWidth="20730" windowHeight="11160"/>
  </bookViews>
  <sheets>
    <sheet name="申込" sheetId="1" r:id="rId1"/>
    <sheet name="申込一覧（事務局）" sheetId="3" state="hidden" r:id="rId2"/>
    <sheet name="名簿" sheetId="2" state="hidden" r:id="rId3"/>
  </sheets>
  <definedNames>
    <definedName name="_xlnm.Print_Area" localSheetId="0">申込!$A$1:$N$104</definedName>
    <definedName name="_xlnm.Print_Area" localSheetId="1">'申込一覧（事務局）'!$A$1:$N$804</definedName>
    <definedName name="_xlnm.Print_Area" localSheetId="2">名簿!$A$1:$K$896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H10" i="2" s="1"/>
  <c r="N11" i="2"/>
  <c r="N12" i="2"/>
  <c r="G12" i="2" s="1"/>
  <c r="N13" i="2"/>
  <c r="N14" i="2"/>
  <c r="N15" i="2"/>
  <c r="N16" i="2"/>
  <c r="N17" i="2"/>
  <c r="N18" i="2"/>
  <c r="C18" i="2" s="1"/>
  <c r="D18" i="2" s="1"/>
  <c r="N19" i="2"/>
  <c r="K19" i="2" s="1"/>
  <c r="N20" i="2"/>
  <c r="N21" i="2"/>
  <c r="N22" i="2"/>
  <c r="N23" i="2"/>
  <c r="N24" i="2"/>
  <c r="N25" i="2"/>
  <c r="H25" i="2" s="1"/>
  <c r="N26" i="2"/>
  <c r="N27" i="2"/>
  <c r="G27" i="2" s="1"/>
  <c r="N28" i="2"/>
  <c r="N29" i="2"/>
  <c r="N30" i="2"/>
  <c r="N32" i="2"/>
  <c r="K32" i="2" s="1"/>
  <c r="N33" i="2"/>
  <c r="K33" i="2" s="1"/>
  <c r="N34" i="2"/>
  <c r="K34" i="2" s="1"/>
  <c r="N35" i="2"/>
  <c r="J35" i="2" s="1"/>
  <c r="N36" i="2"/>
  <c r="I36" i="2" s="1"/>
  <c r="N37" i="2"/>
  <c r="I37" i="2" s="1"/>
  <c r="N38" i="2"/>
  <c r="I38" i="2" s="1"/>
  <c r="N39" i="2"/>
  <c r="I39" i="2" s="1"/>
  <c r="N40" i="2"/>
  <c r="H40" i="2" s="1"/>
  <c r="N41" i="2"/>
  <c r="H41" i="2" s="1"/>
  <c r="N42" i="2"/>
  <c r="H42" i="2" s="1"/>
  <c r="N43" i="2"/>
  <c r="H43" i="2" s="1"/>
  <c r="N44" i="2"/>
  <c r="K44" i="2" s="1"/>
  <c r="N45" i="2"/>
  <c r="K45" i="2" s="1"/>
  <c r="N46" i="2"/>
  <c r="K46" i="2" s="1"/>
  <c r="N47" i="2"/>
  <c r="K47" i="2" s="1"/>
  <c r="N48" i="2"/>
  <c r="J48" i="2" s="1"/>
  <c r="N49" i="2"/>
  <c r="J49" i="2" s="1"/>
  <c r="N50" i="2"/>
  <c r="J50" i="2" s="1"/>
  <c r="N51" i="2"/>
  <c r="J51" i="2" s="1"/>
  <c r="N52" i="2"/>
  <c r="I52" i="2" s="1"/>
  <c r="N53" i="2"/>
  <c r="I53" i="2" s="1"/>
  <c r="N54" i="2"/>
  <c r="I54" i="2" s="1"/>
  <c r="N55" i="2"/>
  <c r="I55" i="2" s="1"/>
  <c r="N56" i="2"/>
  <c r="H56" i="2" s="1"/>
  <c r="N57" i="2"/>
  <c r="N58" i="2"/>
  <c r="N60" i="2"/>
  <c r="K60" i="2" s="1"/>
  <c r="N61" i="2"/>
  <c r="K61" i="2" s="1"/>
  <c r="N62" i="2"/>
  <c r="K62" i="2" s="1"/>
  <c r="N63" i="2"/>
  <c r="J63" i="2" s="1"/>
  <c r="N64" i="2"/>
  <c r="I64" i="2" s="1"/>
  <c r="N65" i="2"/>
  <c r="I65" i="2" s="1"/>
  <c r="N66" i="2"/>
  <c r="I66" i="2" s="1"/>
  <c r="N67" i="2"/>
  <c r="H67" i="2" s="1"/>
  <c r="N68" i="2"/>
  <c r="K68" i="2" s="1"/>
  <c r="N69" i="2"/>
  <c r="K69" i="2" s="1"/>
  <c r="N70" i="2"/>
  <c r="K70" i="2" s="1"/>
  <c r="N71" i="2"/>
  <c r="J71" i="2" s="1"/>
  <c r="N72" i="2"/>
  <c r="I72" i="2" s="1"/>
  <c r="N73" i="2"/>
  <c r="I73" i="2" s="1"/>
  <c r="N74" i="2"/>
  <c r="I74" i="2" s="1"/>
  <c r="N75" i="2"/>
  <c r="H75" i="2" s="1"/>
  <c r="N76" i="2"/>
  <c r="K76" i="2" s="1"/>
  <c r="N77" i="2"/>
  <c r="K77" i="2" s="1"/>
  <c r="N78" i="2"/>
  <c r="K78" i="2" s="1"/>
  <c r="N79" i="2"/>
  <c r="J79" i="2" s="1"/>
  <c r="N80" i="2"/>
  <c r="I80" i="2" s="1"/>
  <c r="N81" i="2"/>
  <c r="I81" i="2" s="1"/>
  <c r="N82" i="2"/>
  <c r="I82" i="2" s="1"/>
  <c r="N83" i="2"/>
  <c r="H83" i="2" s="1"/>
  <c r="N84" i="2"/>
  <c r="K84" i="2" s="1"/>
  <c r="N85" i="2"/>
  <c r="N86" i="2"/>
  <c r="N88" i="2"/>
  <c r="J88" i="2" s="1"/>
  <c r="N89" i="2"/>
  <c r="J89" i="2" s="1"/>
  <c r="N90" i="2"/>
  <c r="J90" i="2" s="1"/>
  <c r="N91" i="2"/>
  <c r="I91" i="2" s="1"/>
  <c r="N92" i="2"/>
  <c r="H92" i="2" s="1"/>
  <c r="N93" i="2"/>
  <c r="H93" i="2" s="1"/>
  <c r="N94" i="2"/>
  <c r="K94" i="2" s="1"/>
  <c r="N95" i="2"/>
  <c r="J95" i="2" s="1"/>
  <c r="N96" i="2"/>
  <c r="I96" i="2" s="1"/>
  <c r="N97" i="2"/>
  <c r="I97" i="2" s="1"/>
  <c r="N98" i="2"/>
  <c r="H98" i="2" s="1"/>
  <c r="N99" i="2"/>
  <c r="K99" i="2" s="1"/>
  <c r="N100" i="2"/>
  <c r="J100" i="2" s="1"/>
  <c r="N101" i="2"/>
  <c r="J101" i="2" s="1"/>
  <c r="N102" i="2"/>
  <c r="I102" i="2" s="1"/>
  <c r="N103" i="2"/>
  <c r="H103" i="2" s="1"/>
  <c r="N104" i="2"/>
  <c r="K104" i="2" s="1"/>
  <c r="N105" i="2"/>
  <c r="K105" i="2" s="1"/>
  <c r="N106" i="2"/>
  <c r="J106" i="2" s="1"/>
  <c r="N107" i="2"/>
  <c r="I107" i="2" s="1"/>
  <c r="N108" i="2"/>
  <c r="H108" i="2" s="1"/>
  <c r="N109" i="2"/>
  <c r="H109" i="2" s="1"/>
  <c r="N110" i="2"/>
  <c r="H110" i="2" s="1"/>
  <c r="N111" i="2"/>
  <c r="H111" i="2" s="1"/>
  <c r="N112" i="2"/>
  <c r="K112" i="2" s="1"/>
  <c r="N113" i="2"/>
  <c r="N114" i="2"/>
  <c r="N116" i="2"/>
  <c r="J116" i="2" s="1"/>
  <c r="N117" i="2"/>
  <c r="C117" i="2" s="1"/>
  <c r="D117" i="2" s="1"/>
  <c r="N118" i="2"/>
  <c r="J118" i="2" s="1"/>
  <c r="N119" i="2"/>
  <c r="N120" i="2"/>
  <c r="E120" i="2" s="1"/>
  <c r="N121" i="2"/>
  <c r="J121" i="2" s="1"/>
  <c r="N122" i="2"/>
  <c r="H122" i="2" s="1"/>
  <c r="N123" i="2"/>
  <c r="N124" i="2"/>
  <c r="K124" i="2" s="1"/>
  <c r="N125" i="2"/>
  <c r="H125" i="2" s="1"/>
  <c r="N126" i="2"/>
  <c r="F126" i="2" s="1"/>
  <c r="N127" i="2"/>
  <c r="N128" i="2"/>
  <c r="I128" i="2" s="1"/>
  <c r="N129" i="2"/>
  <c r="I129" i="2" s="1"/>
  <c r="N130" i="2"/>
  <c r="N131" i="2"/>
  <c r="N132" i="2"/>
  <c r="F132" i="2" s="1"/>
  <c r="N133" i="2"/>
  <c r="J133" i="2" s="1"/>
  <c r="N134" i="2"/>
  <c r="N135" i="2"/>
  <c r="N136" i="2"/>
  <c r="N137" i="2"/>
  <c r="N138" i="2"/>
  <c r="N139" i="2"/>
  <c r="N140" i="2"/>
  <c r="N141" i="2"/>
  <c r="N142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4" i="2"/>
  <c r="H893" i="2" l="1"/>
  <c r="C893" i="2"/>
  <c r="D893" i="2" s="1"/>
  <c r="K893" i="2"/>
  <c r="G893" i="2"/>
  <c r="J893" i="2"/>
  <c r="F893" i="2"/>
  <c r="E893" i="2"/>
  <c r="I893" i="2"/>
  <c r="K877" i="2"/>
  <c r="G877" i="2"/>
  <c r="J877" i="2"/>
  <c r="F877" i="2"/>
  <c r="C877" i="2"/>
  <c r="D877" i="2" s="1"/>
  <c r="I877" i="2"/>
  <c r="H877" i="2"/>
  <c r="E877" i="2"/>
  <c r="H861" i="2"/>
  <c r="C861" i="2"/>
  <c r="D861" i="2" s="1"/>
  <c r="K861" i="2"/>
  <c r="G861" i="2"/>
  <c r="I861" i="2"/>
  <c r="F861" i="2"/>
  <c r="J861" i="2"/>
  <c r="E861" i="2"/>
  <c r="K845" i="2"/>
  <c r="G845" i="2"/>
  <c r="J845" i="2"/>
  <c r="F845" i="2"/>
  <c r="E845" i="2"/>
  <c r="C845" i="2"/>
  <c r="D845" i="2" s="1"/>
  <c r="I845" i="2"/>
  <c r="H845" i="2"/>
  <c r="H829" i="2"/>
  <c r="C829" i="2"/>
  <c r="D829" i="2" s="1"/>
  <c r="I829" i="2"/>
  <c r="G829" i="2"/>
  <c r="J829" i="2"/>
  <c r="F829" i="2"/>
  <c r="E829" i="2"/>
  <c r="K829" i="2"/>
  <c r="H892" i="2"/>
  <c r="K892" i="2"/>
  <c r="G892" i="2"/>
  <c r="C892" i="2"/>
  <c r="D892" i="2" s="1"/>
  <c r="J892" i="2"/>
  <c r="F892" i="2"/>
  <c r="I892" i="2"/>
  <c r="E892" i="2"/>
  <c r="J880" i="2"/>
  <c r="F880" i="2"/>
  <c r="I880" i="2"/>
  <c r="E880" i="2"/>
  <c r="H880" i="2"/>
  <c r="C880" i="2"/>
  <c r="D880" i="2" s="1"/>
  <c r="K880" i="2"/>
  <c r="G880" i="2"/>
  <c r="J868" i="2"/>
  <c r="F868" i="2"/>
  <c r="I868" i="2"/>
  <c r="E868" i="2"/>
  <c r="G868" i="2"/>
  <c r="C868" i="2"/>
  <c r="D868" i="2" s="1"/>
  <c r="K868" i="2"/>
  <c r="H868" i="2"/>
  <c r="I856" i="2"/>
  <c r="E856" i="2"/>
  <c r="H856" i="2"/>
  <c r="J856" i="2"/>
  <c r="G856" i="2"/>
  <c r="F856" i="2"/>
  <c r="C856" i="2"/>
  <c r="D856" i="2" s="1"/>
  <c r="K856" i="2"/>
  <c r="K844" i="2"/>
  <c r="G844" i="2"/>
  <c r="C844" i="2"/>
  <c r="D844" i="2" s="1"/>
  <c r="J844" i="2"/>
  <c r="F844" i="2"/>
  <c r="E844" i="2"/>
  <c r="I844" i="2"/>
  <c r="H844" i="2"/>
  <c r="J832" i="2"/>
  <c r="F832" i="2"/>
  <c r="K832" i="2"/>
  <c r="I832" i="2"/>
  <c r="H832" i="2"/>
  <c r="C832" i="2"/>
  <c r="D832" i="2" s="1"/>
  <c r="E832" i="2"/>
  <c r="G832" i="2"/>
  <c r="I820" i="2"/>
  <c r="E820" i="2"/>
  <c r="H820" i="2"/>
  <c r="F820" i="2"/>
  <c r="K820" i="2"/>
  <c r="C820" i="2"/>
  <c r="D820" i="2" s="1"/>
  <c r="J820" i="2"/>
  <c r="G820" i="2"/>
  <c r="J808" i="2"/>
  <c r="F808" i="2"/>
  <c r="I808" i="2"/>
  <c r="E808" i="2"/>
  <c r="K808" i="2"/>
  <c r="C808" i="2"/>
  <c r="D808" i="2" s="1"/>
  <c r="H808" i="2"/>
  <c r="G808" i="2"/>
  <c r="H796" i="2"/>
  <c r="K796" i="2"/>
  <c r="G796" i="2"/>
  <c r="C796" i="2"/>
  <c r="D796" i="2" s="1"/>
  <c r="I796" i="2"/>
  <c r="F796" i="2"/>
  <c r="J796" i="2"/>
  <c r="E796" i="2"/>
  <c r="H784" i="2"/>
  <c r="I784" i="2"/>
  <c r="C784" i="2"/>
  <c r="D784" i="2" s="1"/>
  <c r="G784" i="2"/>
  <c r="K784" i="2"/>
  <c r="J784" i="2"/>
  <c r="F784" i="2"/>
  <c r="E784" i="2"/>
  <c r="H776" i="2"/>
  <c r="G776" i="2"/>
  <c r="F776" i="2"/>
  <c r="K776" i="2"/>
  <c r="E776" i="2"/>
  <c r="J776" i="2"/>
  <c r="C776" i="2"/>
  <c r="D776" i="2" s="1"/>
  <c r="I776" i="2"/>
  <c r="H768" i="2"/>
  <c r="K768" i="2"/>
  <c r="F768" i="2"/>
  <c r="J768" i="2"/>
  <c r="C768" i="2"/>
  <c r="D768" i="2" s="1"/>
  <c r="I768" i="2"/>
  <c r="G768" i="2"/>
  <c r="E768" i="2"/>
  <c r="I760" i="2"/>
  <c r="E760" i="2"/>
  <c r="H760" i="2"/>
  <c r="K760" i="2"/>
  <c r="G760" i="2"/>
  <c r="C760" i="2"/>
  <c r="D760" i="2" s="1"/>
  <c r="J760" i="2"/>
  <c r="F760" i="2"/>
  <c r="K752" i="2"/>
  <c r="G752" i="2"/>
  <c r="C752" i="2"/>
  <c r="D752" i="2" s="1"/>
  <c r="J752" i="2"/>
  <c r="F752" i="2"/>
  <c r="I752" i="2"/>
  <c r="H752" i="2"/>
  <c r="E752" i="2"/>
  <c r="I744" i="2"/>
  <c r="E744" i="2"/>
  <c r="H744" i="2"/>
  <c r="K744" i="2"/>
  <c r="C744" i="2"/>
  <c r="D744" i="2" s="1"/>
  <c r="J744" i="2"/>
  <c r="G744" i="2"/>
  <c r="F744" i="2"/>
  <c r="K736" i="2"/>
  <c r="G736" i="2"/>
  <c r="C736" i="2"/>
  <c r="D736" i="2" s="1"/>
  <c r="J736" i="2"/>
  <c r="F736" i="2"/>
  <c r="E736" i="2"/>
  <c r="I736" i="2"/>
  <c r="H736" i="2"/>
  <c r="I728" i="2"/>
  <c r="E728" i="2"/>
  <c r="H728" i="2"/>
  <c r="G728" i="2"/>
  <c r="F728" i="2"/>
  <c r="K728" i="2"/>
  <c r="C728" i="2"/>
  <c r="D728" i="2" s="1"/>
  <c r="J728" i="2"/>
  <c r="I720" i="2"/>
  <c r="E720" i="2"/>
  <c r="H720" i="2"/>
  <c r="K720" i="2"/>
  <c r="C720" i="2"/>
  <c r="D720" i="2" s="1"/>
  <c r="J720" i="2"/>
  <c r="G720" i="2"/>
  <c r="F720" i="2"/>
  <c r="K716" i="2"/>
  <c r="G716" i="2"/>
  <c r="C716" i="2"/>
  <c r="D716" i="2" s="1"/>
  <c r="J716" i="2"/>
  <c r="F716" i="2"/>
  <c r="E716" i="2"/>
  <c r="I716" i="2"/>
  <c r="H716" i="2"/>
  <c r="I712" i="2"/>
  <c r="E712" i="2"/>
  <c r="H712" i="2"/>
  <c r="G712" i="2"/>
  <c r="F712" i="2"/>
  <c r="K712" i="2"/>
  <c r="C712" i="2"/>
  <c r="D712" i="2" s="1"/>
  <c r="J712" i="2"/>
  <c r="K708" i="2"/>
  <c r="G708" i="2"/>
  <c r="C708" i="2"/>
  <c r="D708" i="2" s="1"/>
  <c r="J708" i="2"/>
  <c r="F708" i="2"/>
  <c r="I708" i="2"/>
  <c r="H708" i="2"/>
  <c r="E708" i="2"/>
  <c r="K895" i="2"/>
  <c r="G895" i="2"/>
  <c r="C895" i="2"/>
  <c r="D895" i="2" s="1"/>
  <c r="J895" i="2"/>
  <c r="F895" i="2"/>
  <c r="I895" i="2"/>
  <c r="E895" i="2"/>
  <c r="H895" i="2"/>
  <c r="I891" i="2"/>
  <c r="E891" i="2"/>
  <c r="H891" i="2"/>
  <c r="K891" i="2"/>
  <c r="G891" i="2"/>
  <c r="C891" i="2"/>
  <c r="D891" i="2" s="1"/>
  <c r="F891" i="2"/>
  <c r="J891" i="2"/>
  <c r="K887" i="2"/>
  <c r="G887" i="2"/>
  <c r="C887" i="2"/>
  <c r="D887" i="2" s="1"/>
  <c r="J887" i="2"/>
  <c r="F887" i="2"/>
  <c r="I887" i="2"/>
  <c r="E887" i="2"/>
  <c r="H887" i="2"/>
  <c r="I883" i="2"/>
  <c r="E883" i="2"/>
  <c r="H883" i="2"/>
  <c r="K883" i="2"/>
  <c r="G883" i="2"/>
  <c r="C883" i="2"/>
  <c r="D883" i="2" s="1"/>
  <c r="J883" i="2"/>
  <c r="F883" i="2"/>
  <c r="K879" i="2"/>
  <c r="J879" i="2"/>
  <c r="F879" i="2"/>
  <c r="I879" i="2"/>
  <c r="E879" i="2"/>
  <c r="C879" i="2"/>
  <c r="D879" i="2" s="1"/>
  <c r="H879" i="2"/>
  <c r="G879" i="2"/>
  <c r="H875" i="2"/>
  <c r="K875" i="2"/>
  <c r="G875" i="2"/>
  <c r="C875" i="2"/>
  <c r="D875" i="2" s="1"/>
  <c r="E875" i="2"/>
  <c r="J875" i="2"/>
  <c r="I875" i="2"/>
  <c r="F875" i="2"/>
  <c r="K867" i="2"/>
  <c r="G867" i="2"/>
  <c r="J867" i="2"/>
  <c r="F867" i="2"/>
  <c r="H867" i="2"/>
  <c r="E867" i="2"/>
  <c r="I867" i="2"/>
  <c r="C867" i="2"/>
  <c r="D867" i="2" s="1"/>
  <c r="H863" i="2"/>
  <c r="C863" i="2"/>
  <c r="D863" i="2" s="1"/>
  <c r="K863" i="2"/>
  <c r="G863" i="2"/>
  <c r="I863" i="2"/>
  <c r="F863" i="2"/>
  <c r="J863" i="2"/>
  <c r="E863" i="2"/>
  <c r="I859" i="2"/>
  <c r="E859" i="2"/>
  <c r="H859" i="2"/>
  <c r="C859" i="2"/>
  <c r="D859" i="2" s="1"/>
  <c r="J859" i="2"/>
  <c r="G859" i="2"/>
  <c r="K859" i="2"/>
  <c r="F859" i="2"/>
  <c r="J855" i="2"/>
  <c r="F855" i="2"/>
  <c r="I855" i="2"/>
  <c r="E855" i="2"/>
  <c r="K855" i="2"/>
  <c r="H855" i="2"/>
  <c r="G855" i="2"/>
  <c r="C855" i="2"/>
  <c r="D855" i="2" s="1"/>
  <c r="J851" i="2"/>
  <c r="F851" i="2"/>
  <c r="I851" i="2"/>
  <c r="E851" i="2"/>
  <c r="C851" i="2"/>
  <c r="D851" i="2" s="1"/>
  <c r="K851" i="2"/>
  <c r="H851" i="2"/>
  <c r="G851" i="2"/>
  <c r="K847" i="2"/>
  <c r="G847" i="2"/>
  <c r="J847" i="2"/>
  <c r="F847" i="2"/>
  <c r="E847" i="2"/>
  <c r="C847" i="2"/>
  <c r="D847" i="2" s="1"/>
  <c r="I847" i="2"/>
  <c r="H847" i="2"/>
  <c r="H839" i="2"/>
  <c r="C839" i="2"/>
  <c r="D839" i="2" s="1"/>
  <c r="K839" i="2"/>
  <c r="F839" i="2"/>
  <c r="J839" i="2"/>
  <c r="E839" i="2"/>
  <c r="I839" i="2"/>
  <c r="G839" i="2"/>
  <c r="I835" i="2"/>
  <c r="E835" i="2"/>
  <c r="G835" i="2"/>
  <c r="K835" i="2"/>
  <c r="F835" i="2"/>
  <c r="J835" i="2"/>
  <c r="C835" i="2"/>
  <c r="D835" i="2" s="1"/>
  <c r="H835" i="2"/>
  <c r="K831" i="2"/>
  <c r="G831" i="2"/>
  <c r="H831" i="2"/>
  <c r="F831" i="2"/>
  <c r="C831" i="2"/>
  <c r="D831" i="2" s="1"/>
  <c r="J831" i="2"/>
  <c r="I831" i="2"/>
  <c r="E831" i="2"/>
  <c r="I827" i="2"/>
  <c r="E827" i="2"/>
  <c r="J827" i="2"/>
  <c r="C827" i="2"/>
  <c r="D827" i="2" s="1"/>
  <c r="H827" i="2"/>
  <c r="F827" i="2"/>
  <c r="K827" i="2"/>
  <c r="G827" i="2"/>
  <c r="H823" i="2"/>
  <c r="C823" i="2"/>
  <c r="D823" i="2" s="1"/>
  <c r="K823" i="2"/>
  <c r="G823" i="2"/>
  <c r="E823" i="2"/>
  <c r="J823" i="2"/>
  <c r="I823" i="2"/>
  <c r="F823" i="2"/>
  <c r="J819" i="2"/>
  <c r="F819" i="2"/>
  <c r="I819" i="2"/>
  <c r="E819" i="2"/>
  <c r="G819" i="2"/>
  <c r="C819" i="2"/>
  <c r="D819" i="2" s="1"/>
  <c r="K819" i="2"/>
  <c r="H819" i="2"/>
  <c r="I811" i="2"/>
  <c r="E811" i="2"/>
  <c r="H811" i="2"/>
  <c r="C811" i="2"/>
  <c r="D811" i="2" s="1"/>
  <c r="J811" i="2"/>
  <c r="G811" i="2"/>
  <c r="K811" i="2"/>
  <c r="F811" i="2"/>
  <c r="K807" i="2"/>
  <c r="G807" i="2"/>
  <c r="J807" i="2"/>
  <c r="F807" i="2"/>
  <c r="C807" i="2"/>
  <c r="D807" i="2" s="1"/>
  <c r="I807" i="2"/>
  <c r="H807" i="2"/>
  <c r="E807" i="2"/>
  <c r="I803" i="2"/>
  <c r="E803" i="2"/>
  <c r="H803" i="2"/>
  <c r="C803" i="2"/>
  <c r="D803" i="2" s="1"/>
  <c r="F803" i="2"/>
  <c r="K803" i="2"/>
  <c r="J803" i="2"/>
  <c r="G803" i="2"/>
  <c r="K799" i="2"/>
  <c r="G799" i="2"/>
  <c r="J799" i="2"/>
  <c r="F799" i="2"/>
  <c r="H799" i="2"/>
  <c r="E799" i="2"/>
  <c r="C799" i="2"/>
  <c r="D799" i="2" s="1"/>
  <c r="I799" i="2"/>
  <c r="H795" i="2"/>
  <c r="C795" i="2"/>
  <c r="D795" i="2" s="1"/>
  <c r="J795" i="2"/>
  <c r="E795" i="2"/>
  <c r="I795" i="2"/>
  <c r="G795" i="2"/>
  <c r="F795" i="2"/>
  <c r="K795" i="2"/>
  <c r="J791" i="2"/>
  <c r="F791" i="2"/>
  <c r="G791" i="2"/>
  <c r="K791" i="2"/>
  <c r="E791" i="2"/>
  <c r="I791" i="2"/>
  <c r="H791" i="2"/>
  <c r="C791" i="2"/>
  <c r="D791" i="2" s="1"/>
  <c r="I783" i="2"/>
  <c r="E783" i="2"/>
  <c r="G783" i="2"/>
  <c r="K783" i="2"/>
  <c r="F783" i="2"/>
  <c r="J783" i="2"/>
  <c r="H783" i="2"/>
  <c r="C783" i="2"/>
  <c r="D783" i="2" s="1"/>
  <c r="K779" i="2"/>
  <c r="G779" i="2"/>
  <c r="I779" i="2"/>
  <c r="C779" i="2"/>
  <c r="D779" i="2" s="1"/>
  <c r="H779" i="2"/>
  <c r="J779" i="2"/>
  <c r="F779" i="2"/>
  <c r="E779" i="2"/>
  <c r="I775" i="2"/>
  <c r="E775" i="2"/>
  <c r="K775" i="2"/>
  <c r="F775" i="2"/>
  <c r="H775" i="2"/>
  <c r="G775" i="2"/>
  <c r="C775" i="2"/>
  <c r="D775" i="2" s="1"/>
  <c r="J775" i="2"/>
  <c r="K771" i="2"/>
  <c r="G771" i="2"/>
  <c r="H771" i="2"/>
  <c r="F771" i="2"/>
  <c r="E771" i="2"/>
  <c r="J771" i="2"/>
  <c r="C771" i="2"/>
  <c r="D771" i="2" s="1"/>
  <c r="I771" i="2"/>
  <c r="I767" i="2"/>
  <c r="E767" i="2"/>
  <c r="J767" i="2"/>
  <c r="F767" i="2"/>
  <c r="K767" i="2"/>
  <c r="C767" i="2"/>
  <c r="D767" i="2" s="1"/>
  <c r="H767" i="2"/>
  <c r="G767" i="2"/>
  <c r="K763" i="2"/>
  <c r="H763" i="2"/>
  <c r="C763" i="2"/>
  <c r="D763" i="2" s="1"/>
  <c r="G763" i="2"/>
  <c r="J763" i="2"/>
  <c r="F763" i="2"/>
  <c r="I763" i="2"/>
  <c r="E763" i="2"/>
  <c r="K755" i="2"/>
  <c r="G755" i="2"/>
  <c r="J755" i="2"/>
  <c r="F755" i="2"/>
  <c r="I755" i="2"/>
  <c r="H755" i="2"/>
  <c r="E755" i="2"/>
  <c r="C755" i="2"/>
  <c r="D755" i="2" s="1"/>
  <c r="H751" i="2"/>
  <c r="C751" i="2"/>
  <c r="D751" i="2" s="1"/>
  <c r="K751" i="2"/>
  <c r="G751" i="2"/>
  <c r="J751" i="2"/>
  <c r="I751" i="2"/>
  <c r="F751" i="2"/>
  <c r="E751" i="2"/>
  <c r="I747" i="2"/>
  <c r="E747" i="2"/>
  <c r="H747" i="2"/>
  <c r="C747" i="2"/>
  <c r="D747" i="2" s="1"/>
  <c r="K747" i="2"/>
  <c r="J747" i="2"/>
  <c r="G747" i="2"/>
  <c r="F747" i="2"/>
  <c r="J743" i="2"/>
  <c r="F743" i="2"/>
  <c r="I743" i="2"/>
  <c r="E743" i="2"/>
  <c r="C743" i="2"/>
  <c r="D743" i="2" s="1"/>
  <c r="K743" i="2"/>
  <c r="H743" i="2"/>
  <c r="G743" i="2"/>
  <c r="K739" i="2"/>
  <c r="G739" i="2"/>
  <c r="J739" i="2"/>
  <c r="F739" i="2"/>
  <c r="E739" i="2"/>
  <c r="C739" i="2"/>
  <c r="D739" i="2" s="1"/>
  <c r="I739" i="2"/>
  <c r="H739" i="2"/>
  <c r="H735" i="2"/>
  <c r="C735" i="2"/>
  <c r="D735" i="2" s="1"/>
  <c r="K735" i="2"/>
  <c r="G735" i="2"/>
  <c r="F735" i="2"/>
  <c r="E735" i="2"/>
  <c r="J735" i="2"/>
  <c r="I735" i="2"/>
  <c r="J727" i="2"/>
  <c r="F727" i="2"/>
  <c r="I727" i="2"/>
  <c r="E727" i="2"/>
  <c r="H727" i="2"/>
  <c r="G727" i="2"/>
  <c r="C727" i="2"/>
  <c r="D727" i="2" s="1"/>
  <c r="K727" i="2"/>
  <c r="H723" i="2"/>
  <c r="C723" i="2"/>
  <c r="D723" i="2" s="1"/>
  <c r="K723" i="2"/>
  <c r="G723" i="2"/>
  <c r="J723" i="2"/>
  <c r="I723" i="2"/>
  <c r="F723" i="2"/>
  <c r="E723" i="2"/>
  <c r="J719" i="2"/>
  <c r="F719" i="2"/>
  <c r="I719" i="2"/>
  <c r="E719" i="2"/>
  <c r="C719" i="2"/>
  <c r="D719" i="2" s="1"/>
  <c r="K719" i="2"/>
  <c r="H719" i="2"/>
  <c r="G719" i="2"/>
  <c r="H715" i="2"/>
  <c r="C715" i="2"/>
  <c r="D715" i="2" s="1"/>
  <c r="K715" i="2"/>
  <c r="G715" i="2"/>
  <c r="F715" i="2"/>
  <c r="E715" i="2"/>
  <c r="J715" i="2"/>
  <c r="I715" i="2"/>
  <c r="J711" i="2"/>
  <c r="F711" i="2"/>
  <c r="I711" i="2"/>
  <c r="E711" i="2"/>
  <c r="H711" i="2"/>
  <c r="G711" i="2"/>
  <c r="C711" i="2"/>
  <c r="D711" i="2" s="1"/>
  <c r="K711" i="2"/>
  <c r="H707" i="2"/>
  <c r="C707" i="2"/>
  <c r="D707" i="2" s="1"/>
  <c r="K707" i="2"/>
  <c r="G707" i="2"/>
  <c r="J707" i="2"/>
  <c r="I707" i="2"/>
  <c r="F707" i="2"/>
  <c r="E707" i="2"/>
  <c r="K699" i="2"/>
  <c r="G699" i="2"/>
  <c r="J699" i="2"/>
  <c r="F699" i="2"/>
  <c r="E699" i="2"/>
  <c r="C699" i="2"/>
  <c r="D699" i="2" s="1"/>
  <c r="I699" i="2"/>
  <c r="H699" i="2"/>
  <c r="K695" i="2"/>
  <c r="G695" i="2"/>
  <c r="J695" i="2"/>
  <c r="F695" i="2"/>
  <c r="I695" i="2"/>
  <c r="E695" i="2"/>
  <c r="H695" i="2"/>
  <c r="C695" i="2"/>
  <c r="D695" i="2" s="1"/>
  <c r="I691" i="2"/>
  <c r="E691" i="2"/>
  <c r="H691" i="2"/>
  <c r="C691" i="2"/>
  <c r="D691" i="2" s="1"/>
  <c r="K691" i="2"/>
  <c r="G691" i="2"/>
  <c r="J691" i="2"/>
  <c r="F691" i="2"/>
  <c r="K687" i="2"/>
  <c r="G687" i="2"/>
  <c r="J687" i="2"/>
  <c r="F687" i="2"/>
  <c r="I687" i="2"/>
  <c r="E687" i="2"/>
  <c r="H687" i="2"/>
  <c r="C687" i="2"/>
  <c r="D687" i="2" s="1"/>
  <c r="I683" i="2"/>
  <c r="E683" i="2"/>
  <c r="H683" i="2"/>
  <c r="C683" i="2"/>
  <c r="D683" i="2" s="1"/>
  <c r="K683" i="2"/>
  <c r="G683" i="2"/>
  <c r="J683" i="2"/>
  <c r="F683" i="2"/>
  <c r="K679" i="2"/>
  <c r="G679" i="2"/>
  <c r="J679" i="2"/>
  <c r="F679" i="2"/>
  <c r="I679" i="2"/>
  <c r="E679" i="2"/>
  <c r="H679" i="2"/>
  <c r="C679" i="2"/>
  <c r="D679" i="2" s="1"/>
  <c r="J671" i="2"/>
  <c r="F671" i="2"/>
  <c r="I671" i="2"/>
  <c r="E671" i="2"/>
  <c r="H671" i="2"/>
  <c r="C671" i="2"/>
  <c r="D671" i="2" s="1"/>
  <c r="K671" i="2"/>
  <c r="G671" i="2"/>
  <c r="K667" i="2"/>
  <c r="G667" i="2"/>
  <c r="J667" i="2"/>
  <c r="F667" i="2"/>
  <c r="I667" i="2"/>
  <c r="E667" i="2"/>
  <c r="H667" i="2"/>
  <c r="C667" i="2"/>
  <c r="D667" i="2" s="1"/>
  <c r="I663" i="2"/>
  <c r="E663" i="2"/>
  <c r="H663" i="2"/>
  <c r="C663" i="2"/>
  <c r="D663" i="2" s="1"/>
  <c r="K663" i="2"/>
  <c r="G663" i="2"/>
  <c r="J663" i="2"/>
  <c r="F663" i="2"/>
  <c r="K659" i="2"/>
  <c r="G659" i="2"/>
  <c r="J659" i="2"/>
  <c r="F659" i="2"/>
  <c r="H659" i="2"/>
  <c r="E659" i="2"/>
  <c r="C659" i="2"/>
  <c r="D659" i="2" s="1"/>
  <c r="I659" i="2"/>
  <c r="I655" i="2"/>
  <c r="E655" i="2"/>
  <c r="H655" i="2"/>
  <c r="C655" i="2"/>
  <c r="D655" i="2" s="1"/>
  <c r="J655" i="2"/>
  <c r="G655" i="2"/>
  <c r="F655" i="2"/>
  <c r="K655" i="2"/>
  <c r="K651" i="2"/>
  <c r="G651" i="2"/>
  <c r="J651" i="2"/>
  <c r="F651" i="2"/>
  <c r="C651" i="2"/>
  <c r="D651" i="2" s="1"/>
  <c r="I651" i="2"/>
  <c r="H651" i="2"/>
  <c r="E651" i="2"/>
  <c r="J643" i="2"/>
  <c r="F643" i="2"/>
  <c r="I643" i="2"/>
  <c r="E643" i="2"/>
  <c r="H643" i="2"/>
  <c r="K643" i="2"/>
  <c r="G643" i="2"/>
  <c r="C643" i="2"/>
  <c r="D643" i="2" s="1"/>
  <c r="H639" i="2"/>
  <c r="K639" i="2"/>
  <c r="G639" i="2"/>
  <c r="C639" i="2"/>
  <c r="D639" i="2" s="1"/>
  <c r="J639" i="2"/>
  <c r="F639" i="2"/>
  <c r="I639" i="2"/>
  <c r="E639" i="2"/>
  <c r="J635" i="2"/>
  <c r="F635" i="2"/>
  <c r="I635" i="2"/>
  <c r="E635" i="2"/>
  <c r="H635" i="2"/>
  <c r="K635" i="2"/>
  <c r="G635" i="2"/>
  <c r="C635" i="2"/>
  <c r="D635" i="2" s="1"/>
  <c r="I631" i="2"/>
  <c r="E631" i="2"/>
  <c r="H631" i="2"/>
  <c r="K631" i="2"/>
  <c r="G631" i="2"/>
  <c r="C631" i="2"/>
  <c r="D631" i="2" s="1"/>
  <c r="J631" i="2"/>
  <c r="F631" i="2"/>
  <c r="H627" i="2"/>
  <c r="K627" i="2"/>
  <c r="G627" i="2"/>
  <c r="C627" i="2"/>
  <c r="D627" i="2" s="1"/>
  <c r="J627" i="2"/>
  <c r="F627" i="2"/>
  <c r="E627" i="2"/>
  <c r="I627" i="2"/>
  <c r="K623" i="2"/>
  <c r="G623" i="2"/>
  <c r="C623" i="2"/>
  <c r="D623" i="2" s="1"/>
  <c r="J623" i="2"/>
  <c r="F623" i="2"/>
  <c r="I623" i="2"/>
  <c r="E623" i="2"/>
  <c r="H623" i="2"/>
  <c r="K615" i="2"/>
  <c r="G615" i="2"/>
  <c r="J615" i="2"/>
  <c r="F615" i="2"/>
  <c r="I615" i="2"/>
  <c r="E615" i="2"/>
  <c r="C615" i="2"/>
  <c r="D615" i="2" s="1"/>
  <c r="H615" i="2"/>
  <c r="I611" i="2"/>
  <c r="E611" i="2"/>
  <c r="H611" i="2"/>
  <c r="C611" i="2"/>
  <c r="D611" i="2" s="1"/>
  <c r="K611" i="2"/>
  <c r="G611" i="2"/>
  <c r="F611" i="2"/>
  <c r="J611" i="2"/>
  <c r="K607" i="2"/>
  <c r="G607" i="2"/>
  <c r="J607" i="2"/>
  <c r="F607" i="2"/>
  <c r="I607" i="2"/>
  <c r="E607" i="2"/>
  <c r="H607" i="2"/>
  <c r="C607" i="2"/>
  <c r="D607" i="2" s="1"/>
  <c r="I603" i="2"/>
  <c r="E603" i="2"/>
  <c r="H603" i="2"/>
  <c r="C603" i="2"/>
  <c r="D603" i="2" s="1"/>
  <c r="K603" i="2"/>
  <c r="G603" i="2"/>
  <c r="J603" i="2"/>
  <c r="F603" i="2"/>
  <c r="K599" i="2"/>
  <c r="G599" i="2"/>
  <c r="J599" i="2"/>
  <c r="F599" i="2"/>
  <c r="I599" i="2"/>
  <c r="E599" i="2"/>
  <c r="H599" i="2"/>
  <c r="C599" i="2"/>
  <c r="D599" i="2" s="1"/>
  <c r="I595" i="2"/>
  <c r="E595" i="2"/>
  <c r="H595" i="2"/>
  <c r="C595" i="2"/>
  <c r="D595" i="2" s="1"/>
  <c r="K595" i="2"/>
  <c r="G595" i="2"/>
  <c r="J595" i="2"/>
  <c r="F595" i="2"/>
  <c r="H587" i="2"/>
  <c r="C587" i="2"/>
  <c r="D587" i="2" s="1"/>
  <c r="K587" i="2"/>
  <c r="G587" i="2"/>
  <c r="J587" i="2"/>
  <c r="F587" i="2"/>
  <c r="I587" i="2"/>
  <c r="E587" i="2"/>
  <c r="J583" i="2"/>
  <c r="F583" i="2"/>
  <c r="I583" i="2"/>
  <c r="E583" i="2"/>
  <c r="H583" i="2"/>
  <c r="C583" i="2"/>
  <c r="D583" i="2" s="1"/>
  <c r="K583" i="2"/>
  <c r="G583" i="2"/>
  <c r="H579" i="2"/>
  <c r="C579" i="2"/>
  <c r="D579" i="2" s="1"/>
  <c r="K579" i="2"/>
  <c r="G579" i="2"/>
  <c r="J579" i="2"/>
  <c r="F579" i="2"/>
  <c r="I579" i="2"/>
  <c r="E579" i="2"/>
  <c r="J575" i="2"/>
  <c r="F575" i="2"/>
  <c r="I575" i="2"/>
  <c r="E575" i="2"/>
  <c r="H575" i="2"/>
  <c r="C575" i="2"/>
  <c r="D575" i="2" s="1"/>
  <c r="K575" i="2"/>
  <c r="G575" i="2"/>
  <c r="H571" i="2"/>
  <c r="C571" i="2"/>
  <c r="D571" i="2" s="1"/>
  <c r="K571" i="2"/>
  <c r="G571" i="2"/>
  <c r="J571" i="2"/>
  <c r="F571" i="2"/>
  <c r="I571" i="2"/>
  <c r="E571" i="2"/>
  <c r="J567" i="2"/>
  <c r="F567" i="2"/>
  <c r="I567" i="2"/>
  <c r="E567" i="2"/>
  <c r="H567" i="2"/>
  <c r="C567" i="2"/>
  <c r="D567" i="2" s="1"/>
  <c r="K567" i="2"/>
  <c r="G567" i="2"/>
  <c r="I559" i="2"/>
  <c r="E559" i="2"/>
  <c r="H559" i="2"/>
  <c r="C559" i="2"/>
  <c r="D559" i="2" s="1"/>
  <c r="K559" i="2"/>
  <c r="G559" i="2"/>
  <c r="J559" i="2"/>
  <c r="F559" i="2"/>
  <c r="J555" i="2"/>
  <c r="F555" i="2"/>
  <c r="I555" i="2"/>
  <c r="E555" i="2"/>
  <c r="H555" i="2"/>
  <c r="K555" i="2"/>
  <c r="G555" i="2"/>
  <c r="C555" i="2"/>
  <c r="D555" i="2" s="1"/>
  <c r="H551" i="2"/>
  <c r="K551" i="2"/>
  <c r="G551" i="2"/>
  <c r="C551" i="2"/>
  <c r="D551" i="2" s="1"/>
  <c r="J551" i="2"/>
  <c r="F551" i="2"/>
  <c r="I551" i="2"/>
  <c r="E551" i="2"/>
  <c r="J547" i="2"/>
  <c r="F547" i="2"/>
  <c r="I547" i="2"/>
  <c r="E547" i="2"/>
  <c r="H547" i="2"/>
  <c r="C547" i="2"/>
  <c r="D547" i="2" s="1"/>
  <c r="K547" i="2"/>
  <c r="G547" i="2"/>
  <c r="H543" i="2"/>
  <c r="K543" i="2"/>
  <c r="G543" i="2"/>
  <c r="C543" i="2"/>
  <c r="D543" i="2" s="1"/>
  <c r="J543" i="2"/>
  <c r="F543" i="2"/>
  <c r="E543" i="2"/>
  <c r="I543" i="2"/>
  <c r="J539" i="2"/>
  <c r="F539" i="2"/>
  <c r="I539" i="2"/>
  <c r="E539" i="2"/>
  <c r="H539" i="2"/>
  <c r="G539" i="2"/>
  <c r="C539" i="2"/>
  <c r="D539" i="2" s="1"/>
  <c r="K539" i="2"/>
  <c r="I531" i="2"/>
  <c r="E531" i="2"/>
  <c r="H531" i="2"/>
  <c r="C531" i="2"/>
  <c r="D531" i="2" s="1"/>
  <c r="K531" i="2"/>
  <c r="G531" i="2"/>
  <c r="J531" i="2"/>
  <c r="F531" i="2"/>
  <c r="K527" i="2"/>
  <c r="G527" i="2"/>
  <c r="J527" i="2"/>
  <c r="F527" i="2"/>
  <c r="I527" i="2"/>
  <c r="E527" i="2"/>
  <c r="C527" i="2"/>
  <c r="D527" i="2" s="1"/>
  <c r="H527" i="2"/>
  <c r="I523" i="2"/>
  <c r="E523" i="2"/>
  <c r="H523" i="2"/>
  <c r="C523" i="2"/>
  <c r="D523" i="2" s="1"/>
  <c r="K523" i="2"/>
  <c r="G523" i="2"/>
  <c r="F523" i="2"/>
  <c r="J523" i="2"/>
  <c r="K519" i="2"/>
  <c r="G519" i="2"/>
  <c r="J519" i="2"/>
  <c r="F519" i="2"/>
  <c r="I519" i="2"/>
  <c r="E519" i="2"/>
  <c r="H519" i="2"/>
  <c r="C519" i="2"/>
  <c r="D519" i="2" s="1"/>
  <c r="I515" i="2"/>
  <c r="E515" i="2"/>
  <c r="H515" i="2"/>
  <c r="K515" i="2"/>
  <c r="G515" i="2"/>
  <c r="J515" i="2"/>
  <c r="F515" i="2"/>
  <c r="C515" i="2"/>
  <c r="D515" i="2" s="1"/>
  <c r="K511" i="2"/>
  <c r="G511" i="2"/>
  <c r="I511" i="2"/>
  <c r="E511" i="2"/>
  <c r="J511" i="2"/>
  <c r="H511" i="2"/>
  <c r="F511" i="2"/>
  <c r="C511" i="2"/>
  <c r="D511" i="2" s="1"/>
  <c r="J503" i="2"/>
  <c r="F503" i="2"/>
  <c r="H503" i="2"/>
  <c r="C503" i="2"/>
  <c r="D503" i="2" s="1"/>
  <c r="E503" i="2"/>
  <c r="K503" i="2"/>
  <c r="I503" i="2"/>
  <c r="G503" i="2"/>
  <c r="K499" i="2"/>
  <c r="G499" i="2"/>
  <c r="I499" i="2"/>
  <c r="E499" i="2"/>
  <c r="F499" i="2"/>
  <c r="C499" i="2"/>
  <c r="D499" i="2" s="1"/>
  <c r="J499" i="2"/>
  <c r="H499" i="2"/>
  <c r="H495" i="2"/>
  <c r="C495" i="2"/>
  <c r="D495" i="2" s="1"/>
  <c r="J495" i="2"/>
  <c r="F495" i="2"/>
  <c r="G495" i="2"/>
  <c r="E495" i="2"/>
  <c r="K495" i="2"/>
  <c r="I495" i="2"/>
  <c r="I491" i="2"/>
  <c r="E491" i="2"/>
  <c r="H491" i="2"/>
  <c r="C491" i="2"/>
  <c r="D491" i="2" s="1"/>
  <c r="K491" i="2"/>
  <c r="G491" i="2"/>
  <c r="J491" i="2"/>
  <c r="F491" i="2"/>
  <c r="J487" i="2"/>
  <c r="F487" i="2"/>
  <c r="I487" i="2"/>
  <c r="E487" i="2"/>
  <c r="H487" i="2"/>
  <c r="C487" i="2"/>
  <c r="D487" i="2" s="1"/>
  <c r="K487" i="2"/>
  <c r="G487" i="2"/>
  <c r="K483" i="2"/>
  <c r="G483" i="2"/>
  <c r="J483" i="2"/>
  <c r="F483" i="2"/>
  <c r="I483" i="2"/>
  <c r="E483" i="2"/>
  <c r="C483" i="2"/>
  <c r="D483" i="2" s="1"/>
  <c r="H483" i="2"/>
  <c r="I475" i="2"/>
  <c r="E475" i="2"/>
  <c r="H475" i="2"/>
  <c r="K475" i="2"/>
  <c r="G475" i="2"/>
  <c r="C475" i="2"/>
  <c r="D475" i="2" s="1"/>
  <c r="J475" i="2"/>
  <c r="F475" i="2"/>
  <c r="K471" i="2"/>
  <c r="G471" i="2"/>
  <c r="C471" i="2"/>
  <c r="D471" i="2" s="1"/>
  <c r="J471" i="2"/>
  <c r="F471" i="2"/>
  <c r="I471" i="2"/>
  <c r="E471" i="2"/>
  <c r="H471" i="2"/>
  <c r="I467" i="2"/>
  <c r="E467" i="2"/>
  <c r="K467" i="2"/>
  <c r="G467" i="2"/>
  <c r="C467" i="2"/>
  <c r="D467" i="2" s="1"/>
  <c r="F467" i="2"/>
  <c r="J467" i="2"/>
  <c r="H467" i="2"/>
  <c r="K463" i="2"/>
  <c r="G463" i="2"/>
  <c r="C463" i="2"/>
  <c r="D463" i="2" s="1"/>
  <c r="I463" i="2"/>
  <c r="E463" i="2"/>
  <c r="H463" i="2"/>
  <c r="F463" i="2"/>
  <c r="J463" i="2"/>
  <c r="I459" i="2"/>
  <c r="E459" i="2"/>
  <c r="K459" i="2"/>
  <c r="G459" i="2"/>
  <c r="C459" i="2"/>
  <c r="D459" i="2" s="1"/>
  <c r="J459" i="2"/>
  <c r="H459" i="2"/>
  <c r="F459" i="2"/>
  <c r="K455" i="2"/>
  <c r="G455" i="2"/>
  <c r="C455" i="2"/>
  <c r="D455" i="2" s="1"/>
  <c r="I455" i="2"/>
  <c r="E455" i="2"/>
  <c r="J455" i="2"/>
  <c r="H455" i="2"/>
  <c r="F455" i="2"/>
  <c r="J447" i="2"/>
  <c r="F447" i="2"/>
  <c r="H447" i="2"/>
  <c r="C447" i="2"/>
  <c r="D447" i="2" s="1"/>
  <c r="G447" i="2"/>
  <c r="E447" i="2"/>
  <c r="K447" i="2"/>
  <c r="I447" i="2"/>
  <c r="H443" i="2"/>
  <c r="C443" i="2"/>
  <c r="D443" i="2" s="1"/>
  <c r="J443" i="2"/>
  <c r="F443" i="2"/>
  <c r="I443" i="2"/>
  <c r="G443" i="2"/>
  <c r="E443" i="2"/>
  <c r="K443" i="2"/>
  <c r="J439" i="2"/>
  <c r="F439" i="2"/>
  <c r="H439" i="2"/>
  <c r="C439" i="2"/>
  <c r="D439" i="2" s="1"/>
  <c r="K439" i="2"/>
  <c r="I439" i="2"/>
  <c r="G439" i="2"/>
  <c r="E439" i="2"/>
  <c r="H435" i="2"/>
  <c r="C435" i="2"/>
  <c r="D435" i="2" s="1"/>
  <c r="J435" i="2"/>
  <c r="F435" i="2"/>
  <c r="E435" i="2"/>
  <c r="K435" i="2"/>
  <c r="I435" i="2"/>
  <c r="G435" i="2"/>
  <c r="J431" i="2"/>
  <c r="F431" i="2"/>
  <c r="H431" i="2"/>
  <c r="C431" i="2"/>
  <c r="D431" i="2" s="1"/>
  <c r="G431" i="2"/>
  <c r="E431" i="2"/>
  <c r="K431" i="2"/>
  <c r="I431" i="2"/>
  <c r="H427" i="2"/>
  <c r="C427" i="2"/>
  <c r="D427" i="2" s="1"/>
  <c r="J427" i="2"/>
  <c r="F427" i="2"/>
  <c r="I427" i="2"/>
  <c r="G427" i="2"/>
  <c r="E427" i="2"/>
  <c r="K427" i="2"/>
  <c r="K419" i="2"/>
  <c r="G419" i="2"/>
  <c r="I419" i="2"/>
  <c r="E419" i="2"/>
  <c r="C419" i="2"/>
  <c r="D419" i="2" s="1"/>
  <c r="J419" i="2"/>
  <c r="H419" i="2"/>
  <c r="F419" i="2"/>
  <c r="H415" i="2"/>
  <c r="C415" i="2"/>
  <c r="D415" i="2" s="1"/>
  <c r="J415" i="2"/>
  <c r="F415" i="2"/>
  <c r="E415" i="2"/>
  <c r="K415" i="2"/>
  <c r="I415" i="2"/>
  <c r="G415" i="2"/>
  <c r="I411" i="2"/>
  <c r="E411" i="2"/>
  <c r="K411" i="2"/>
  <c r="G411" i="2"/>
  <c r="F411" i="2"/>
  <c r="C411" i="2"/>
  <c r="D411" i="2" s="1"/>
  <c r="J411" i="2"/>
  <c r="H411" i="2"/>
  <c r="J407" i="2"/>
  <c r="F407" i="2"/>
  <c r="H407" i="2"/>
  <c r="C407" i="2"/>
  <c r="D407" i="2" s="1"/>
  <c r="G407" i="2"/>
  <c r="E407" i="2"/>
  <c r="K407" i="2"/>
  <c r="I407" i="2"/>
  <c r="K403" i="2"/>
  <c r="G403" i="2"/>
  <c r="I403" i="2"/>
  <c r="E403" i="2"/>
  <c r="H403" i="2"/>
  <c r="F403" i="2"/>
  <c r="C403" i="2"/>
  <c r="D403" i="2" s="1"/>
  <c r="J403" i="2"/>
  <c r="I399" i="2"/>
  <c r="E399" i="2"/>
  <c r="K399" i="2"/>
  <c r="G399" i="2"/>
  <c r="J399" i="2"/>
  <c r="H399" i="2"/>
  <c r="F399" i="2"/>
  <c r="C399" i="2"/>
  <c r="D399" i="2" s="1"/>
  <c r="H391" i="2"/>
  <c r="C391" i="2"/>
  <c r="D391" i="2" s="1"/>
  <c r="J391" i="2"/>
  <c r="F391" i="2"/>
  <c r="E391" i="2"/>
  <c r="K391" i="2"/>
  <c r="I391" i="2"/>
  <c r="G391" i="2"/>
  <c r="I387" i="2"/>
  <c r="E387" i="2"/>
  <c r="K387" i="2"/>
  <c r="G387" i="2"/>
  <c r="F387" i="2"/>
  <c r="C387" i="2"/>
  <c r="D387" i="2" s="1"/>
  <c r="J387" i="2"/>
  <c r="H387" i="2"/>
  <c r="J383" i="2"/>
  <c r="F383" i="2"/>
  <c r="H383" i="2"/>
  <c r="C383" i="2"/>
  <c r="D383" i="2" s="1"/>
  <c r="G383" i="2"/>
  <c r="E383" i="2"/>
  <c r="K383" i="2"/>
  <c r="I383" i="2"/>
  <c r="H379" i="2"/>
  <c r="C379" i="2"/>
  <c r="D379" i="2" s="1"/>
  <c r="J379" i="2"/>
  <c r="F379" i="2"/>
  <c r="I379" i="2"/>
  <c r="G379" i="2"/>
  <c r="E379" i="2"/>
  <c r="K379" i="2"/>
  <c r="J375" i="2"/>
  <c r="F375" i="2"/>
  <c r="H375" i="2"/>
  <c r="C375" i="2"/>
  <c r="D375" i="2" s="1"/>
  <c r="K375" i="2"/>
  <c r="I375" i="2"/>
  <c r="G375" i="2"/>
  <c r="E375" i="2"/>
  <c r="H371" i="2"/>
  <c r="C371" i="2"/>
  <c r="D371" i="2" s="1"/>
  <c r="J371" i="2"/>
  <c r="F371" i="2"/>
  <c r="E371" i="2"/>
  <c r="K371" i="2"/>
  <c r="I371" i="2"/>
  <c r="G371" i="2"/>
  <c r="K363" i="2"/>
  <c r="G363" i="2"/>
  <c r="I363" i="2"/>
  <c r="E363" i="2"/>
  <c r="H363" i="2"/>
  <c r="F363" i="2"/>
  <c r="C363" i="2"/>
  <c r="D363" i="2" s="1"/>
  <c r="J363" i="2"/>
  <c r="J359" i="2"/>
  <c r="F359" i="2"/>
  <c r="I359" i="2"/>
  <c r="E359" i="2"/>
  <c r="H359" i="2"/>
  <c r="C359" i="2"/>
  <c r="D359" i="2" s="1"/>
  <c r="K359" i="2"/>
  <c r="G359" i="2"/>
  <c r="H355" i="2"/>
  <c r="C355" i="2"/>
  <c r="D355" i="2" s="1"/>
  <c r="K355" i="2"/>
  <c r="G355" i="2"/>
  <c r="J355" i="2"/>
  <c r="F355" i="2"/>
  <c r="I355" i="2"/>
  <c r="E355" i="2"/>
  <c r="J351" i="2"/>
  <c r="F351" i="2"/>
  <c r="I351" i="2"/>
  <c r="E351" i="2"/>
  <c r="H351" i="2"/>
  <c r="C351" i="2"/>
  <c r="D351" i="2" s="1"/>
  <c r="K351" i="2"/>
  <c r="G351" i="2"/>
  <c r="H347" i="2"/>
  <c r="C347" i="2"/>
  <c r="D347" i="2" s="1"/>
  <c r="K347" i="2"/>
  <c r="G347" i="2"/>
  <c r="J347" i="2"/>
  <c r="F347" i="2"/>
  <c r="I347" i="2"/>
  <c r="E347" i="2"/>
  <c r="J343" i="2"/>
  <c r="F343" i="2"/>
  <c r="I343" i="2"/>
  <c r="E343" i="2"/>
  <c r="H343" i="2"/>
  <c r="C343" i="2"/>
  <c r="D343" i="2" s="1"/>
  <c r="K343" i="2"/>
  <c r="G343" i="2"/>
  <c r="I335" i="2"/>
  <c r="E335" i="2"/>
  <c r="H335" i="2"/>
  <c r="K335" i="2"/>
  <c r="G335" i="2"/>
  <c r="C335" i="2"/>
  <c r="D335" i="2" s="1"/>
  <c r="J335" i="2"/>
  <c r="F335" i="2"/>
  <c r="K331" i="2"/>
  <c r="G331" i="2"/>
  <c r="C331" i="2"/>
  <c r="D331" i="2" s="1"/>
  <c r="J331" i="2"/>
  <c r="F331" i="2"/>
  <c r="I331" i="2"/>
  <c r="E331" i="2"/>
  <c r="H331" i="2"/>
  <c r="J327" i="2"/>
  <c r="F327" i="2"/>
  <c r="I327" i="2"/>
  <c r="E327" i="2"/>
  <c r="H327" i="2"/>
  <c r="C327" i="2"/>
  <c r="D327" i="2" s="1"/>
  <c r="K327" i="2"/>
  <c r="G327" i="2"/>
  <c r="H323" i="2"/>
  <c r="C323" i="2"/>
  <c r="D323" i="2" s="1"/>
  <c r="K323" i="2"/>
  <c r="G323" i="2"/>
  <c r="J323" i="2"/>
  <c r="F323" i="2"/>
  <c r="E323" i="2"/>
  <c r="I323" i="2"/>
  <c r="J319" i="2"/>
  <c r="F319" i="2"/>
  <c r="I319" i="2"/>
  <c r="E319" i="2"/>
  <c r="H319" i="2"/>
  <c r="C319" i="2"/>
  <c r="D319" i="2" s="1"/>
  <c r="G319" i="2"/>
  <c r="K319" i="2"/>
  <c r="H315" i="2"/>
  <c r="C315" i="2"/>
  <c r="D315" i="2" s="1"/>
  <c r="K315" i="2"/>
  <c r="G315" i="2"/>
  <c r="J315" i="2"/>
  <c r="F315" i="2"/>
  <c r="I315" i="2"/>
  <c r="E315" i="2"/>
  <c r="J307" i="2"/>
  <c r="F307" i="2"/>
  <c r="I307" i="2"/>
  <c r="E307" i="2"/>
  <c r="H307" i="2"/>
  <c r="C307" i="2"/>
  <c r="D307" i="2" s="1"/>
  <c r="K307" i="2"/>
  <c r="G307" i="2"/>
  <c r="K303" i="2"/>
  <c r="G303" i="2"/>
  <c r="J303" i="2"/>
  <c r="F303" i="2"/>
  <c r="C303" i="2"/>
  <c r="D303" i="2" s="1"/>
  <c r="I303" i="2"/>
  <c r="H303" i="2"/>
  <c r="E303" i="2"/>
  <c r="H299" i="2"/>
  <c r="C299" i="2"/>
  <c r="D299" i="2" s="1"/>
  <c r="K299" i="2"/>
  <c r="G299" i="2"/>
  <c r="E299" i="2"/>
  <c r="J299" i="2"/>
  <c r="I299" i="2"/>
  <c r="F299" i="2"/>
  <c r="J295" i="2"/>
  <c r="F295" i="2"/>
  <c r="G295" i="2"/>
  <c r="K295" i="2"/>
  <c r="E295" i="2"/>
  <c r="I295" i="2"/>
  <c r="C295" i="2"/>
  <c r="D295" i="2" s="1"/>
  <c r="H295" i="2"/>
  <c r="H291" i="2"/>
  <c r="C291" i="2"/>
  <c r="D291" i="2" s="1"/>
  <c r="I291" i="2"/>
  <c r="G291" i="2"/>
  <c r="K291" i="2"/>
  <c r="F291" i="2"/>
  <c r="J291" i="2"/>
  <c r="E291" i="2"/>
  <c r="J287" i="2"/>
  <c r="F287" i="2"/>
  <c r="K287" i="2"/>
  <c r="E287" i="2"/>
  <c r="I287" i="2"/>
  <c r="C287" i="2"/>
  <c r="D287" i="2" s="1"/>
  <c r="H287" i="2"/>
  <c r="G287" i="2"/>
  <c r="I279" i="2"/>
  <c r="E279" i="2"/>
  <c r="K279" i="2"/>
  <c r="F279" i="2"/>
  <c r="J279" i="2"/>
  <c r="C279" i="2"/>
  <c r="D279" i="2" s="1"/>
  <c r="H279" i="2"/>
  <c r="G279" i="2"/>
  <c r="J275" i="2"/>
  <c r="F275" i="2"/>
  <c r="G275" i="2"/>
  <c r="K275" i="2"/>
  <c r="E275" i="2"/>
  <c r="I275" i="2"/>
  <c r="C275" i="2"/>
  <c r="D275" i="2" s="1"/>
  <c r="H275" i="2"/>
  <c r="K271" i="2"/>
  <c r="G271" i="2"/>
  <c r="H271" i="2"/>
  <c r="F271" i="2"/>
  <c r="J271" i="2"/>
  <c r="E271" i="2"/>
  <c r="I271" i="2"/>
  <c r="C271" i="2"/>
  <c r="D271" i="2" s="1"/>
  <c r="H267" i="2"/>
  <c r="I267" i="2"/>
  <c r="C267" i="2"/>
  <c r="D267" i="2" s="1"/>
  <c r="G267" i="2"/>
  <c r="K267" i="2"/>
  <c r="F267" i="2"/>
  <c r="J267" i="2"/>
  <c r="E267" i="2"/>
  <c r="J263" i="2"/>
  <c r="F263" i="2"/>
  <c r="K263" i="2"/>
  <c r="E263" i="2"/>
  <c r="I263" i="2"/>
  <c r="H263" i="2"/>
  <c r="C263" i="2"/>
  <c r="D263" i="2" s="1"/>
  <c r="G263" i="2"/>
  <c r="H259" i="2"/>
  <c r="G259" i="2"/>
  <c r="K259" i="2"/>
  <c r="F259" i="2"/>
  <c r="J259" i="2"/>
  <c r="E259" i="2"/>
  <c r="I259" i="2"/>
  <c r="C259" i="2"/>
  <c r="D259" i="2" s="1"/>
  <c r="K251" i="2"/>
  <c r="G251" i="2"/>
  <c r="C251" i="2"/>
  <c r="D251" i="2" s="1"/>
  <c r="H251" i="2"/>
  <c r="F251" i="2"/>
  <c r="J251" i="2"/>
  <c r="E251" i="2"/>
  <c r="I251" i="2"/>
  <c r="I247" i="2"/>
  <c r="E247" i="2"/>
  <c r="J247" i="2"/>
  <c r="H247" i="2"/>
  <c r="C247" i="2"/>
  <c r="D247" i="2" s="1"/>
  <c r="G247" i="2"/>
  <c r="K247" i="2"/>
  <c r="F247" i="2"/>
  <c r="K243" i="2"/>
  <c r="G243" i="2"/>
  <c r="C243" i="2"/>
  <c r="D243" i="2" s="1"/>
  <c r="F243" i="2"/>
  <c r="J243" i="2"/>
  <c r="E243" i="2"/>
  <c r="I243" i="2"/>
  <c r="H243" i="2"/>
  <c r="I239" i="2"/>
  <c r="E239" i="2"/>
  <c r="H239" i="2"/>
  <c r="C239" i="2"/>
  <c r="D239" i="2" s="1"/>
  <c r="G239" i="2"/>
  <c r="K239" i="2"/>
  <c r="F239" i="2"/>
  <c r="J239" i="2"/>
  <c r="K235" i="2"/>
  <c r="G235" i="2"/>
  <c r="C235" i="2"/>
  <c r="D235" i="2" s="1"/>
  <c r="J235" i="2"/>
  <c r="E235" i="2"/>
  <c r="I235" i="2"/>
  <c r="H235" i="2"/>
  <c r="F235" i="2"/>
  <c r="J231" i="2"/>
  <c r="F231" i="2"/>
  <c r="I231" i="2"/>
  <c r="E231" i="2"/>
  <c r="H231" i="2"/>
  <c r="K231" i="2"/>
  <c r="G231" i="2"/>
  <c r="C231" i="2"/>
  <c r="D231" i="2" s="1"/>
  <c r="I223" i="2"/>
  <c r="E223" i="2"/>
  <c r="H223" i="2"/>
  <c r="K223" i="2"/>
  <c r="G223" i="2"/>
  <c r="C223" i="2"/>
  <c r="D223" i="2" s="1"/>
  <c r="J223" i="2"/>
  <c r="F223" i="2"/>
  <c r="K219" i="2"/>
  <c r="G219" i="2"/>
  <c r="C219" i="2"/>
  <c r="D219" i="2" s="1"/>
  <c r="J219" i="2"/>
  <c r="F219" i="2"/>
  <c r="I219" i="2"/>
  <c r="E219" i="2"/>
  <c r="H219" i="2"/>
  <c r="I215" i="2"/>
  <c r="E215" i="2"/>
  <c r="H215" i="2"/>
  <c r="K215" i="2"/>
  <c r="G215" i="2"/>
  <c r="C215" i="2"/>
  <c r="D215" i="2" s="1"/>
  <c r="J215" i="2"/>
  <c r="F215" i="2"/>
  <c r="K211" i="2"/>
  <c r="G211" i="2"/>
  <c r="C211" i="2"/>
  <c r="D211" i="2" s="1"/>
  <c r="J211" i="2"/>
  <c r="F211" i="2"/>
  <c r="I211" i="2"/>
  <c r="E211" i="2"/>
  <c r="H211" i="2"/>
  <c r="I207" i="2"/>
  <c r="E207" i="2"/>
  <c r="H207" i="2"/>
  <c r="K207" i="2"/>
  <c r="G207" i="2"/>
  <c r="C207" i="2"/>
  <c r="D207" i="2" s="1"/>
  <c r="J207" i="2"/>
  <c r="F207" i="2"/>
  <c r="K203" i="2"/>
  <c r="G203" i="2"/>
  <c r="C203" i="2"/>
  <c r="D203" i="2" s="1"/>
  <c r="J203" i="2"/>
  <c r="F203" i="2"/>
  <c r="I203" i="2"/>
  <c r="E203" i="2"/>
  <c r="H203" i="2"/>
  <c r="J195" i="2"/>
  <c r="F195" i="2"/>
  <c r="I195" i="2"/>
  <c r="E195" i="2"/>
  <c r="H195" i="2"/>
  <c r="C195" i="2"/>
  <c r="D195" i="2" s="1"/>
  <c r="K195" i="2"/>
  <c r="G195" i="2"/>
  <c r="K191" i="2"/>
  <c r="G191" i="2"/>
  <c r="J191" i="2"/>
  <c r="F191" i="2"/>
  <c r="I191" i="2"/>
  <c r="E191" i="2"/>
  <c r="H191" i="2"/>
  <c r="C191" i="2"/>
  <c r="D191" i="2" s="1"/>
  <c r="H187" i="2"/>
  <c r="C187" i="2"/>
  <c r="D187" i="2" s="1"/>
  <c r="K187" i="2"/>
  <c r="G187" i="2"/>
  <c r="J187" i="2"/>
  <c r="F187" i="2"/>
  <c r="I187" i="2"/>
  <c r="E187" i="2"/>
  <c r="I183" i="2"/>
  <c r="E183" i="2"/>
  <c r="H183" i="2"/>
  <c r="C183" i="2"/>
  <c r="D183" i="2" s="1"/>
  <c r="K183" i="2"/>
  <c r="G183" i="2"/>
  <c r="J183" i="2"/>
  <c r="F183" i="2"/>
  <c r="J179" i="2"/>
  <c r="F179" i="2"/>
  <c r="I179" i="2"/>
  <c r="E179" i="2"/>
  <c r="H179" i="2"/>
  <c r="C179" i="2"/>
  <c r="D179" i="2" s="1"/>
  <c r="K179" i="2"/>
  <c r="G179" i="2"/>
  <c r="K175" i="2"/>
  <c r="G175" i="2"/>
  <c r="J175" i="2"/>
  <c r="F175" i="2"/>
  <c r="I175" i="2"/>
  <c r="E175" i="2"/>
  <c r="H175" i="2"/>
  <c r="C175" i="2"/>
  <c r="D175" i="2" s="1"/>
  <c r="I167" i="2"/>
  <c r="E167" i="2"/>
  <c r="H167" i="2"/>
  <c r="C167" i="2"/>
  <c r="D167" i="2" s="1"/>
  <c r="K167" i="2"/>
  <c r="G167" i="2"/>
  <c r="J167" i="2"/>
  <c r="F167" i="2"/>
  <c r="J163" i="2"/>
  <c r="F163" i="2"/>
  <c r="I163" i="2"/>
  <c r="E163" i="2"/>
  <c r="H163" i="2"/>
  <c r="C163" i="2"/>
  <c r="D163" i="2" s="1"/>
  <c r="K163" i="2"/>
  <c r="G163" i="2"/>
  <c r="K159" i="2"/>
  <c r="G159" i="2"/>
  <c r="J159" i="2"/>
  <c r="F159" i="2"/>
  <c r="I159" i="2"/>
  <c r="E159" i="2"/>
  <c r="H159" i="2"/>
  <c r="C159" i="2"/>
  <c r="D159" i="2" s="1"/>
  <c r="I155" i="2"/>
  <c r="E155" i="2"/>
  <c r="H155" i="2"/>
  <c r="C155" i="2"/>
  <c r="D155" i="2" s="1"/>
  <c r="K155" i="2"/>
  <c r="G155" i="2"/>
  <c r="J155" i="2"/>
  <c r="F155" i="2"/>
  <c r="K151" i="2"/>
  <c r="G151" i="2"/>
  <c r="J151" i="2"/>
  <c r="F151" i="2"/>
  <c r="I151" i="2"/>
  <c r="E151" i="2"/>
  <c r="H151" i="2"/>
  <c r="C151" i="2"/>
  <c r="D151" i="2" s="1"/>
  <c r="I147" i="2"/>
  <c r="E147" i="2"/>
  <c r="H147" i="2"/>
  <c r="C147" i="2"/>
  <c r="D147" i="2" s="1"/>
  <c r="K147" i="2"/>
  <c r="G147" i="2"/>
  <c r="J147" i="2"/>
  <c r="F147" i="2"/>
  <c r="H139" i="2"/>
  <c r="K139" i="2"/>
  <c r="G139" i="2"/>
  <c r="C139" i="2"/>
  <c r="D139" i="2" s="1"/>
  <c r="J139" i="2"/>
  <c r="F139" i="2"/>
  <c r="I139" i="2"/>
  <c r="E139" i="2"/>
  <c r="J135" i="2"/>
  <c r="F135" i="2"/>
  <c r="I135" i="2"/>
  <c r="E135" i="2"/>
  <c r="H135" i="2"/>
  <c r="K135" i="2"/>
  <c r="G135" i="2"/>
  <c r="C135" i="2"/>
  <c r="D135" i="2" s="1"/>
  <c r="I131" i="2"/>
  <c r="E131" i="2"/>
  <c r="H131" i="2"/>
  <c r="J131" i="2"/>
  <c r="F131" i="2"/>
  <c r="H127" i="2"/>
  <c r="C127" i="2"/>
  <c r="D127" i="2" s="1"/>
  <c r="I127" i="2"/>
  <c r="E127" i="2"/>
  <c r="J123" i="2"/>
  <c r="F123" i="2"/>
  <c r="K123" i="2"/>
  <c r="G123" i="2"/>
  <c r="H119" i="2"/>
  <c r="C119" i="2"/>
  <c r="D119" i="2" s="1"/>
  <c r="I119" i="2"/>
  <c r="E119" i="2"/>
  <c r="H32" i="2"/>
  <c r="C33" i="2"/>
  <c r="D33" i="2" s="1"/>
  <c r="H33" i="2"/>
  <c r="C34" i="2"/>
  <c r="D34" i="2" s="1"/>
  <c r="H34" i="2"/>
  <c r="C35" i="2"/>
  <c r="D35" i="2" s="1"/>
  <c r="G35" i="2"/>
  <c r="K35" i="2"/>
  <c r="F36" i="2"/>
  <c r="J36" i="2"/>
  <c r="F37" i="2"/>
  <c r="J37" i="2"/>
  <c r="F38" i="2"/>
  <c r="J38" i="2"/>
  <c r="F39" i="2"/>
  <c r="J39" i="2"/>
  <c r="E40" i="2"/>
  <c r="I40" i="2"/>
  <c r="E41" i="2"/>
  <c r="I41" i="2"/>
  <c r="E42" i="2"/>
  <c r="I42" i="2"/>
  <c r="E43" i="2"/>
  <c r="I43" i="2"/>
  <c r="H44" i="2"/>
  <c r="C45" i="2"/>
  <c r="D45" i="2" s="1"/>
  <c r="H45" i="2"/>
  <c r="C46" i="2"/>
  <c r="D46" i="2" s="1"/>
  <c r="H46" i="2"/>
  <c r="C47" i="2"/>
  <c r="D47" i="2" s="1"/>
  <c r="H47" i="2"/>
  <c r="C48" i="2"/>
  <c r="D48" i="2" s="1"/>
  <c r="G48" i="2"/>
  <c r="K48" i="2"/>
  <c r="G49" i="2"/>
  <c r="K49" i="2"/>
  <c r="G50" i="2"/>
  <c r="K50" i="2"/>
  <c r="G51" i="2"/>
  <c r="K51" i="2"/>
  <c r="F52" i="2"/>
  <c r="J52" i="2"/>
  <c r="F53" i="2"/>
  <c r="J53" i="2"/>
  <c r="F54" i="2"/>
  <c r="J54" i="2"/>
  <c r="F55" i="2"/>
  <c r="J55" i="2"/>
  <c r="E56" i="2"/>
  <c r="I56" i="2"/>
  <c r="H60" i="2"/>
  <c r="C61" i="2"/>
  <c r="D61" i="2" s="1"/>
  <c r="H61" i="2"/>
  <c r="C62" i="2"/>
  <c r="D62" i="2" s="1"/>
  <c r="H62" i="2"/>
  <c r="C63" i="2"/>
  <c r="D63" i="2" s="1"/>
  <c r="G63" i="2"/>
  <c r="K63" i="2"/>
  <c r="F64" i="2"/>
  <c r="J64" i="2"/>
  <c r="F65" i="2"/>
  <c r="J65" i="2"/>
  <c r="F66" i="2"/>
  <c r="J66" i="2"/>
  <c r="E67" i="2"/>
  <c r="I67" i="2"/>
  <c r="H68" i="2"/>
  <c r="C69" i="2"/>
  <c r="D69" i="2" s="1"/>
  <c r="H69" i="2"/>
  <c r="C70" i="2"/>
  <c r="D70" i="2" s="1"/>
  <c r="H70" i="2"/>
  <c r="C71" i="2"/>
  <c r="D71" i="2" s="1"/>
  <c r="G71" i="2"/>
  <c r="K71" i="2"/>
  <c r="F72" i="2"/>
  <c r="J72" i="2"/>
  <c r="F73" i="2"/>
  <c r="J73" i="2"/>
  <c r="F74" i="2"/>
  <c r="J74" i="2"/>
  <c r="E75" i="2"/>
  <c r="I75" i="2"/>
  <c r="H76" i="2"/>
  <c r="C77" i="2"/>
  <c r="D77" i="2" s="1"/>
  <c r="H77" i="2"/>
  <c r="C78" i="2"/>
  <c r="D78" i="2" s="1"/>
  <c r="H78" i="2"/>
  <c r="C79" i="2"/>
  <c r="D79" i="2" s="1"/>
  <c r="G79" i="2"/>
  <c r="K79" i="2"/>
  <c r="F80" i="2"/>
  <c r="J80" i="2"/>
  <c r="F81" i="2"/>
  <c r="J81" i="2"/>
  <c r="F82" i="2"/>
  <c r="J82" i="2"/>
  <c r="E83" i="2"/>
  <c r="I83" i="2"/>
  <c r="H84" i="2"/>
  <c r="C88" i="2"/>
  <c r="D88" i="2" s="1"/>
  <c r="G88" i="2"/>
  <c r="K88" i="2"/>
  <c r="G89" i="2"/>
  <c r="K89" i="2"/>
  <c r="G90" i="2"/>
  <c r="K90" i="2"/>
  <c r="F91" i="2"/>
  <c r="J91" i="2"/>
  <c r="E92" i="2"/>
  <c r="I92" i="2"/>
  <c r="E93" i="2"/>
  <c r="I93" i="2"/>
  <c r="H94" i="2"/>
  <c r="C95" i="2"/>
  <c r="D95" i="2" s="1"/>
  <c r="G95" i="2"/>
  <c r="K95" i="2"/>
  <c r="F96" i="2"/>
  <c r="J96" i="2"/>
  <c r="F97" i="2"/>
  <c r="J97" i="2"/>
  <c r="E98" i="2"/>
  <c r="I98" i="2"/>
  <c r="H99" i="2"/>
  <c r="C100" i="2"/>
  <c r="D100" i="2" s="1"/>
  <c r="G100" i="2"/>
  <c r="K100" i="2"/>
  <c r="G101" i="2"/>
  <c r="K101" i="2"/>
  <c r="F102" i="2"/>
  <c r="J102" i="2"/>
  <c r="E103" i="2"/>
  <c r="I103" i="2"/>
  <c r="H104" i="2"/>
  <c r="C105" i="2"/>
  <c r="D105" i="2" s="1"/>
  <c r="H105" i="2"/>
  <c r="C106" i="2"/>
  <c r="D106" i="2" s="1"/>
  <c r="G106" i="2"/>
  <c r="K106" i="2"/>
  <c r="F107" i="2"/>
  <c r="J107" i="2"/>
  <c r="E108" i="2"/>
  <c r="I108" i="2"/>
  <c r="E109" i="2"/>
  <c r="I109" i="2"/>
  <c r="E110" i="2"/>
  <c r="I110" i="2"/>
  <c r="E111" i="2"/>
  <c r="I111" i="2"/>
  <c r="H112" i="2"/>
  <c r="C116" i="2"/>
  <c r="D116" i="2" s="1"/>
  <c r="G116" i="2"/>
  <c r="K116" i="2"/>
  <c r="K117" i="2"/>
  <c r="J119" i="2"/>
  <c r="I120" i="2"/>
  <c r="I121" i="2"/>
  <c r="H123" i="2"/>
  <c r="G124" i="2"/>
  <c r="G125" i="2"/>
  <c r="F127" i="2"/>
  <c r="E128" i="2"/>
  <c r="G131" i="2"/>
  <c r="F133" i="2"/>
  <c r="J889" i="2"/>
  <c r="F889" i="2"/>
  <c r="I889" i="2"/>
  <c r="E889" i="2"/>
  <c r="H889" i="2"/>
  <c r="C889" i="2"/>
  <c r="D889" i="2" s="1"/>
  <c r="G889" i="2"/>
  <c r="K889" i="2"/>
  <c r="I873" i="2"/>
  <c r="E873" i="2"/>
  <c r="H873" i="2"/>
  <c r="C873" i="2"/>
  <c r="D873" i="2" s="1"/>
  <c r="F873" i="2"/>
  <c r="K873" i="2"/>
  <c r="J873" i="2"/>
  <c r="G873" i="2"/>
  <c r="I857" i="2"/>
  <c r="E857" i="2"/>
  <c r="H857" i="2"/>
  <c r="C857" i="2"/>
  <c r="D857" i="2" s="1"/>
  <c r="J857" i="2"/>
  <c r="G857" i="2"/>
  <c r="K857" i="2"/>
  <c r="F857" i="2"/>
  <c r="K825" i="2"/>
  <c r="G825" i="2"/>
  <c r="J825" i="2"/>
  <c r="F825" i="2"/>
  <c r="C825" i="2"/>
  <c r="D825" i="2" s="1"/>
  <c r="I825" i="2"/>
  <c r="H825" i="2"/>
  <c r="E825" i="2"/>
  <c r="J888" i="2"/>
  <c r="F888" i="2"/>
  <c r="I888" i="2"/>
  <c r="E888" i="2"/>
  <c r="H888" i="2"/>
  <c r="K888" i="2"/>
  <c r="G888" i="2"/>
  <c r="C888" i="2"/>
  <c r="D888" i="2" s="1"/>
  <c r="K876" i="2"/>
  <c r="G876" i="2"/>
  <c r="C876" i="2"/>
  <c r="D876" i="2" s="1"/>
  <c r="J876" i="2"/>
  <c r="F876" i="2"/>
  <c r="I876" i="2"/>
  <c r="H876" i="2"/>
  <c r="E876" i="2"/>
  <c r="K864" i="2"/>
  <c r="G864" i="2"/>
  <c r="C864" i="2"/>
  <c r="D864" i="2" s="1"/>
  <c r="J864" i="2"/>
  <c r="F864" i="2"/>
  <c r="H864" i="2"/>
  <c r="E864" i="2"/>
  <c r="I864" i="2"/>
  <c r="I852" i="2"/>
  <c r="E852" i="2"/>
  <c r="H852" i="2"/>
  <c r="K852" i="2"/>
  <c r="C852" i="2"/>
  <c r="D852" i="2" s="1"/>
  <c r="J852" i="2"/>
  <c r="G852" i="2"/>
  <c r="F852" i="2"/>
  <c r="K840" i="2"/>
  <c r="G840" i="2"/>
  <c r="C840" i="2"/>
  <c r="D840" i="2" s="1"/>
  <c r="H840" i="2"/>
  <c r="F840" i="2"/>
  <c r="J840" i="2"/>
  <c r="E840" i="2"/>
  <c r="I840" i="2"/>
  <c r="H828" i="2"/>
  <c r="K828" i="2"/>
  <c r="F828" i="2"/>
  <c r="J828" i="2"/>
  <c r="E828" i="2"/>
  <c r="G828" i="2"/>
  <c r="C828" i="2"/>
  <c r="D828" i="2" s="1"/>
  <c r="I828" i="2"/>
  <c r="K816" i="2"/>
  <c r="G816" i="2"/>
  <c r="C816" i="2"/>
  <c r="D816" i="2" s="1"/>
  <c r="J816" i="2"/>
  <c r="F816" i="2"/>
  <c r="H816" i="2"/>
  <c r="E816" i="2"/>
  <c r="I816" i="2"/>
  <c r="H804" i="2"/>
  <c r="K804" i="2"/>
  <c r="G804" i="2"/>
  <c r="C804" i="2"/>
  <c r="D804" i="2" s="1"/>
  <c r="E804" i="2"/>
  <c r="J804" i="2"/>
  <c r="I804" i="2"/>
  <c r="F804" i="2"/>
  <c r="I792" i="2"/>
  <c r="E792" i="2"/>
  <c r="H792" i="2"/>
  <c r="C792" i="2"/>
  <c r="D792" i="2" s="1"/>
  <c r="G792" i="2"/>
  <c r="K792" i="2"/>
  <c r="J792" i="2"/>
  <c r="F792" i="2"/>
  <c r="J780" i="2"/>
  <c r="F780" i="2"/>
  <c r="K780" i="2"/>
  <c r="E780" i="2"/>
  <c r="I780" i="2"/>
  <c r="C780" i="2"/>
  <c r="D780" i="2" s="1"/>
  <c r="H780" i="2"/>
  <c r="G780" i="2"/>
  <c r="J772" i="2"/>
  <c r="F772" i="2"/>
  <c r="I772" i="2"/>
  <c r="E772" i="2"/>
  <c r="K772" i="2"/>
  <c r="C772" i="2"/>
  <c r="D772" i="2" s="1"/>
  <c r="H772" i="2"/>
  <c r="G772" i="2"/>
  <c r="J764" i="2"/>
  <c r="F764" i="2"/>
  <c r="I764" i="2"/>
  <c r="H764" i="2"/>
  <c r="C764" i="2"/>
  <c r="D764" i="2" s="1"/>
  <c r="G764" i="2"/>
  <c r="K764" i="2"/>
  <c r="E764" i="2"/>
  <c r="J756" i="2"/>
  <c r="F756" i="2"/>
  <c r="I756" i="2"/>
  <c r="E756" i="2"/>
  <c r="H756" i="2"/>
  <c r="K756" i="2"/>
  <c r="G756" i="2"/>
  <c r="C756" i="2"/>
  <c r="D756" i="2" s="1"/>
  <c r="H748" i="2"/>
  <c r="K748" i="2"/>
  <c r="G748" i="2"/>
  <c r="C748" i="2"/>
  <c r="D748" i="2" s="1"/>
  <c r="J748" i="2"/>
  <c r="I748" i="2"/>
  <c r="F748" i="2"/>
  <c r="E748" i="2"/>
  <c r="J740" i="2"/>
  <c r="F740" i="2"/>
  <c r="I740" i="2"/>
  <c r="E740" i="2"/>
  <c r="K740" i="2"/>
  <c r="C740" i="2"/>
  <c r="D740" i="2" s="1"/>
  <c r="H740" i="2"/>
  <c r="G740" i="2"/>
  <c r="H732" i="2"/>
  <c r="K732" i="2"/>
  <c r="G732" i="2"/>
  <c r="C732" i="2"/>
  <c r="D732" i="2" s="1"/>
  <c r="F732" i="2"/>
  <c r="E732" i="2"/>
  <c r="J732" i="2"/>
  <c r="I732" i="2"/>
  <c r="K724" i="2"/>
  <c r="G724" i="2"/>
  <c r="C724" i="2"/>
  <c r="D724" i="2" s="1"/>
  <c r="J724" i="2"/>
  <c r="F724" i="2"/>
  <c r="I724" i="2"/>
  <c r="H724" i="2"/>
  <c r="E724" i="2"/>
  <c r="H894" i="2"/>
  <c r="C894" i="2"/>
  <c r="D894" i="2" s="1"/>
  <c r="K894" i="2"/>
  <c r="G894" i="2"/>
  <c r="J894" i="2"/>
  <c r="F894" i="2"/>
  <c r="I894" i="2"/>
  <c r="E894" i="2"/>
  <c r="J890" i="2"/>
  <c r="F890" i="2"/>
  <c r="I890" i="2"/>
  <c r="E890" i="2"/>
  <c r="H890" i="2"/>
  <c r="C890" i="2"/>
  <c r="D890" i="2" s="1"/>
  <c r="K890" i="2"/>
  <c r="G890" i="2"/>
  <c r="H886" i="2"/>
  <c r="C886" i="2"/>
  <c r="D886" i="2" s="1"/>
  <c r="K886" i="2"/>
  <c r="G886" i="2"/>
  <c r="J886" i="2"/>
  <c r="F886" i="2"/>
  <c r="I886" i="2"/>
  <c r="E886" i="2"/>
  <c r="J882" i="2"/>
  <c r="F882" i="2"/>
  <c r="I882" i="2"/>
  <c r="E882" i="2"/>
  <c r="H882" i="2"/>
  <c r="C882" i="2"/>
  <c r="D882" i="2" s="1"/>
  <c r="K882" i="2"/>
  <c r="G882" i="2"/>
  <c r="K878" i="2"/>
  <c r="G878" i="2"/>
  <c r="J878" i="2"/>
  <c r="F878" i="2"/>
  <c r="C878" i="2"/>
  <c r="D878" i="2" s="1"/>
  <c r="I878" i="2"/>
  <c r="H878" i="2"/>
  <c r="E878" i="2"/>
  <c r="I874" i="2"/>
  <c r="E874" i="2"/>
  <c r="H874" i="2"/>
  <c r="C874" i="2"/>
  <c r="D874" i="2" s="1"/>
  <c r="F874" i="2"/>
  <c r="K874" i="2"/>
  <c r="J874" i="2"/>
  <c r="G874" i="2"/>
  <c r="K866" i="2"/>
  <c r="G866" i="2"/>
  <c r="J866" i="2"/>
  <c r="F866" i="2"/>
  <c r="H866" i="2"/>
  <c r="E866" i="2"/>
  <c r="C866" i="2"/>
  <c r="D866" i="2" s="1"/>
  <c r="I866" i="2"/>
  <c r="H862" i="2"/>
  <c r="C862" i="2"/>
  <c r="D862" i="2" s="1"/>
  <c r="K862" i="2"/>
  <c r="G862" i="2"/>
  <c r="I862" i="2"/>
  <c r="F862" i="2"/>
  <c r="E862" i="2"/>
  <c r="J862" i="2"/>
  <c r="I858" i="2"/>
  <c r="E858" i="2"/>
  <c r="H858" i="2"/>
  <c r="C858" i="2"/>
  <c r="D858" i="2" s="1"/>
  <c r="J858" i="2"/>
  <c r="G858" i="2"/>
  <c r="F858" i="2"/>
  <c r="K858" i="2"/>
  <c r="J854" i="2"/>
  <c r="F854" i="2"/>
  <c r="I854" i="2"/>
  <c r="E854" i="2"/>
  <c r="K854" i="2"/>
  <c r="H854" i="2"/>
  <c r="G854" i="2"/>
  <c r="C854" i="2"/>
  <c r="D854" i="2" s="1"/>
  <c r="J850" i="2"/>
  <c r="F850" i="2"/>
  <c r="I850" i="2"/>
  <c r="E850" i="2"/>
  <c r="C850" i="2"/>
  <c r="D850" i="2" s="1"/>
  <c r="K850" i="2"/>
  <c r="H850" i="2"/>
  <c r="G850" i="2"/>
  <c r="K846" i="2"/>
  <c r="G846" i="2"/>
  <c r="J846" i="2"/>
  <c r="F846" i="2"/>
  <c r="E846" i="2"/>
  <c r="C846" i="2"/>
  <c r="D846" i="2" s="1"/>
  <c r="I846" i="2"/>
  <c r="H846" i="2"/>
  <c r="H838" i="2"/>
  <c r="C838" i="2"/>
  <c r="D838" i="2" s="1"/>
  <c r="I838" i="2"/>
  <c r="G838" i="2"/>
  <c r="K838" i="2"/>
  <c r="F838" i="2"/>
  <c r="J838" i="2"/>
  <c r="E838" i="2"/>
  <c r="I834" i="2"/>
  <c r="E834" i="2"/>
  <c r="J834" i="2"/>
  <c r="H834" i="2"/>
  <c r="C834" i="2"/>
  <c r="D834" i="2" s="1"/>
  <c r="G834" i="2"/>
  <c r="F834" i="2"/>
  <c r="K834" i="2"/>
  <c r="K830" i="2"/>
  <c r="G830" i="2"/>
  <c r="C830" i="2"/>
  <c r="D830" i="2" s="1"/>
  <c r="J830" i="2"/>
  <c r="E830" i="2"/>
  <c r="I830" i="2"/>
  <c r="H830" i="2"/>
  <c r="F830" i="2"/>
  <c r="I826" i="2"/>
  <c r="E826" i="2"/>
  <c r="G826" i="2"/>
  <c r="K826" i="2"/>
  <c r="F826" i="2"/>
  <c r="C826" i="2"/>
  <c r="D826" i="2" s="1"/>
  <c r="J826" i="2"/>
  <c r="H826" i="2"/>
  <c r="H822" i="2"/>
  <c r="K822" i="2"/>
  <c r="G822" i="2"/>
  <c r="C822" i="2"/>
  <c r="D822" i="2" s="1"/>
  <c r="E822" i="2"/>
  <c r="J822" i="2"/>
  <c r="I822" i="2"/>
  <c r="F822" i="2"/>
  <c r="J818" i="2"/>
  <c r="F818" i="2"/>
  <c r="I818" i="2"/>
  <c r="E818" i="2"/>
  <c r="G818" i="2"/>
  <c r="K818" i="2"/>
  <c r="H818" i="2"/>
  <c r="C818" i="2"/>
  <c r="D818" i="2" s="1"/>
  <c r="I810" i="2"/>
  <c r="E810" i="2"/>
  <c r="H810" i="2"/>
  <c r="J810" i="2"/>
  <c r="G810" i="2"/>
  <c r="F810" i="2"/>
  <c r="C810" i="2"/>
  <c r="D810" i="2" s="1"/>
  <c r="K810" i="2"/>
  <c r="K806" i="2"/>
  <c r="G806" i="2"/>
  <c r="C806" i="2"/>
  <c r="D806" i="2" s="1"/>
  <c r="J806" i="2"/>
  <c r="F806" i="2"/>
  <c r="I806" i="2"/>
  <c r="H806" i="2"/>
  <c r="E806" i="2"/>
  <c r="I802" i="2"/>
  <c r="E802" i="2"/>
  <c r="H802" i="2"/>
  <c r="F802" i="2"/>
  <c r="K802" i="2"/>
  <c r="C802" i="2"/>
  <c r="D802" i="2" s="1"/>
  <c r="J802" i="2"/>
  <c r="G802" i="2"/>
  <c r="K798" i="2"/>
  <c r="G798" i="2"/>
  <c r="C798" i="2"/>
  <c r="D798" i="2" s="1"/>
  <c r="J798" i="2"/>
  <c r="F798" i="2"/>
  <c r="H798" i="2"/>
  <c r="E798" i="2"/>
  <c r="I798" i="2"/>
  <c r="H794" i="2"/>
  <c r="G794" i="2"/>
  <c r="K794" i="2"/>
  <c r="F794" i="2"/>
  <c r="E794" i="2"/>
  <c r="C794" i="2"/>
  <c r="D794" i="2" s="1"/>
  <c r="J794" i="2"/>
  <c r="I794" i="2"/>
  <c r="J790" i="2"/>
  <c r="F790" i="2"/>
  <c r="I790" i="2"/>
  <c r="H790" i="2"/>
  <c r="C790" i="2"/>
  <c r="D790" i="2" s="1"/>
  <c r="G790" i="2"/>
  <c r="E790" i="2"/>
  <c r="K790" i="2"/>
  <c r="I782" i="2"/>
  <c r="E782" i="2"/>
  <c r="J782" i="2"/>
  <c r="H782" i="2"/>
  <c r="C782" i="2"/>
  <c r="D782" i="2" s="1"/>
  <c r="G782" i="2"/>
  <c r="F782" i="2"/>
  <c r="K782" i="2"/>
  <c r="K778" i="2"/>
  <c r="G778" i="2"/>
  <c r="C778" i="2"/>
  <c r="D778" i="2" s="1"/>
  <c r="F778" i="2"/>
  <c r="J778" i="2"/>
  <c r="I778" i="2"/>
  <c r="H778" i="2"/>
  <c r="E778" i="2"/>
  <c r="I774" i="2"/>
  <c r="E774" i="2"/>
  <c r="H774" i="2"/>
  <c r="C774" i="2"/>
  <c r="D774" i="2" s="1"/>
  <c r="J774" i="2"/>
  <c r="G774" i="2"/>
  <c r="F774" i="2"/>
  <c r="K774" i="2"/>
  <c r="K770" i="2"/>
  <c r="G770" i="2"/>
  <c r="C770" i="2"/>
  <c r="D770" i="2" s="1"/>
  <c r="J770" i="2"/>
  <c r="E770" i="2"/>
  <c r="H770" i="2"/>
  <c r="F770" i="2"/>
  <c r="I770" i="2"/>
  <c r="I766" i="2"/>
  <c r="E766" i="2"/>
  <c r="H766" i="2"/>
  <c r="C766" i="2"/>
  <c r="D766" i="2" s="1"/>
  <c r="G766" i="2"/>
  <c r="K766" i="2"/>
  <c r="F766" i="2"/>
  <c r="J766" i="2"/>
  <c r="H762" i="2"/>
  <c r="K762" i="2"/>
  <c r="G762" i="2"/>
  <c r="C762" i="2"/>
  <c r="D762" i="2" s="1"/>
  <c r="J762" i="2"/>
  <c r="F762" i="2"/>
  <c r="I762" i="2"/>
  <c r="E762" i="2"/>
  <c r="K754" i="2"/>
  <c r="G754" i="2"/>
  <c r="J754" i="2"/>
  <c r="F754" i="2"/>
  <c r="I754" i="2"/>
  <c r="H754" i="2"/>
  <c r="E754" i="2"/>
  <c r="C754" i="2"/>
  <c r="D754" i="2" s="1"/>
  <c r="H750" i="2"/>
  <c r="C750" i="2"/>
  <c r="D750" i="2" s="1"/>
  <c r="K750" i="2"/>
  <c r="G750" i="2"/>
  <c r="J750" i="2"/>
  <c r="I750" i="2"/>
  <c r="F750" i="2"/>
  <c r="E750" i="2"/>
  <c r="I746" i="2"/>
  <c r="E746" i="2"/>
  <c r="H746" i="2"/>
  <c r="C746" i="2"/>
  <c r="D746" i="2" s="1"/>
  <c r="K746" i="2"/>
  <c r="J746" i="2"/>
  <c r="G746" i="2"/>
  <c r="F746" i="2"/>
  <c r="J742" i="2"/>
  <c r="F742" i="2"/>
  <c r="I742" i="2"/>
  <c r="E742" i="2"/>
  <c r="C742" i="2"/>
  <c r="D742" i="2" s="1"/>
  <c r="K742" i="2"/>
  <c r="H742" i="2"/>
  <c r="G742" i="2"/>
  <c r="K738" i="2"/>
  <c r="G738" i="2"/>
  <c r="J738" i="2"/>
  <c r="F738" i="2"/>
  <c r="E738" i="2"/>
  <c r="C738" i="2"/>
  <c r="D738" i="2" s="1"/>
  <c r="I738" i="2"/>
  <c r="H738" i="2"/>
  <c r="H734" i="2"/>
  <c r="C734" i="2"/>
  <c r="D734" i="2" s="1"/>
  <c r="K734" i="2"/>
  <c r="G734" i="2"/>
  <c r="F734" i="2"/>
  <c r="E734" i="2"/>
  <c r="J734" i="2"/>
  <c r="I734" i="2"/>
  <c r="J726" i="2"/>
  <c r="F726" i="2"/>
  <c r="I726" i="2"/>
  <c r="E726" i="2"/>
  <c r="H726" i="2"/>
  <c r="G726" i="2"/>
  <c r="K726" i="2"/>
  <c r="C726" i="2"/>
  <c r="D726" i="2" s="1"/>
  <c r="H722" i="2"/>
  <c r="K722" i="2"/>
  <c r="G722" i="2"/>
  <c r="C722" i="2"/>
  <c r="D722" i="2" s="1"/>
  <c r="J722" i="2"/>
  <c r="I722" i="2"/>
  <c r="F722" i="2"/>
  <c r="E722" i="2"/>
  <c r="J718" i="2"/>
  <c r="F718" i="2"/>
  <c r="I718" i="2"/>
  <c r="E718" i="2"/>
  <c r="K718" i="2"/>
  <c r="C718" i="2"/>
  <c r="D718" i="2" s="1"/>
  <c r="H718" i="2"/>
  <c r="G718" i="2"/>
  <c r="H714" i="2"/>
  <c r="K714" i="2"/>
  <c r="G714" i="2"/>
  <c r="C714" i="2"/>
  <c r="D714" i="2" s="1"/>
  <c r="F714" i="2"/>
  <c r="E714" i="2"/>
  <c r="J714" i="2"/>
  <c r="I714" i="2"/>
  <c r="J710" i="2"/>
  <c r="F710" i="2"/>
  <c r="I710" i="2"/>
  <c r="E710" i="2"/>
  <c r="H710" i="2"/>
  <c r="G710" i="2"/>
  <c r="C710" i="2"/>
  <c r="D710" i="2" s="1"/>
  <c r="K710" i="2"/>
  <c r="H706" i="2"/>
  <c r="K706" i="2"/>
  <c r="G706" i="2"/>
  <c r="C706" i="2"/>
  <c r="D706" i="2" s="1"/>
  <c r="J706" i="2"/>
  <c r="I706" i="2"/>
  <c r="F706" i="2"/>
  <c r="E706" i="2"/>
  <c r="I698" i="2"/>
  <c r="E698" i="2"/>
  <c r="H698" i="2"/>
  <c r="K698" i="2"/>
  <c r="G698" i="2"/>
  <c r="C698" i="2"/>
  <c r="D698" i="2" s="1"/>
  <c r="J698" i="2"/>
  <c r="F698" i="2"/>
  <c r="K694" i="2"/>
  <c r="G694" i="2"/>
  <c r="C694" i="2"/>
  <c r="D694" i="2" s="1"/>
  <c r="J694" i="2"/>
  <c r="F694" i="2"/>
  <c r="I694" i="2"/>
  <c r="E694" i="2"/>
  <c r="H694" i="2"/>
  <c r="I690" i="2"/>
  <c r="E690" i="2"/>
  <c r="H690" i="2"/>
  <c r="K690" i="2"/>
  <c r="G690" i="2"/>
  <c r="C690" i="2"/>
  <c r="D690" i="2" s="1"/>
  <c r="J690" i="2"/>
  <c r="F690" i="2"/>
  <c r="K686" i="2"/>
  <c r="G686" i="2"/>
  <c r="C686" i="2"/>
  <c r="D686" i="2" s="1"/>
  <c r="J686" i="2"/>
  <c r="F686" i="2"/>
  <c r="I686" i="2"/>
  <c r="E686" i="2"/>
  <c r="H686" i="2"/>
  <c r="I682" i="2"/>
  <c r="E682" i="2"/>
  <c r="H682" i="2"/>
  <c r="K682" i="2"/>
  <c r="G682" i="2"/>
  <c r="C682" i="2"/>
  <c r="D682" i="2" s="1"/>
  <c r="F682" i="2"/>
  <c r="J682" i="2"/>
  <c r="K678" i="2"/>
  <c r="G678" i="2"/>
  <c r="C678" i="2"/>
  <c r="D678" i="2" s="1"/>
  <c r="J678" i="2"/>
  <c r="F678" i="2"/>
  <c r="I678" i="2"/>
  <c r="E678" i="2"/>
  <c r="H678" i="2"/>
  <c r="J670" i="2"/>
  <c r="F670" i="2"/>
  <c r="I670" i="2"/>
  <c r="E670" i="2"/>
  <c r="H670" i="2"/>
  <c r="C670" i="2"/>
  <c r="D670" i="2" s="1"/>
  <c r="K670" i="2"/>
  <c r="G670" i="2"/>
  <c r="K666" i="2"/>
  <c r="G666" i="2"/>
  <c r="C666" i="2"/>
  <c r="D666" i="2" s="1"/>
  <c r="J666" i="2"/>
  <c r="F666" i="2"/>
  <c r="I666" i="2"/>
  <c r="E666" i="2"/>
  <c r="H666" i="2"/>
  <c r="I662" i="2"/>
  <c r="E662" i="2"/>
  <c r="H662" i="2"/>
  <c r="K662" i="2"/>
  <c r="G662" i="2"/>
  <c r="C662" i="2"/>
  <c r="D662" i="2" s="1"/>
  <c r="F662" i="2"/>
  <c r="J662" i="2"/>
  <c r="K658" i="2"/>
  <c r="G658" i="2"/>
  <c r="C658" i="2"/>
  <c r="D658" i="2" s="1"/>
  <c r="J658" i="2"/>
  <c r="F658" i="2"/>
  <c r="H658" i="2"/>
  <c r="E658" i="2"/>
  <c r="I658" i="2"/>
  <c r="I654" i="2"/>
  <c r="E654" i="2"/>
  <c r="H654" i="2"/>
  <c r="J654" i="2"/>
  <c r="G654" i="2"/>
  <c r="F654" i="2"/>
  <c r="K654" i="2"/>
  <c r="C654" i="2"/>
  <c r="D654" i="2" s="1"/>
  <c r="K650" i="2"/>
  <c r="G650" i="2"/>
  <c r="C650" i="2"/>
  <c r="D650" i="2" s="1"/>
  <c r="J650" i="2"/>
  <c r="F650" i="2"/>
  <c r="I650" i="2"/>
  <c r="H650" i="2"/>
  <c r="E650" i="2"/>
  <c r="K642" i="2"/>
  <c r="G642" i="2"/>
  <c r="J642" i="2"/>
  <c r="F642" i="2"/>
  <c r="I642" i="2"/>
  <c r="E642" i="2"/>
  <c r="C642" i="2"/>
  <c r="D642" i="2" s="1"/>
  <c r="H642" i="2"/>
  <c r="I638" i="2"/>
  <c r="E638" i="2"/>
  <c r="H638" i="2"/>
  <c r="C638" i="2"/>
  <c r="D638" i="2" s="1"/>
  <c r="K638" i="2"/>
  <c r="G638" i="2"/>
  <c r="F638" i="2"/>
  <c r="J638" i="2"/>
  <c r="K634" i="2"/>
  <c r="G634" i="2"/>
  <c r="C634" i="2"/>
  <c r="D634" i="2" s="1"/>
  <c r="J634" i="2"/>
  <c r="F634" i="2"/>
  <c r="I634" i="2"/>
  <c r="E634" i="2"/>
  <c r="H634" i="2"/>
  <c r="J630" i="2"/>
  <c r="F630" i="2"/>
  <c r="I630" i="2"/>
  <c r="E630" i="2"/>
  <c r="H630" i="2"/>
  <c r="K630" i="2"/>
  <c r="G630" i="2"/>
  <c r="C630" i="2"/>
  <c r="D630" i="2" s="1"/>
  <c r="I626" i="2"/>
  <c r="E626" i="2"/>
  <c r="H626" i="2"/>
  <c r="K626" i="2"/>
  <c r="G626" i="2"/>
  <c r="C626" i="2"/>
  <c r="D626" i="2" s="1"/>
  <c r="J626" i="2"/>
  <c r="F626" i="2"/>
  <c r="H622" i="2"/>
  <c r="K622" i="2"/>
  <c r="G622" i="2"/>
  <c r="C622" i="2"/>
  <c r="D622" i="2" s="1"/>
  <c r="J622" i="2"/>
  <c r="F622" i="2"/>
  <c r="I622" i="2"/>
  <c r="E622" i="2"/>
  <c r="K614" i="2"/>
  <c r="G614" i="2"/>
  <c r="C614" i="2"/>
  <c r="D614" i="2" s="1"/>
  <c r="J614" i="2"/>
  <c r="F614" i="2"/>
  <c r="I614" i="2"/>
  <c r="E614" i="2"/>
  <c r="H614" i="2"/>
  <c r="I610" i="2"/>
  <c r="E610" i="2"/>
  <c r="H610" i="2"/>
  <c r="K610" i="2"/>
  <c r="G610" i="2"/>
  <c r="C610" i="2"/>
  <c r="D610" i="2" s="1"/>
  <c r="J610" i="2"/>
  <c r="F610" i="2"/>
  <c r="K606" i="2"/>
  <c r="G606" i="2"/>
  <c r="C606" i="2"/>
  <c r="D606" i="2" s="1"/>
  <c r="J606" i="2"/>
  <c r="F606" i="2"/>
  <c r="I606" i="2"/>
  <c r="E606" i="2"/>
  <c r="H606" i="2"/>
  <c r="I602" i="2"/>
  <c r="E602" i="2"/>
  <c r="H602" i="2"/>
  <c r="K602" i="2"/>
  <c r="G602" i="2"/>
  <c r="C602" i="2"/>
  <c r="D602" i="2" s="1"/>
  <c r="J602" i="2"/>
  <c r="F602" i="2"/>
  <c r="K598" i="2"/>
  <c r="G598" i="2"/>
  <c r="C598" i="2"/>
  <c r="D598" i="2" s="1"/>
  <c r="J598" i="2"/>
  <c r="F598" i="2"/>
  <c r="I598" i="2"/>
  <c r="E598" i="2"/>
  <c r="H598" i="2"/>
  <c r="I594" i="2"/>
  <c r="E594" i="2"/>
  <c r="H594" i="2"/>
  <c r="K594" i="2"/>
  <c r="G594" i="2"/>
  <c r="C594" i="2"/>
  <c r="D594" i="2" s="1"/>
  <c r="F594" i="2"/>
  <c r="J594" i="2"/>
  <c r="H586" i="2"/>
  <c r="K586" i="2"/>
  <c r="G586" i="2"/>
  <c r="C586" i="2"/>
  <c r="D586" i="2" s="1"/>
  <c r="J586" i="2"/>
  <c r="F586" i="2"/>
  <c r="I586" i="2"/>
  <c r="E586" i="2"/>
  <c r="J582" i="2"/>
  <c r="F582" i="2"/>
  <c r="I582" i="2"/>
  <c r="E582" i="2"/>
  <c r="H582" i="2"/>
  <c r="C582" i="2"/>
  <c r="D582" i="2" s="1"/>
  <c r="K582" i="2"/>
  <c r="G582" i="2"/>
  <c r="H578" i="2"/>
  <c r="K578" i="2"/>
  <c r="G578" i="2"/>
  <c r="C578" i="2"/>
  <c r="D578" i="2" s="1"/>
  <c r="J578" i="2"/>
  <c r="F578" i="2"/>
  <c r="E578" i="2"/>
  <c r="I578" i="2"/>
  <c r="J574" i="2"/>
  <c r="F574" i="2"/>
  <c r="I574" i="2"/>
  <c r="E574" i="2"/>
  <c r="H574" i="2"/>
  <c r="G574" i="2"/>
  <c r="C574" i="2"/>
  <c r="D574" i="2" s="1"/>
  <c r="K574" i="2"/>
  <c r="H570" i="2"/>
  <c r="K570" i="2"/>
  <c r="G570" i="2"/>
  <c r="C570" i="2"/>
  <c r="D570" i="2" s="1"/>
  <c r="J570" i="2"/>
  <c r="F570" i="2"/>
  <c r="I570" i="2"/>
  <c r="E570" i="2"/>
  <c r="J566" i="2"/>
  <c r="F566" i="2"/>
  <c r="I566" i="2"/>
  <c r="E566" i="2"/>
  <c r="H566" i="2"/>
  <c r="K566" i="2"/>
  <c r="G566" i="2"/>
  <c r="C566" i="2"/>
  <c r="D566" i="2" s="1"/>
  <c r="I558" i="2"/>
  <c r="E558" i="2"/>
  <c r="H558" i="2"/>
  <c r="C558" i="2"/>
  <c r="D558" i="2" s="1"/>
  <c r="K558" i="2"/>
  <c r="G558" i="2"/>
  <c r="F558" i="2"/>
  <c r="J558" i="2"/>
  <c r="K554" i="2"/>
  <c r="G554" i="2"/>
  <c r="J554" i="2"/>
  <c r="F554" i="2"/>
  <c r="I554" i="2"/>
  <c r="E554" i="2"/>
  <c r="H554" i="2"/>
  <c r="C554" i="2"/>
  <c r="D554" i="2" s="1"/>
  <c r="I550" i="2"/>
  <c r="E550" i="2"/>
  <c r="H550" i="2"/>
  <c r="C550" i="2"/>
  <c r="D550" i="2" s="1"/>
  <c r="K550" i="2"/>
  <c r="G550" i="2"/>
  <c r="J550" i="2"/>
  <c r="F550" i="2"/>
  <c r="K546" i="2"/>
  <c r="G546" i="2"/>
  <c r="J546" i="2"/>
  <c r="F546" i="2"/>
  <c r="I546" i="2"/>
  <c r="E546" i="2"/>
  <c r="H546" i="2"/>
  <c r="C546" i="2"/>
  <c r="D546" i="2" s="1"/>
  <c r="I542" i="2"/>
  <c r="E542" i="2"/>
  <c r="H542" i="2"/>
  <c r="C542" i="2"/>
  <c r="D542" i="2" s="1"/>
  <c r="K542" i="2"/>
  <c r="G542" i="2"/>
  <c r="J542" i="2"/>
  <c r="F542" i="2"/>
  <c r="K538" i="2"/>
  <c r="G538" i="2"/>
  <c r="J538" i="2"/>
  <c r="F538" i="2"/>
  <c r="I538" i="2"/>
  <c r="E538" i="2"/>
  <c r="H538" i="2"/>
  <c r="C538" i="2"/>
  <c r="D538" i="2" s="1"/>
  <c r="I530" i="2"/>
  <c r="E530" i="2"/>
  <c r="H530" i="2"/>
  <c r="K530" i="2"/>
  <c r="G530" i="2"/>
  <c r="C530" i="2"/>
  <c r="D530" i="2" s="1"/>
  <c r="J530" i="2"/>
  <c r="F530" i="2"/>
  <c r="K526" i="2"/>
  <c r="G526" i="2"/>
  <c r="C526" i="2"/>
  <c r="D526" i="2" s="1"/>
  <c r="J526" i="2"/>
  <c r="F526" i="2"/>
  <c r="I526" i="2"/>
  <c r="E526" i="2"/>
  <c r="H526" i="2"/>
  <c r="I522" i="2"/>
  <c r="E522" i="2"/>
  <c r="H522" i="2"/>
  <c r="K522" i="2"/>
  <c r="G522" i="2"/>
  <c r="C522" i="2"/>
  <c r="D522" i="2" s="1"/>
  <c r="J522" i="2"/>
  <c r="F522" i="2"/>
  <c r="K518" i="2"/>
  <c r="G518" i="2"/>
  <c r="C518" i="2"/>
  <c r="D518" i="2" s="1"/>
  <c r="J518" i="2"/>
  <c r="F518" i="2"/>
  <c r="I518" i="2"/>
  <c r="E518" i="2"/>
  <c r="H518" i="2"/>
  <c r="I514" i="2"/>
  <c r="E514" i="2"/>
  <c r="K514" i="2"/>
  <c r="G514" i="2"/>
  <c r="C514" i="2"/>
  <c r="D514" i="2" s="1"/>
  <c r="H514" i="2"/>
  <c r="F514" i="2"/>
  <c r="J514" i="2"/>
  <c r="K510" i="2"/>
  <c r="G510" i="2"/>
  <c r="C510" i="2"/>
  <c r="D510" i="2" s="1"/>
  <c r="I510" i="2"/>
  <c r="E510" i="2"/>
  <c r="J510" i="2"/>
  <c r="H510" i="2"/>
  <c r="F510" i="2"/>
  <c r="J502" i="2"/>
  <c r="F502" i="2"/>
  <c r="H502" i="2"/>
  <c r="C502" i="2"/>
  <c r="D502" i="2" s="1"/>
  <c r="E502" i="2"/>
  <c r="K502" i="2"/>
  <c r="I502" i="2"/>
  <c r="G502" i="2"/>
  <c r="K498" i="2"/>
  <c r="G498" i="2"/>
  <c r="I498" i="2"/>
  <c r="E498" i="2"/>
  <c r="F498" i="2"/>
  <c r="C498" i="2"/>
  <c r="D498" i="2" s="1"/>
  <c r="J498" i="2"/>
  <c r="H498" i="2"/>
  <c r="H494" i="2"/>
  <c r="C494" i="2"/>
  <c r="D494" i="2" s="1"/>
  <c r="J494" i="2"/>
  <c r="F494" i="2"/>
  <c r="G494" i="2"/>
  <c r="E494" i="2"/>
  <c r="K494" i="2"/>
  <c r="I494" i="2"/>
  <c r="I490" i="2"/>
  <c r="E490" i="2"/>
  <c r="H490" i="2"/>
  <c r="C490" i="2"/>
  <c r="D490" i="2" s="1"/>
  <c r="K490" i="2"/>
  <c r="G490" i="2"/>
  <c r="J490" i="2"/>
  <c r="F490" i="2"/>
  <c r="J486" i="2"/>
  <c r="F486" i="2"/>
  <c r="I486" i="2"/>
  <c r="E486" i="2"/>
  <c r="H486" i="2"/>
  <c r="C486" i="2"/>
  <c r="D486" i="2" s="1"/>
  <c r="K486" i="2"/>
  <c r="G486" i="2"/>
  <c r="K482" i="2"/>
  <c r="G482" i="2"/>
  <c r="J482" i="2"/>
  <c r="F482" i="2"/>
  <c r="I482" i="2"/>
  <c r="E482" i="2"/>
  <c r="H482" i="2"/>
  <c r="C482" i="2"/>
  <c r="D482" i="2" s="1"/>
  <c r="J474" i="2"/>
  <c r="F474" i="2"/>
  <c r="I474" i="2"/>
  <c r="E474" i="2"/>
  <c r="H474" i="2"/>
  <c r="C474" i="2"/>
  <c r="D474" i="2" s="1"/>
  <c r="G474" i="2"/>
  <c r="K474" i="2"/>
  <c r="H470" i="2"/>
  <c r="C470" i="2"/>
  <c r="D470" i="2" s="1"/>
  <c r="K470" i="2"/>
  <c r="G470" i="2"/>
  <c r="J470" i="2"/>
  <c r="F470" i="2"/>
  <c r="I470" i="2"/>
  <c r="E470" i="2"/>
  <c r="J466" i="2"/>
  <c r="F466" i="2"/>
  <c r="H466" i="2"/>
  <c r="C466" i="2"/>
  <c r="D466" i="2" s="1"/>
  <c r="G466" i="2"/>
  <c r="E466" i="2"/>
  <c r="K466" i="2"/>
  <c r="I466" i="2"/>
  <c r="H462" i="2"/>
  <c r="C462" i="2"/>
  <c r="D462" i="2" s="1"/>
  <c r="J462" i="2"/>
  <c r="F462" i="2"/>
  <c r="I462" i="2"/>
  <c r="G462" i="2"/>
  <c r="E462" i="2"/>
  <c r="K462" i="2"/>
  <c r="J458" i="2"/>
  <c r="F458" i="2"/>
  <c r="H458" i="2"/>
  <c r="C458" i="2"/>
  <c r="D458" i="2" s="1"/>
  <c r="K458" i="2"/>
  <c r="I458" i="2"/>
  <c r="G458" i="2"/>
  <c r="E458" i="2"/>
  <c r="H454" i="2"/>
  <c r="C454" i="2"/>
  <c r="D454" i="2" s="1"/>
  <c r="J454" i="2"/>
  <c r="F454" i="2"/>
  <c r="E454" i="2"/>
  <c r="K454" i="2"/>
  <c r="I454" i="2"/>
  <c r="G454" i="2"/>
  <c r="J446" i="2"/>
  <c r="F446" i="2"/>
  <c r="H446" i="2"/>
  <c r="G446" i="2"/>
  <c r="E446" i="2"/>
  <c r="K446" i="2"/>
  <c r="C446" i="2"/>
  <c r="D446" i="2" s="1"/>
  <c r="I446" i="2"/>
  <c r="H442" i="2"/>
  <c r="J442" i="2"/>
  <c r="F442" i="2"/>
  <c r="I442" i="2"/>
  <c r="G442" i="2"/>
  <c r="E442" i="2"/>
  <c r="K442" i="2"/>
  <c r="C442" i="2"/>
  <c r="D442" i="2" s="1"/>
  <c r="J438" i="2"/>
  <c r="F438" i="2"/>
  <c r="H438" i="2"/>
  <c r="K438" i="2"/>
  <c r="C438" i="2"/>
  <c r="D438" i="2" s="1"/>
  <c r="I438" i="2"/>
  <c r="G438" i="2"/>
  <c r="E438" i="2"/>
  <c r="H434" i="2"/>
  <c r="J434" i="2"/>
  <c r="F434" i="2"/>
  <c r="E434" i="2"/>
  <c r="K434" i="2"/>
  <c r="C434" i="2"/>
  <c r="D434" i="2" s="1"/>
  <c r="I434" i="2"/>
  <c r="G434" i="2"/>
  <c r="J430" i="2"/>
  <c r="F430" i="2"/>
  <c r="H430" i="2"/>
  <c r="G430" i="2"/>
  <c r="E430" i="2"/>
  <c r="K430" i="2"/>
  <c r="C430" i="2"/>
  <c r="D430" i="2" s="1"/>
  <c r="I430" i="2"/>
  <c r="H426" i="2"/>
  <c r="J426" i="2"/>
  <c r="F426" i="2"/>
  <c r="I426" i="2"/>
  <c r="G426" i="2"/>
  <c r="E426" i="2"/>
  <c r="K426" i="2"/>
  <c r="C426" i="2"/>
  <c r="D426" i="2" s="1"/>
  <c r="K418" i="2"/>
  <c r="G418" i="2"/>
  <c r="I418" i="2"/>
  <c r="E418" i="2"/>
  <c r="C418" i="2"/>
  <c r="D418" i="2" s="1"/>
  <c r="J418" i="2"/>
  <c r="H418" i="2"/>
  <c r="F418" i="2"/>
  <c r="H414" i="2"/>
  <c r="C414" i="2"/>
  <c r="D414" i="2" s="1"/>
  <c r="J414" i="2"/>
  <c r="F414" i="2"/>
  <c r="E414" i="2"/>
  <c r="K414" i="2"/>
  <c r="I414" i="2"/>
  <c r="G414" i="2"/>
  <c r="I410" i="2"/>
  <c r="E410" i="2"/>
  <c r="K410" i="2"/>
  <c r="G410" i="2"/>
  <c r="F410" i="2"/>
  <c r="C410" i="2"/>
  <c r="D410" i="2" s="1"/>
  <c r="J410" i="2"/>
  <c r="H410" i="2"/>
  <c r="J406" i="2"/>
  <c r="F406" i="2"/>
  <c r="H406" i="2"/>
  <c r="C406" i="2"/>
  <c r="D406" i="2" s="1"/>
  <c r="G406" i="2"/>
  <c r="E406" i="2"/>
  <c r="K406" i="2"/>
  <c r="I406" i="2"/>
  <c r="K402" i="2"/>
  <c r="G402" i="2"/>
  <c r="C402" i="2"/>
  <c r="D402" i="2" s="1"/>
  <c r="I402" i="2"/>
  <c r="E402" i="2"/>
  <c r="H402" i="2"/>
  <c r="F402" i="2"/>
  <c r="J402" i="2"/>
  <c r="I398" i="2"/>
  <c r="E398" i="2"/>
  <c r="K398" i="2"/>
  <c r="G398" i="2"/>
  <c r="C398" i="2"/>
  <c r="D398" i="2" s="1"/>
  <c r="J398" i="2"/>
  <c r="H398" i="2"/>
  <c r="F398" i="2"/>
  <c r="H390" i="2"/>
  <c r="C390" i="2"/>
  <c r="D390" i="2" s="1"/>
  <c r="J390" i="2"/>
  <c r="F390" i="2"/>
  <c r="E390" i="2"/>
  <c r="K390" i="2"/>
  <c r="I390" i="2"/>
  <c r="G390" i="2"/>
  <c r="I386" i="2"/>
  <c r="E386" i="2"/>
  <c r="K386" i="2"/>
  <c r="G386" i="2"/>
  <c r="F386" i="2"/>
  <c r="C386" i="2"/>
  <c r="D386" i="2" s="1"/>
  <c r="J386" i="2"/>
  <c r="H386" i="2"/>
  <c r="J382" i="2"/>
  <c r="F382" i="2"/>
  <c r="H382" i="2"/>
  <c r="G382" i="2"/>
  <c r="E382" i="2"/>
  <c r="K382" i="2"/>
  <c r="C382" i="2"/>
  <c r="D382" i="2" s="1"/>
  <c r="I382" i="2"/>
  <c r="H378" i="2"/>
  <c r="J378" i="2"/>
  <c r="F378" i="2"/>
  <c r="I378" i="2"/>
  <c r="G378" i="2"/>
  <c r="E378" i="2"/>
  <c r="K378" i="2"/>
  <c r="C378" i="2"/>
  <c r="D378" i="2" s="1"/>
  <c r="J374" i="2"/>
  <c r="F374" i="2"/>
  <c r="H374" i="2"/>
  <c r="K374" i="2"/>
  <c r="C374" i="2"/>
  <c r="D374" i="2" s="1"/>
  <c r="I374" i="2"/>
  <c r="G374" i="2"/>
  <c r="E374" i="2"/>
  <c r="H370" i="2"/>
  <c r="J370" i="2"/>
  <c r="F370" i="2"/>
  <c r="E370" i="2"/>
  <c r="K370" i="2"/>
  <c r="C370" i="2"/>
  <c r="D370" i="2" s="1"/>
  <c r="I370" i="2"/>
  <c r="G370" i="2"/>
  <c r="K362" i="2"/>
  <c r="G362" i="2"/>
  <c r="C362" i="2"/>
  <c r="D362" i="2" s="1"/>
  <c r="I362" i="2"/>
  <c r="E362" i="2"/>
  <c r="H362" i="2"/>
  <c r="F362" i="2"/>
  <c r="J362" i="2"/>
  <c r="J358" i="2"/>
  <c r="F358" i="2"/>
  <c r="I358" i="2"/>
  <c r="E358" i="2"/>
  <c r="H358" i="2"/>
  <c r="K358" i="2"/>
  <c r="G358" i="2"/>
  <c r="C358" i="2"/>
  <c r="D358" i="2" s="1"/>
  <c r="H354" i="2"/>
  <c r="K354" i="2"/>
  <c r="G354" i="2"/>
  <c r="C354" i="2"/>
  <c r="D354" i="2" s="1"/>
  <c r="J354" i="2"/>
  <c r="F354" i="2"/>
  <c r="I354" i="2"/>
  <c r="E354" i="2"/>
  <c r="J350" i="2"/>
  <c r="F350" i="2"/>
  <c r="I350" i="2"/>
  <c r="E350" i="2"/>
  <c r="H350" i="2"/>
  <c r="K350" i="2"/>
  <c r="G350" i="2"/>
  <c r="C350" i="2"/>
  <c r="D350" i="2" s="1"/>
  <c r="H346" i="2"/>
  <c r="K346" i="2"/>
  <c r="G346" i="2"/>
  <c r="C346" i="2"/>
  <c r="D346" i="2" s="1"/>
  <c r="J346" i="2"/>
  <c r="F346" i="2"/>
  <c r="I346" i="2"/>
  <c r="E346" i="2"/>
  <c r="J342" i="2"/>
  <c r="F342" i="2"/>
  <c r="I342" i="2"/>
  <c r="E342" i="2"/>
  <c r="H342" i="2"/>
  <c r="K342" i="2"/>
  <c r="G342" i="2"/>
  <c r="C342" i="2"/>
  <c r="D342" i="2" s="1"/>
  <c r="J334" i="2"/>
  <c r="F334" i="2"/>
  <c r="I334" i="2"/>
  <c r="E334" i="2"/>
  <c r="H334" i="2"/>
  <c r="C334" i="2"/>
  <c r="D334" i="2" s="1"/>
  <c r="G334" i="2"/>
  <c r="K334" i="2"/>
  <c r="H330" i="2"/>
  <c r="K330" i="2"/>
  <c r="G330" i="2"/>
  <c r="C330" i="2"/>
  <c r="D330" i="2" s="1"/>
  <c r="J330" i="2"/>
  <c r="F330" i="2"/>
  <c r="I330" i="2"/>
  <c r="E330" i="2"/>
  <c r="J326" i="2"/>
  <c r="F326" i="2"/>
  <c r="I326" i="2"/>
  <c r="E326" i="2"/>
  <c r="H326" i="2"/>
  <c r="K326" i="2"/>
  <c r="G326" i="2"/>
  <c r="C326" i="2"/>
  <c r="D326" i="2" s="1"/>
  <c r="H322" i="2"/>
  <c r="K322" i="2"/>
  <c r="G322" i="2"/>
  <c r="C322" i="2"/>
  <c r="D322" i="2" s="1"/>
  <c r="J322" i="2"/>
  <c r="F322" i="2"/>
  <c r="I322" i="2"/>
  <c r="E322" i="2"/>
  <c r="J318" i="2"/>
  <c r="F318" i="2"/>
  <c r="I318" i="2"/>
  <c r="E318" i="2"/>
  <c r="H318" i="2"/>
  <c r="K318" i="2"/>
  <c r="G318" i="2"/>
  <c r="C318" i="2"/>
  <c r="D318" i="2" s="1"/>
  <c r="H314" i="2"/>
  <c r="K314" i="2"/>
  <c r="G314" i="2"/>
  <c r="C314" i="2"/>
  <c r="D314" i="2" s="1"/>
  <c r="J314" i="2"/>
  <c r="F314" i="2"/>
  <c r="I314" i="2"/>
  <c r="E314" i="2"/>
  <c r="J306" i="2"/>
  <c r="F306" i="2"/>
  <c r="I306" i="2"/>
  <c r="E306" i="2"/>
  <c r="K306" i="2"/>
  <c r="C306" i="2"/>
  <c r="D306" i="2" s="1"/>
  <c r="H306" i="2"/>
  <c r="G306" i="2"/>
  <c r="K302" i="2"/>
  <c r="G302" i="2"/>
  <c r="C302" i="2"/>
  <c r="D302" i="2" s="1"/>
  <c r="J302" i="2"/>
  <c r="F302" i="2"/>
  <c r="I302" i="2"/>
  <c r="H302" i="2"/>
  <c r="E302" i="2"/>
  <c r="H298" i="2"/>
  <c r="G298" i="2"/>
  <c r="K298" i="2"/>
  <c r="F298" i="2"/>
  <c r="J298" i="2"/>
  <c r="E298" i="2"/>
  <c r="I298" i="2"/>
  <c r="C298" i="2"/>
  <c r="D298" i="2" s="1"/>
  <c r="J294" i="2"/>
  <c r="F294" i="2"/>
  <c r="I294" i="2"/>
  <c r="H294" i="2"/>
  <c r="C294" i="2"/>
  <c r="D294" i="2" s="1"/>
  <c r="G294" i="2"/>
  <c r="K294" i="2"/>
  <c r="E294" i="2"/>
  <c r="H290" i="2"/>
  <c r="K290" i="2"/>
  <c r="F290" i="2"/>
  <c r="J290" i="2"/>
  <c r="E290" i="2"/>
  <c r="I290" i="2"/>
  <c r="C290" i="2"/>
  <c r="D290" i="2" s="1"/>
  <c r="G290" i="2"/>
  <c r="J286" i="2"/>
  <c r="F286" i="2"/>
  <c r="H286" i="2"/>
  <c r="C286" i="2"/>
  <c r="D286" i="2" s="1"/>
  <c r="G286" i="2"/>
  <c r="K286" i="2"/>
  <c r="E286" i="2"/>
  <c r="I286" i="2"/>
  <c r="I278" i="2"/>
  <c r="E278" i="2"/>
  <c r="H278" i="2"/>
  <c r="G278" i="2"/>
  <c r="K278" i="2"/>
  <c r="F278" i="2"/>
  <c r="J278" i="2"/>
  <c r="C278" i="2"/>
  <c r="D278" i="2" s="1"/>
  <c r="J274" i="2"/>
  <c r="F274" i="2"/>
  <c r="I274" i="2"/>
  <c r="C274" i="2"/>
  <c r="D274" i="2" s="1"/>
  <c r="H274" i="2"/>
  <c r="G274" i="2"/>
  <c r="K274" i="2"/>
  <c r="E274" i="2"/>
  <c r="K270" i="2"/>
  <c r="G270" i="2"/>
  <c r="J270" i="2"/>
  <c r="E270" i="2"/>
  <c r="I270" i="2"/>
  <c r="C270" i="2"/>
  <c r="D270" i="2" s="1"/>
  <c r="H270" i="2"/>
  <c r="F270" i="2"/>
  <c r="I266" i="2"/>
  <c r="E266" i="2"/>
  <c r="G266" i="2"/>
  <c r="K266" i="2"/>
  <c r="F266" i="2"/>
  <c r="J266" i="2"/>
  <c r="C266" i="2"/>
  <c r="D266" i="2" s="1"/>
  <c r="H266" i="2"/>
  <c r="K262" i="2"/>
  <c r="G262" i="2"/>
  <c r="I262" i="2"/>
  <c r="C262" i="2"/>
  <c r="D262" i="2" s="1"/>
  <c r="H262" i="2"/>
  <c r="F262" i="2"/>
  <c r="J262" i="2"/>
  <c r="E262" i="2"/>
  <c r="I258" i="2"/>
  <c r="E258" i="2"/>
  <c r="K258" i="2"/>
  <c r="F258" i="2"/>
  <c r="J258" i="2"/>
  <c r="C258" i="2"/>
  <c r="D258" i="2" s="1"/>
  <c r="H258" i="2"/>
  <c r="G258" i="2"/>
  <c r="H250" i="2"/>
  <c r="C250" i="2"/>
  <c r="D250" i="2" s="1"/>
  <c r="K250" i="2"/>
  <c r="F250" i="2"/>
  <c r="J250" i="2"/>
  <c r="E250" i="2"/>
  <c r="I250" i="2"/>
  <c r="G250" i="2"/>
  <c r="J246" i="2"/>
  <c r="F246" i="2"/>
  <c r="H246" i="2"/>
  <c r="G246" i="2"/>
  <c r="K246" i="2"/>
  <c r="E246" i="2"/>
  <c r="I246" i="2"/>
  <c r="C246" i="2"/>
  <c r="D246" i="2" s="1"/>
  <c r="H242" i="2"/>
  <c r="C242" i="2"/>
  <c r="D242" i="2" s="1"/>
  <c r="J242" i="2"/>
  <c r="E242" i="2"/>
  <c r="I242" i="2"/>
  <c r="G242" i="2"/>
  <c r="K242" i="2"/>
  <c r="F242" i="2"/>
  <c r="J238" i="2"/>
  <c r="F238" i="2"/>
  <c r="G238" i="2"/>
  <c r="K238" i="2"/>
  <c r="E238" i="2"/>
  <c r="I238" i="2"/>
  <c r="C238" i="2"/>
  <c r="D238" i="2" s="1"/>
  <c r="H238" i="2"/>
  <c r="I234" i="2"/>
  <c r="E234" i="2"/>
  <c r="H234" i="2"/>
  <c r="C234" i="2"/>
  <c r="D234" i="2" s="1"/>
  <c r="K234" i="2"/>
  <c r="G234" i="2"/>
  <c r="J234" i="2"/>
  <c r="F234" i="2"/>
  <c r="K230" i="2"/>
  <c r="G230" i="2"/>
  <c r="J230" i="2"/>
  <c r="F230" i="2"/>
  <c r="I230" i="2"/>
  <c r="E230" i="2"/>
  <c r="H230" i="2"/>
  <c r="C230" i="2"/>
  <c r="D230" i="2" s="1"/>
  <c r="J222" i="2"/>
  <c r="F222" i="2"/>
  <c r="I222" i="2"/>
  <c r="E222" i="2"/>
  <c r="H222" i="2"/>
  <c r="C222" i="2"/>
  <c r="D222" i="2" s="1"/>
  <c r="K222" i="2"/>
  <c r="G222" i="2"/>
  <c r="H218" i="2"/>
  <c r="C218" i="2"/>
  <c r="D218" i="2" s="1"/>
  <c r="K218" i="2"/>
  <c r="G218" i="2"/>
  <c r="J218" i="2"/>
  <c r="F218" i="2"/>
  <c r="I218" i="2"/>
  <c r="E218" i="2"/>
  <c r="J214" i="2"/>
  <c r="F214" i="2"/>
  <c r="I214" i="2"/>
  <c r="E214" i="2"/>
  <c r="H214" i="2"/>
  <c r="C214" i="2"/>
  <c r="D214" i="2" s="1"/>
  <c r="K214" i="2"/>
  <c r="G214" i="2"/>
  <c r="H210" i="2"/>
  <c r="C210" i="2"/>
  <c r="D210" i="2" s="1"/>
  <c r="K210" i="2"/>
  <c r="G210" i="2"/>
  <c r="J210" i="2"/>
  <c r="F210" i="2"/>
  <c r="I210" i="2"/>
  <c r="E210" i="2"/>
  <c r="J206" i="2"/>
  <c r="F206" i="2"/>
  <c r="I206" i="2"/>
  <c r="E206" i="2"/>
  <c r="H206" i="2"/>
  <c r="C206" i="2"/>
  <c r="D206" i="2" s="1"/>
  <c r="K206" i="2"/>
  <c r="G206" i="2"/>
  <c r="H202" i="2"/>
  <c r="C202" i="2"/>
  <c r="D202" i="2" s="1"/>
  <c r="K202" i="2"/>
  <c r="G202" i="2"/>
  <c r="J202" i="2"/>
  <c r="F202" i="2"/>
  <c r="I202" i="2"/>
  <c r="E202" i="2"/>
  <c r="J194" i="2"/>
  <c r="F194" i="2"/>
  <c r="I194" i="2"/>
  <c r="E194" i="2"/>
  <c r="H194" i="2"/>
  <c r="C194" i="2"/>
  <c r="D194" i="2" s="1"/>
  <c r="K194" i="2"/>
  <c r="G194" i="2"/>
  <c r="K190" i="2"/>
  <c r="G190" i="2"/>
  <c r="J190" i="2"/>
  <c r="F190" i="2"/>
  <c r="I190" i="2"/>
  <c r="E190" i="2"/>
  <c r="H190" i="2"/>
  <c r="C190" i="2"/>
  <c r="D190" i="2" s="1"/>
  <c r="H186" i="2"/>
  <c r="C186" i="2"/>
  <c r="D186" i="2" s="1"/>
  <c r="K186" i="2"/>
  <c r="G186" i="2"/>
  <c r="J186" i="2"/>
  <c r="F186" i="2"/>
  <c r="I186" i="2"/>
  <c r="E186" i="2"/>
  <c r="I182" i="2"/>
  <c r="E182" i="2"/>
  <c r="H182" i="2"/>
  <c r="C182" i="2"/>
  <c r="D182" i="2" s="1"/>
  <c r="K182" i="2"/>
  <c r="G182" i="2"/>
  <c r="J182" i="2"/>
  <c r="F182" i="2"/>
  <c r="J178" i="2"/>
  <c r="F178" i="2"/>
  <c r="I178" i="2"/>
  <c r="E178" i="2"/>
  <c r="H178" i="2"/>
  <c r="C178" i="2"/>
  <c r="D178" i="2" s="1"/>
  <c r="K178" i="2"/>
  <c r="G178" i="2"/>
  <c r="K174" i="2"/>
  <c r="G174" i="2"/>
  <c r="J174" i="2"/>
  <c r="F174" i="2"/>
  <c r="I174" i="2"/>
  <c r="E174" i="2"/>
  <c r="H174" i="2"/>
  <c r="C174" i="2"/>
  <c r="D174" i="2" s="1"/>
  <c r="I166" i="2"/>
  <c r="E166" i="2"/>
  <c r="H166" i="2"/>
  <c r="C166" i="2"/>
  <c r="D166" i="2" s="1"/>
  <c r="K166" i="2"/>
  <c r="G166" i="2"/>
  <c r="J166" i="2"/>
  <c r="F166" i="2"/>
  <c r="J162" i="2"/>
  <c r="F162" i="2"/>
  <c r="I162" i="2"/>
  <c r="E162" i="2"/>
  <c r="H162" i="2"/>
  <c r="C162" i="2"/>
  <c r="D162" i="2" s="1"/>
  <c r="K162" i="2"/>
  <c r="G162" i="2"/>
  <c r="K158" i="2"/>
  <c r="G158" i="2"/>
  <c r="C158" i="2"/>
  <c r="D158" i="2" s="1"/>
  <c r="J158" i="2"/>
  <c r="F158" i="2"/>
  <c r="I158" i="2"/>
  <c r="E158" i="2"/>
  <c r="H158" i="2"/>
  <c r="I154" i="2"/>
  <c r="E154" i="2"/>
  <c r="H154" i="2"/>
  <c r="K154" i="2"/>
  <c r="G154" i="2"/>
  <c r="C154" i="2"/>
  <c r="D154" i="2" s="1"/>
  <c r="J154" i="2"/>
  <c r="F154" i="2"/>
  <c r="K150" i="2"/>
  <c r="G150" i="2"/>
  <c r="C150" i="2"/>
  <c r="D150" i="2" s="1"/>
  <c r="J150" i="2"/>
  <c r="F150" i="2"/>
  <c r="I150" i="2"/>
  <c r="E150" i="2"/>
  <c r="H150" i="2"/>
  <c r="I146" i="2"/>
  <c r="E146" i="2"/>
  <c r="H146" i="2"/>
  <c r="K146" i="2"/>
  <c r="G146" i="2"/>
  <c r="C146" i="2"/>
  <c r="D146" i="2" s="1"/>
  <c r="J146" i="2"/>
  <c r="F146" i="2"/>
  <c r="I138" i="2"/>
  <c r="E138" i="2"/>
  <c r="H138" i="2"/>
  <c r="C138" i="2"/>
  <c r="D138" i="2" s="1"/>
  <c r="K138" i="2"/>
  <c r="G138" i="2"/>
  <c r="J138" i="2"/>
  <c r="F138" i="2"/>
  <c r="K134" i="2"/>
  <c r="G134" i="2"/>
  <c r="C134" i="2"/>
  <c r="D134" i="2" s="1"/>
  <c r="J134" i="2"/>
  <c r="F134" i="2"/>
  <c r="H134" i="2"/>
  <c r="J130" i="2"/>
  <c r="F130" i="2"/>
  <c r="I130" i="2"/>
  <c r="E130" i="2"/>
  <c r="K130" i="2"/>
  <c r="G130" i="2"/>
  <c r="C130" i="2"/>
  <c r="D130" i="2" s="1"/>
  <c r="H126" i="2"/>
  <c r="I126" i="2"/>
  <c r="E126" i="2"/>
  <c r="J122" i="2"/>
  <c r="F122" i="2"/>
  <c r="K122" i="2"/>
  <c r="G122" i="2"/>
  <c r="C122" i="2"/>
  <c r="D122" i="2" s="1"/>
  <c r="H118" i="2"/>
  <c r="I118" i="2"/>
  <c r="E118" i="2"/>
  <c r="E32" i="2"/>
  <c r="I32" i="2"/>
  <c r="E33" i="2"/>
  <c r="I33" i="2"/>
  <c r="E34" i="2"/>
  <c r="I34" i="2"/>
  <c r="H35" i="2"/>
  <c r="C36" i="2"/>
  <c r="D36" i="2" s="1"/>
  <c r="G36" i="2"/>
  <c r="K36" i="2"/>
  <c r="G37" i="2"/>
  <c r="K37" i="2"/>
  <c r="G38" i="2"/>
  <c r="K38" i="2"/>
  <c r="G39" i="2"/>
  <c r="K39" i="2"/>
  <c r="F40" i="2"/>
  <c r="J40" i="2"/>
  <c r="F41" i="2"/>
  <c r="J41" i="2"/>
  <c r="F42" i="2"/>
  <c r="J42" i="2"/>
  <c r="F43" i="2"/>
  <c r="J43" i="2"/>
  <c r="E44" i="2"/>
  <c r="I44" i="2"/>
  <c r="E45" i="2"/>
  <c r="I45" i="2"/>
  <c r="E46" i="2"/>
  <c r="I46" i="2"/>
  <c r="E47" i="2"/>
  <c r="I47" i="2"/>
  <c r="H48" i="2"/>
  <c r="C49" i="2"/>
  <c r="D49" i="2" s="1"/>
  <c r="H49" i="2"/>
  <c r="C50" i="2"/>
  <c r="D50" i="2" s="1"/>
  <c r="H50" i="2"/>
  <c r="C51" i="2"/>
  <c r="D51" i="2" s="1"/>
  <c r="H51" i="2"/>
  <c r="C52" i="2"/>
  <c r="D52" i="2" s="1"/>
  <c r="G52" i="2"/>
  <c r="K52" i="2"/>
  <c r="G53" i="2"/>
  <c r="K53" i="2"/>
  <c r="G54" i="2"/>
  <c r="K54" i="2"/>
  <c r="G55" i="2"/>
  <c r="K55" i="2"/>
  <c r="F56" i="2"/>
  <c r="J56" i="2"/>
  <c r="E60" i="2"/>
  <c r="I60" i="2"/>
  <c r="E61" i="2"/>
  <c r="I61" i="2"/>
  <c r="E62" i="2"/>
  <c r="I62" i="2"/>
  <c r="H63" i="2"/>
  <c r="C64" i="2"/>
  <c r="D64" i="2" s="1"/>
  <c r="G64" i="2"/>
  <c r="K64" i="2"/>
  <c r="G65" i="2"/>
  <c r="K65" i="2"/>
  <c r="G66" i="2"/>
  <c r="K66" i="2"/>
  <c r="F67" i="2"/>
  <c r="J67" i="2"/>
  <c r="E68" i="2"/>
  <c r="I68" i="2"/>
  <c r="E69" i="2"/>
  <c r="I69" i="2"/>
  <c r="E70" i="2"/>
  <c r="I70" i="2"/>
  <c r="H71" i="2"/>
  <c r="C72" i="2"/>
  <c r="D72" i="2" s="1"/>
  <c r="G72" i="2"/>
  <c r="K72" i="2"/>
  <c r="G73" i="2"/>
  <c r="K73" i="2"/>
  <c r="G74" i="2"/>
  <c r="K74" i="2"/>
  <c r="F75" i="2"/>
  <c r="J75" i="2"/>
  <c r="E76" i="2"/>
  <c r="I76" i="2"/>
  <c r="E77" i="2"/>
  <c r="I77" i="2"/>
  <c r="E78" i="2"/>
  <c r="I78" i="2"/>
  <c r="H79" i="2"/>
  <c r="C80" i="2"/>
  <c r="D80" i="2" s="1"/>
  <c r="G80" i="2"/>
  <c r="K80" i="2"/>
  <c r="G81" i="2"/>
  <c r="K81" i="2"/>
  <c r="G82" i="2"/>
  <c r="K82" i="2"/>
  <c r="F83" i="2"/>
  <c r="J83" i="2"/>
  <c r="E84" i="2"/>
  <c r="I84" i="2"/>
  <c r="H88" i="2"/>
  <c r="C89" i="2"/>
  <c r="D89" i="2" s="1"/>
  <c r="H89" i="2"/>
  <c r="C90" i="2"/>
  <c r="D90" i="2" s="1"/>
  <c r="H90" i="2"/>
  <c r="C91" i="2"/>
  <c r="D91" i="2" s="1"/>
  <c r="G91" i="2"/>
  <c r="K91" i="2"/>
  <c r="F92" i="2"/>
  <c r="J92" i="2"/>
  <c r="F93" i="2"/>
  <c r="J93" i="2"/>
  <c r="E94" i="2"/>
  <c r="I94" i="2"/>
  <c r="H95" i="2"/>
  <c r="C96" i="2"/>
  <c r="D96" i="2" s="1"/>
  <c r="G96" i="2"/>
  <c r="K96" i="2"/>
  <c r="G97" i="2"/>
  <c r="K97" i="2"/>
  <c r="F98" i="2"/>
  <c r="J98" i="2"/>
  <c r="E99" i="2"/>
  <c r="I99" i="2"/>
  <c r="H100" i="2"/>
  <c r="C101" i="2"/>
  <c r="D101" i="2" s="1"/>
  <c r="H101" i="2"/>
  <c r="C102" i="2"/>
  <c r="D102" i="2" s="1"/>
  <c r="G102" i="2"/>
  <c r="K102" i="2"/>
  <c r="F103" i="2"/>
  <c r="J103" i="2"/>
  <c r="E104" i="2"/>
  <c r="I104" i="2"/>
  <c r="E105" i="2"/>
  <c r="I105" i="2"/>
  <c r="H106" i="2"/>
  <c r="C107" i="2"/>
  <c r="D107" i="2" s="1"/>
  <c r="G107" i="2"/>
  <c r="K107" i="2"/>
  <c r="F108" i="2"/>
  <c r="J108" i="2"/>
  <c r="F109" i="2"/>
  <c r="J109" i="2"/>
  <c r="F110" i="2"/>
  <c r="J110" i="2"/>
  <c r="F111" i="2"/>
  <c r="J111" i="2"/>
  <c r="E112" i="2"/>
  <c r="I112" i="2"/>
  <c r="H116" i="2"/>
  <c r="C118" i="2"/>
  <c r="D118" i="2" s="1"/>
  <c r="K118" i="2"/>
  <c r="K119" i="2"/>
  <c r="J120" i="2"/>
  <c r="I122" i="2"/>
  <c r="I123" i="2"/>
  <c r="H124" i="2"/>
  <c r="G126" i="2"/>
  <c r="G127" i="2"/>
  <c r="F128" i="2"/>
  <c r="K131" i="2"/>
  <c r="J881" i="2"/>
  <c r="F881" i="2"/>
  <c r="I881" i="2"/>
  <c r="E881" i="2"/>
  <c r="H881" i="2"/>
  <c r="C881" i="2"/>
  <c r="D881" i="2" s="1"/>
  <c r="K881" i="2"/>
  <c r="G881" i="2"/>
  <c r="K865" i="2"/>
  <c r="G865" i="2"/>
  <c r="J865" i="2"/>
  <c r="F865" i="2"/>
  <c r="H865" i="2"/>
  <c r="E865" i="2"/>
  <c r="I865" i="2"/>
  <c r="C865" i="2"/>
  <c r="D865" i="2" s="1"/>
  <c r="J849" i="2"/>
  <c r="F849" i="2"/>
  <c r="I849" i="2"/>
  <c r="E849" i="2"/>
  <c r="C849" i="2"/>
  <c r="D849" i="2" s="1"/>
  <c r="K849" i="2"/>
  <c r="H849" i="2"/>
  <c r="G849" i="2"/>
  <c r="J833" i="2"/>
  <c r="F833" i="2"/>
  <c r="H833" i="2"/>
  <c r="G833" i="2"/>
  <c r="K833" i="2"/>
  <c r="E833" i="2"/>
  <c r="I833" i="2"/>
  <c r="C833" i="2"/>
  <c r="D833" i="2" s="1"/>
  <c r="I821" i="2"/>
  <c r="E821" i="2"/>
  <c r="H821" i="2"/>
  <c r="C821" i="2"/>
  <c r="D821" i="2" s="1"/>
  <c r="F821" i="2"/>
  <c r="K821" i="2"/>
  <c r="J821" i="2"/>
  <c r="G821" i="2"/>
  <c r="K817" i="2"/>
  <c r="G817" i="2"/>
  <c r="J817" i="2"/>
  <c r="F817" i="2"/>
  <c r="H817" i="2"/>
  <c r="E817" i="2"/>
  <c r="C817" i="2"/>
  <c r="D817" i="2" s="1"/>
  <c r="I817" i="2"/>
  <c r="J809" i="2"/>
  <c r="F809" i="2"/>
  <c r="I809" i="2"/>
  <c r="E809" i="2"/>
  <c r="K809" i="2"/>
  <c r="H809" i="2"/>
  <c r="G809" i="2"/>
  <c r="C809" i="2"/>
  <c r="D809" i="2" s="1"/>
  <c r="H805" i="2"/>
  <c r="C805" i="2"/>
  <c r="D805" i="2" s="1"/>
  <c r="K805" i="2"/>
  <c r="G805" i="2"/>
  <c r="E805" i="2"/>
  <c r="J805" i="2"/>
  <c r="I805" i="2"/>
  <c r="F805" i="2"/>
  <c r="J801" i="2"/>
  <c r="F801" i="2"/>
  <c r="I801" i="2"/>
  <c r="E801" i="2"/>
  <c r="G801" i="2"/>
  <c r="C801" i="2"/>
  <c r="D801" i="2" s="1"/>
  <c r="K801" i="2"/>
  <c r="H801" i="2"/>
  <c r="H797" i="2"/>
  <c r="C797" i="2"/>
  <c r="D797" i="2" s="1"/>
  <c r="K797" i="2"/>
  <c r="G797" i="2"/>
  <c r="I797" i="2"/>
  <c r="F797" i="2"/>
  <c r="E797" i="2"/>
  <c r="J797" i="2"/>
  <c r="I793" i="2"/>
  <c r="E793" i="2"/>
  <c r="K793" i="2"/>
  <c r="F793" i="2"/>
  <c r="J793" i="2"/>
  <c r="C793" i="2"/>
  <c r="D793" i="2" s="1"/>
  <c r="H793" i="2"/>
  <c r="G793" i="2"/>
  <c r="K789" i="2"/>
  <c r="G789" i="2"/>
  <c r="H789" i="2"/>
  <c r="F789" i="2"/>
  <c r="E789" i="2"/>
  <c r="C789" i="2"/>
  <c r="D789" i="2" s="1"/>
  <c r="J789" i="2"/>
  <c r="I789" i="2"/>
  <c r="J781" i="2"/>
  <c r="F781" i="2"/>
  <c r="H781" i="2"/>
  <c r="G781" i="2"/>
  <c r="E781" i="2"/>
  <c r="C781" i="2"/>
  <c r="D781" i="2" s="1"/>
  <c r="K781" i="2"/>
  <c r="I781" i="2"/>
  <c r="H777" i="2"/>
  <c r="C777" i="2"/>
  <c r="D777" i="2" s="1"/>
  <c r="J777" i="2"/>
  <c r="E777" i="2"/>
  <c r="F777" i="2"/>
  <c r="K777" i="2"/>
  <c r="I777" i="2"/>
  <c r="G777" i="2"/>
  <c r="J773" i="2"/>
  <c r="F773" i="2"/>
  <c r="G773" i="2"/>
  <c r="K773" i="2"/>
  <c r="C773" i="2"/>
  <c r="D773" i="2" s="1"/>
  <c r="I773" i="2"/>
  <c r="H773" i="2"/>
  <c r="E773" i="2"/>
  <c r="H769" i="2"/>
  <c r="C769" i="2"/>
  <c r="D769" i="2" s="1"/>
  <c r="I769" i="2"/>
  <c r="J769" i="2"/>
  <c r="G769" i="2"/>
  <c r="F769" i="2"/>
  <c r="E769" i="2"/>
  <c r="K769" i="2"/>
  <c r="J765" i="2"/>
  <c r="F765" i="2"/>
  <c r="G765" i="2"/>
  <c r="K765" i="2"/>
  <c r="E765" i="2"/>
  <c r="I765" i="2"/>
  <c r="C765" i="2"/>
  <c r="D765" i="2" s="1"/>
  <c r="H765" i="2"/>
  <c r="I761" i="2"/>
  <c r="E761" i="2"/>
  <c r="H761" i="2"/>
  <c r="C761" i="2"/>
  <c r="D761" i="2" s="1"/>
  <c r="K761" i="2"/>
  <c r="G761" i="2"/>
  <c r="J761" i="2"/>
  <c r="F761" i="2"/>
  <c r="K753" i="2"/>
  <c r="G753" i="2"/>
  <c r="J753" i="2"/>
  <c r="F753" i="2"/>
  <c r="I753" i="2"/>
  <c r="H753" i="2"/>
  <c r="E753" i="2"/>
  <c r="C753" i="2"/>
  <c r="D753" i="2" s="1"/>
  <c r="H749" i="2"/>
  <c r="C749" i="2"/>
  <c r="D749" i="2" s="1"/>
  <c r="K749" i="2"/>
  <c r="G749" i="2"/>
  <c r="J749" i="2"/>
  <c r="I749" i="2"/>
  <c r="F749" i="2"/>
  <c r="E749" i="2"/>
  <c r="I745" i="2"/>
  <c r="E745" i="2"/>
  <c r="H745" i="2"/>
  <c r="C745" i="2"/>
  <c r="D745" i="2" s="1"/>
  <c r="K745" i="2"/>
  <c r="J745" i="2"/>
  <c r="G745" i="2"/>
  <c r="F745" i="2"/>
  <c r="J741" i="2"/>
  <c r="F741" i="2"/>
  <c r="I741" i="2"/>
  <c r="E741" i="2"/>
  <c r="C741" i="2"/>
  <c r="D741" i="2" s="1"/>
  <c r="K741" i="2"/>
  <c r="H741" i="2"/>
  <c r="G741" i="2"/>
  <c r="K737" i="2"/>
  <c r="G737" i="2"/>
  <c r="J737" i="2"/>
  <c r="F737" i="2"/>
  <c r="E737" i="2"/>
  <c r="C737" i="2"/>
  <c r="D737" i="2" s="1"/>
  <c r="I737" i="2"/>
  <c r="H737" i="2"/>
  <c r="H733" i="2"/>
  <c r="C733" i="2"/>
  <c r="D733" i="2" s="1"/>
  <c r="K733" i="2"/>
  <c r="G733" i="2"/>
  <c r="F733" i="2"/>
  <c r="E733" i="2"/>
  <c r="J733" i="2"/>
  <c r="I733" i="2"/>
  <c r="K725" i="2"/>
  <c r="G725" i="2"/>
  <c r="J725" i="2"/>
  <c r="F725" i="2"/>
  <c r="I725" i="2"/>
  <c r="H725" i="2"/>
  <c r="E725" i="2"/>
  <c r="C725" i="2"/>
  <c r="D725" i="2" s="1"/>
  <c r="I721" i="2"/>
  <c r="E721" i="2"/>
  <c r="H721" i="2"/>
  <c r="C721" i="2"/>
  <c r="D721" i="2" s="1"/>
  <c r="K721" i="2"/>
  <c r="J721" i="2"/>
  <c r="G721" i="2"/>
  <c r="F721" i="2"/>
  <c r="K717" i="2"/>
  <c r="G717" i="2"/>
  <c r="J717" i="2"/>
  <c r="F717" i="2"/>
  <c r="E717" i="2"/>
  <c r="C717" i="2"/>
  <c r="D717" i="2" s="1"/>
  <c r="I717" i="2"/>
  <c r="H717" i="2"/>
  <c r="I713" i="2"/>
  <c r="E713" i="2"/>
  <c r="H713" i="2"/>
  <c r="C713" i="2"/>
  <c r="D713" i="2" s="1"/>
  <c r="G713" i="2"/>
  <c r="F713" i="2"/>
  <c r="K713" i="2"/>
  <c r="J713" i="2"/>
  <c r="K709" i="2"/>
  <c r="G709" i="2"/>
  <c r="J709" i="2"/>
  <c r="F709" i="2"/>
  <c r="I709" i="2"/>
  <c r="H709" i="2"/>
  <c r="E709" i="2"/>
  <c r="C709" i="2"/>
  <c r="D709" i="2" s="1"/>
  <c r="I705" i="2"/>
  <c r="E705" i="2"/>
  <c r="H705" i="2"/>
  <c r="C705" i="2"/>
  <c r="D705" i="2" s="1"/>
  <c r="K705" i="2"/>
  <c r="J705" i="2"/>
  <c r="G705" i="2"/>
  <c r="F705" i="2"/>
  <c r="J697" i="2"/>
  <c r="F697" i="2"/>
  <c r="I697" i="2"/>
  <c r="E697" i="2"/>
  <c r="H697" i="2"/>
  <c r="C697" i="2"/>
  <c r="D697" i="2" s="1"/>
  <c r="G697" i="2"/>
  <c r="K697" i="2"/>
  <c r="H693" i="2"/>
  <c r="C693" i="2"/>
  <c r="D693" i="2" s="1"/>
  <c r="K693" i="2"/>
  <c r="G693" i="2"/>
  <c r="J693" i="2"/>
  <c r="F693" i="2"/>
  <c r="I693" i="2"/>
  <c r="E693" i="2"/>
  <c r="J689" i="2"/>
  <c r="F689" i="2"/>
  <c r="I689" i="2"/>
  <c r="E689" i="2"/>
  <c r="H689" i="2"/>
  <c r="C689" i="2"/>
  <c r="D689" i="2" s="1"/>
  <c r="K689" i="2"/>
  <c r="G689" i="2"/>
  <c r="H685" i="2"/>
  <c r="C685" i="2"/>
  <c r="D685" i="2" s="1"/>
  <c r="K685" i="2"/>
  <c r="G685" i="2"/>
  <c r="J685" i="2"/>
  <c r="F685" i="2"/>
  <c r="I685" i="2"/>
  <c r="E685" i="2"/>
  <c r="J681" i="2"/>
  <c r="F681" i="2"/>
  <c r="I681" i="2"/>
  <c r="E681" i="2"/>
  <c r="H681" i="2"/>
  <c r="C681" i="2"/>
  <c r="D681" i="2" s="1"/>
  <c r="K681" i="2"/>
  <c r="G681" i="2"/>
  <c r="H677" i="2"/>
  <c r="C677" i="2"/>
  <c r="D677" i="2" s="1"/>
  <c r="K677" i="2"/>
  <c r="G677" i="2"/>
  <c r="J677" i="2"/>
  <c r="F677" i="2"/>
  <c r="I677" i="2"/>
  <c r="E677" i="2"/>
  <c r="J669" i="2"/>
  <c r="F669" i="2"/>
  <c r="I669" i="2"/>
  <c r="E669" i="2"/>
  <c r="H669" i="2"/>
  <c r="C669" i="2"/>
  <c r="D669" i="2" s="1"/>
  <c r="K669" i="2"/>
  <c r="G669" i="2"/>
  <c r="H665" i="2"/>
  <c r="C665" i="2"/>
  <c r="D665" i="2" s="1"/>
  <c r="K665" i="2"/>
  <c r="G665" i="2"/>
  <c r="J665" i="2"/>
  <c r="F665" i="2"/>
  <c r="I665" i="2"/>
  <c r="E665" i="2"/>
  <c r="J661" i="2"/>
  <c r="F661" i="2"/>
  <c r="I661" i="2"/>
  <c r="E661" i="2"/>
  <c r="H661" i="2"/>
  <c r="C661" i="2"/>
  <c r="D661" i="2" s="1"/>
  <c r="K661" i="2"/>
  <c r="G661" i="2"/>
  <c r="H657" i="2"/>
  <c r="C657" i="2"/>
  <c r="D657" i="2" s="1"/>
  <c r="K657" i="2"/>
  <c r="G657" i="2"/>
  <c r="I657" i="2"/>
  <c r="F657" i="2"/>
  <c r="E657" i="2"/>
  <c r="J657" i="2"/>
  <c r="J653" i="2"/>
  <c r="F653" i="2"/>
  <c r="I653" i="2"/>
  <c r="E653" i="2"/>
  <c r="K653" i="2"/>
  <c r="H653" i="2"/>
  <c r="G653" i="2"/>
  <c r="C653" i="2"/>
  <c r="D653" i="2" s="1"/>
  <c r="H649" i="2"/>
  <c r="C649" i="2"/>
  <c r="D649" i="2" s="1"/>
  <c r="K649" i="2"/>
  <c r="G649" i="2"/>
  <c r="E649" i="2"/>
  <c r="J649" i="2"/>
  <c r="I649" i="2"/>
  <c r="F649" i="2"/>
  <c r="K641" i="2"/>
  <c r="G641" i="2"/>
  <c r="J641" i="2"/>
  <c r="F641" i="2"/>
  <c r="I641" i="2"/>
  <c r="E641" i="2"/>
  <c r="H641" i="2"/>
  <c r="C641" i="2"/>
  <c r="D641" i="2" s="1"/>
  <c r="I637" i="2"/>
  <c r="E637" i="2"/>
  <c r="H637" i="2"/>
  <c r="C637" i="2"/>
  <c r="D637" i="2" s="1"/>
  <c r="K637" i="2"/>
  <c r="G637" i="2"/>
  <c r="J637" i="2"/>
  <c r="F637" i="2"/>
  <c r="H633" i="2"/>
  <c r="C633" i="2"/>
  <c r="D633" i="2" s="1"/>
  <c r="K633" i="2"/>
  <c r="G633" i="2"/>
  <c r="J633" i="2"/>
  <c r="F633" i="2"/>
  <c r="I633" i="2"/>
  <c r="E633" i="2"/>
  <c r="K629" i="2"/>
  <c r="G629" i="2"/>
  <c r="J629" i="2"/>
  <c r="F629" i="2"/>
  <c r="I629" i="2"/>
  <c r="E629" i="2"/>
  <c r="C629" i="2"/>
  <c r="D629" i="2" s="1"/>
  <c r="H629" i="2"/>
  <c r="J625" i="2"/>
  <c r="F625" i="2"/>
  <c r="I625" i="2"/>
  <c r="E625" i="2"/>
  <c r="H625" i="2"/>
  <c r="C625" i="2"/>
  <c r="D625" i="2" s="1"/>
  <c r="G625" i="2"/>
  <c r="K625" i="2"/>
  <c r="I621" i="2"/>
  <c r="E621" i="2"/>
  <c r="H621" i="2"/>
  <c r="C621" i="2"/>
  <c r="D621" i="2" s="1"/>
  <c r="K621" i="2"/>
  <c r="G621" i="2"/>
  <c r="J621" i="2"/>
  <c r="F621" i="2"/>
  <c r="H613" i="2"/>
  <c r="C613" i="2"/>
  <c r="D613" i="2" s="1"/>
  <c r="K613" i="2"/>
  <c r="G613" i="2"/>
  <c r="J613" i="2"/>
  <c r="F613" i="2"/>
  <c r="E613" i="2"/>
  <c r="I613" i="2"/>
  <c r="J609" i="2"/>
  <c r="F609" i="2"/>
  <c r="I609" i="2"/>
  <c r="E609" i="2"/>
  <c r="H609" i="2"/>
  <c r="C609" i="2"/>
  <c r="D609" i="2" s="1"/>
  <c r="G609" i="2"/>
  <c r="K609" i="2"/>
  <c r="H605" i="2"/>
  <c r="C605" i="2"/>
  <c r="D605" i="2" s="1"/>
  <c r="K605" i="2"/>
  <c r="G605" i="2"/>
  <c r="J605" i="2"/>
  <c r="F605" i="2"/>
  <c r="I605" i="2"/>
  <c r="E605" i="2"/>
  <c r="J601" i="2"/>
  <c r="F601" i="2"/>
  <c r="I601" i="2"/>
  <c r="E601" i="2"/>
  <c r="H601" i="2"/>
  <c r="C601" i="2"/>
  <c r="D601" i="2" s="1"/>
  <c r="K601" i="2"/>
  <c r="G601" i="2"/>
  <c r="H597" i="2"/>
  <c r="C597" i="2"/>
  <c r="D597" i="2" s="1"/>
  <c r="K597" i="2"/>
  <c r="G597" i="2"/>
  <c r="J597" i="2"/>
  <c r="F597" i="2"/>
  <c r="I597" i="2"/>
  <c r="E597" i="2"/>
  <c r="J593" i="2"/>
  <c r="F593" i="2"/>
  <c r="I593" i="2"/>
  <c r="E593" i="2"/>
  <c r="H593" i="2"/>
  <c r="C593" i="2"/>
  <c r="D593" i="2" s="1"/>
  <c r="K593" i="2"/>
  <c r="G593" i="2"/>
  <c r="I585" i="2"/>
  <c r="E585" i="2"/>
  <c r="H585" i="2"/>
  <c r="C585" i="2"/>
  <c r="D585" i="2" s="1"/>
  <c r="K585" i="2"/>
  <c r="G585" i="2"/>
  <c r="J585" i="2"/>
  <c r="F585" i="2"/>
  <c r="K581" i="2"/>
  <c r="G581" i="2"/>
  <c r="J581" i="2"/>
  <c r="F581" i="2"/>
  <c r="I581" i="2"/>
  <c r="E581" i="2"/>
  <c r="H581" i="2"/>
  <c r="C581" i="2"/>
  <c r="D581" i="2" s="1"/>
  <c r="I577" i="2"/>
  <c r="E577" i="2"/>
  <c r="H577" i="2"/>
  <c r="C577" i="2"/>
  <c r="D577" i="2" s="1"/>
  <c r="K577" i="2"/>
  <c r="G577" i="2"/>
  <c r="J577" i="2"/>
  <c r="F577" i="2"/>
  <c r="K573" i="2"/>
  <c r="G573" i="2"/>
  <c r="J573" i="2"/>
  <c r="F573" i="2"/>
  <c r="I573" i="2"/>
  <c r="E573" i="2"/>
  <c r="H573" i="2"/>
  <c r="C573" i="2"/>
  <c r="D573" i="2" s="1"/>
  <c r="I569" i="2"/>
  <c r="E569" i="2"/>
  <c r="H569" i="2"/>
  <c r="C569" i="2"/>
  <c r="D569" i="2" s="1"/>
  <c r="K569" i="2"/>
  <c r="G569" i="2"/>
  <c r="J569" i="2"/>
  <c r="F569" i="2"/>
  <c r="K565" i="2"/>
  <c r="G565" i="2"/>
  <c r="J565" i="2"/>
  <c r="F565" i="2"/>
  <c r="I565" i="2"/>
  <c r="E565" i="2"/>
  <c r="C565" i="2"/>
  <c r="D565" i="2" s="1"/>
  <c r="H565" i="2"/>
  <c r="I557" i="2"/>
  <c r="E557" i="2"/>
  <c r="H557" i="2"/>
  <c r="C557" i="2"/>
  <c r="D557" i="2" s="1"/>
  <c r="K557" i="2"/>
  <c r="G557" i="2"/>
  <c r="J557" i="2"/>
  <c r="F557" i="2"/>
  <c r="K553" i="2"/>
  <c r="G553" i="2"/>
  <c r="J553" i="2"/>
  <c r="F553" i="2"/>
  <c r="I553" i="2"/>
  <c r="E553" i="2"/>
  <c r="H553" i="2"/>
  <c r="C553" i="2"/>
  <c r="D553" i="2" s="1"/>
  <c r="I549" i="2"/>
  <c r="E549" i="2"/>
  <c r="H549" i="2"/>
  <c r="C549" i="2"/>
  <c r="D549" i="2" s="1"/>
  <c r="K549" i="2"/>
  <c r="G549" i="2"/>
  <c r="J549" i="2"/>
  <c r="F549" i="2"/>
  <c r="K545" i="2"/>
  <c r="G545" i="2"/>
  <c r="J545" i="2"/>
  <c r="F545" i="2"/>
  <c r="I545" i="2"/>
  <c r="E545" i="2"/>
  <c r="C545" i="2"/>
  <c r="D545" i="2" s="1"/>
  <c r="H545" i="2"/>
  <c r="I541" i="2"/>
  <c r="E541" i="2"/>
  <c r="H541" i="2"/>
  <c r="C541" i="2"/>
  <c r="D541" i="2" s="1"/>
  <c r="K541" i="2"/>
  <c r="G541" i="2"/>
  <c r="F541" i="2"/>
  <c r="J541" i="2"/>
  <c r="K537" i="2"/>
  <c r="G537" i="2"/>
  <c r="J537" i="2"/>
  <c r="F537" i="2"/>
  <c r="I537" i="2"/>
  <c r="E537" i="2"/>
  <c r="H537" i="2"/>
  <c r="C537" i="2"/>
  <c r="D537" i="2" s="1"/>
  <c r="J529" i="2"/>
  <c r="F529" i="2"/>
  <c r="I529" i="2"/>
  <c r="E529" i="2"/>
  <c r="H529" i="2"/>
  <c r="C529" i="2"/>
  <c r="D529" i="2" s="1"/>
  <c r="K529" i="2"/>
  <c r="G529" i="2"/>
  <c r="H525" i="2"/>
  <c r="C525" i="2"/>
  <c r="D525" i="2" s="1"/>
  <c r="K525" i="2"/>
  <c r="G525" i="2"/>
  <c r="J525" i="2"/>
  <c r="F525" i="2"/>
  <c r="E525" i="2"/>
  <c r="I525" i="2"/>
  <c r="J521" i="2"/>
  <c r="F521" i="2"/>
  <c r="I521" i="2"/>
  <c r="E521" i="2"/>
  <c r="H521" i="2"/>
  <c r="C521" i="2"/>
  <c r="D521" i="2" s="1"/>
  <c r="G521" i="2"/>
  <c r="K521" i="2"/>
  <c r="H517" i="2"/>
  <c r="C517" i="2"/>
  <c r="D517" i="2" s="1"/>
  <c r="K517" i="2"/>
  <c r="G517" i="2"/>
  <c r="J517" i="2"/>
  <c r="F517" i="2"/>
  <c r="I517" i="2"/>
  <c r="E517" i="2"/>
  <c r="J513" i="2"/>
  <c r="F513" i="2"/>
  <c r="H513" i="2"/>
  <c r="C513" i="2"/>
  <c r="D513" i="2" s="1"/>
  <c r="I513" i="2"/>
  <c r="G513" i="2"/>
  <c r="E513" i="2"/>
  <c r="K513" i="2"/>
  <c r="H509" i="2"/>
  <c r="C509" i="2"/>
  <c r="D509" i="2" s="1"/>
  <c r="J509" i="2"/>
  <c r="F509" i="2"/>
  <c r="K509" i="2"/>
  <c r="I509" i="2"/>
  <c r="G509" i="2"/>
  <c r="E509" i="2"/>
  <c r="J501" i="2"/>
  <c r="F501" i="2"/>
  <c r="H501" i="2"/>
  <c r="C501" i="2"/>
  <c r="D501" i="2" s="1"/>
  <c r="E501" i="2"/>
  <c r="K501" i="2"/>
  <c r="I501" i="2"/>
  <c r="G501" i="2"/>
  <c r="K497" i="2"/>
  <c r="G497" i="2"/>
  <c r="I497" i="2"/>
  <c r="E497" i="2"/>
  <c r="F497" i="2"/>
  <c r="C497" i="2"/>
  <c r="D497" i="2" s="1"/>
  <c r="J497" i="2"/>
  <c r="H497" i="2"/>
  <c r="J493" i="2"/>
  <c r="H493" i="2"/>
  <c r="C493" i="2"/>
  <c r="D493" i="2" s="1"/>
  <c r="G493" i="2"/>
  <c r="K493" i="2"/>
  <c r="F493" i="2"/>
  <c r="I493" i="2"/>
  <c r="E493" i="2"/>
  <c r="I489" i="2"/>
  <c r="E489" i="2"/>
  <c r="H489" i="2"/>
  <c r="C489" i="2"/>
  <c r="D489" i="2" s="1"/>
  <c r="K489" i="2"/>
  <c r="G489" i="2"/>
  <c r="J489" i="2"/>
  <c r="F489" i="2"/>
  <c r="J485" i="2"/>
  <c r="F485" i="2"/>
  <c r="I485" i="2"/>
  <c r="E485" i="2"/>
  <c r="H485" i="2"/>
  <c r="C485" i="2"/>
  <c r="D485" i="2" s="1"/>
  <c r="K485" i="2"/>
  <c r="G485" i="2"/>
  <c r="K481" i="2"/>
  <c r="G481" i="2"/>
  <c r="J481" i="2"/>
  <c r="F481" i="2"/>
  <c r="I481" i="2"/>
  <c r="E481" i="2"/>
  <c r="C481" i="2"/>
  <c r="D481" i="2" s="1"/>
  <c r="H481" i="2"/>
  <c r="J473" i="2"/>
  <c r="F473" i="2"/>
  <c r="I473" i="2"/>
  <c r="E473" i="2"/>
  <c r="H473" i="2"/>
  <c r="C473" i="2"/>
  <c r="D473" i="2" s="1"/>
  <c r="K473" i="2"/>
  <c r="G473" i="2"/>
  <c r="H469" i="2"/>
  <c r="C469" i="2"/>
  <c r="D469" i="2" s="1"/>
  <c r="K469" i="2"/>
  <c r="G469" i="2"/>
  <c r="J469" i="2"/>
  <c r="F469" i="2"/>
  <c r="I469" i="2"/>
  <c r="E469" i="2"/>
  <c r="J465" i="2"/>
  <c r="F465" i="2"/>
  <c r="H465" i="2"/>
  <c r="C465" i="2"/>
  <c r="D465" i="2" s="1"/>
  <c r="G465" i="2"/>
  <c r="E465" i="2"/>
  <c r="K465" i="2"/>
  <c r="I465" i="2"/>
  <c r="H461" i="2"/>
  <c r="C461" i="2"/>
  <c r="D461" i="2" s="1"/>
  <c r="J461" i="2"/>
  <c r="F461" i="2"/>
  <c r="I461" i="2"/>
  <c r="G461" i="2"/>
  <c r="E461" i="2"/>
  <c r="K461" i="2"/>
  <c r="J457" i="2"/>
  <c r="F457" i="2"/>
  <c r="H457" i="2"/>
  <c r="C457" i="2"/>
  <c r="D457" i="2" s="1"/>
  <c r="K457" i="2"/>
  <c r="I457" i="2"/>
  <c r="G457" i="2"/>
  <c r="E457" i="2"/>
  <c r="H453" i="2"/>
  <c r="C453" i="2"/>
  <c r="D453" i="2" s="1"/>
  <c r="J453" i="2"/>
  <c r="F453" i="2"/>
  <c r="E453" i="2"/>
  <c r="K453" i="2"/>
  <c r="I453" i="2"/>
  <c r="G453" i="2"/>
  <c r="K445" i="2"/>
  <c r="G445" i="2"/>
  <c r="I445" i="2"/>
  <c r="E445" i="2"/>
  <c r="H445" i="2"/>
  <c r="F445" i="2"/>
  <c r="C445" i="2"/>
  <c r="D445" i="2" s="1"/>
  <c r="J445" i="2"/>
  <c r="I441" i="2"/>
  <c r="E441" i="2"/>
  <c r="K441" i="2"/>
  <c r="G441" i="2"/>
  <c r="J441" i="2"/>
  <c r="H441" i="2"/>
  <c r="F441" i="2"/>
  <c r="C441" i="2"/>
  <c r="D441" i="2" s="1"/>
  <c r="K437" i="2"/>
  <c r="G437" i="2"/>
  <c r="I437" i="2"/>
  <c r="E437" i="2"/>
  <c r="C437" i="2"/>
  <c r="D437" i="2" s="1"/>
  <c r="J437" i="2"/>
  <c r="H437" i="2"/>
  <c r="F437" i="2"/>
  <c r="I433" i="2"/>
  <c r="E433" i="2"/>
  <c r="K433" i="2"/>
  <c r="G433" i="2"/>
  <c r="F433" i="2"/>
  <c r="C433" i="2"/>
  <c r="D433" i="2" s="1"/>
  <c r="J433" i="2"/>
  <c r="H433" i="2"/>
  <c r="K429" i="2"/>
  <c r="G429" i="2"/>
  <c r="I429" i="2"/>
  <c r="E429" i="2"/>
  <c r="H429" i="2"/>
  <c r="F429" i="2"/>
  <c r="C429" i="2"/>
  <c r="D429" i="2" s="1"/>
  <c r="J429" i="2"/>
  <c r="I425" i="2"/>
  <c r="E425" i="2"/>
  <c r="K425" i="2"/>
  <c r="G425" i="2"/>
  <c r="J425" i="2"/>
  <c r="H425" i="2"/>
  <c r="F425" i="2"/>
  <c r="C425" i="2"/>
  <c r="D425" i="2" s="1"/>
  <c r="K417" i="2"/>
  <c r="G417" i="2"/>
  <c r="I417" i="2"/>
  <c r="E417" i="2"/>
  <c r="C417" i="2"/>
  <c r="D417" i="2" s="1"/>
  <c r="J417" i="2"/>
  <c r="H417" i="2"/>
  <c r="F417" i="2"/>
  <c r="H413" i="2"/>
  <c r="C413" i="2"/>
  <c r="D413" i="2" s="1"/>
  <c r="J413" i="2"/>
  <c r="F413" i="2"/>
  <c r="E413" i="2"/>
  <c r="K413" i="2"/>
  <c r="I413" i="2"/>
  <c r="G413" i="2"/>
  <c r="I409" i="2"/>
  <c r="E409" i="2"/>
  <c r="K409" i="2"/>
  <c r="G409" i="2"/>
  <c r="F409" i="2"/>
  <c r="C409" i="2"/>
  <c r="D409" i="2" s="1"/>
  <c r="J409" i="2"/>
  <c r="H409" i="2"/>
  <c r="J405" i="2"/>
  <c r="F405" i="2"/>
  <c r="H405" i="2"/>
  <c r="C405" i="2"/>
  <c r="D405" i="2" s="1"/>
  <c r="G405" i="2"/>
  <c r="E405" i="2"/>
  <c r="K405" i="2"/>
  <c r="I405" i="2"/>
  <c r="H401" i="2"/>
  <c r="C401" i="2"/>
  <c r="D401" i="2" s="1"/>
  <c r="J401" i="2"/>
  <c r="F401" i="2"/>
  <c r="I401" i="2"/>
  <c r="G401" i="2"/>
  <c r="E401" i="2"/>
  <c r="K401" i="2"/>
  <c r="J397" i="2"/>
  <c r="F397" i="2"/>
  <c r="H397" i="2"/>
  <c r="C397" i="2"/>
  <c r="D397" i="2" s="1"/>
  <c r="K397" i="2"/>
  <c r="I397" i="2"/>
  <c r="G397" i="2"/>
  <c r="E397" i="2"/>
  <c r="H389" i="2"/>
  <c r="C389" i="2"/>
  <c r="D389" i="2" s="1"/>
  <c r="J389" i="2"/>
  <c r="F389" i="2"/>
  <c r="E389" i="2"/>
  <c r="K389" i="2"/>
  <c r="I389" i="2"/>
  <c r="G389" i="2"/>
  <c r="I385" i="2"/>
  <c r="E385" i="2"/>
  <c r="K385" i="2"/>
  <c r="G385" i="2"/>
  <c r="F385" i="2"/>
  <c r="C385" i="2"/>
  <c r="D385" i="2" s="1"/>
  <c r="J385" i="2"/>
  <c r="H385" i="2"/>
  <c r="K381" i="2"/>
  <c r="G381" i="2"/>
  <c r="I381" i="2"/>
  <c r="E381" i="2"/>
  <c r="H381" i="2"/>
  <c r="F381" i="2"/>
  <c r="C381" i="2"/>
  <c r="D381" i="2" s="1"/>
  <c r="J381" i="2"/>
  <c r="I377" i="2"/>
  <c r="E377" i="2"/>
  <c r="K377" i="2"/>
  <c r="G377" i="2"/>
  <c r="J377" i="2"/>
  <c r="H377" i="2"/>
  <c r="F377" i="2"/>
  <c r="C377" i="2"/>
  <c r="D377" i="2" s="1"/>
  <c r="K373" i="2"/>
  <c r="G373" i="2"/>
  <c r="I373" i="2"/>
  <c r="E373" i="2"/>
  <c r="C373" i="2"/>
  <c r="D373" i="2" s="1"/>
  <c r="J373" i="2"/>
  <c r="H373" i="2"/>
  <c r="F373" i="2"/>
  <c r="I369" i="2"/>
  <c r="E369" i="2"/>
  <c r="K369" i="2"/>
  <c r="G369" i="2"/>
  <c r="F369" i="2"/>
  <c r="C369" i="2"/>
  <c r="D369" i="2" s="1"/>
  <c r="J369" i="2"/>
  <c r="H369" i="2"/>
  <c r="H361" i="2"/>
  <c r="J361" i="2"/>
  <c r="E361" i="2"/>
  <c r="I361" i="2"/>
  <c r="C361" i="2"/>
  <c r="D361" i="2" s="1"/>
  <c r="G361" i="2"/>
  <c r="K361" i="2"/>
  <c r="F361" i="2"/>
  <c r="K357" i="2"/>
  <c r="G357" i="2"/>
  <c r="J357" i="2"/>
  <c r="F357" i="2"/>
  <c r="I357" i="2"/>
  <c r="E357" i="2"/>
  <c r="H357" i="2"/>
  <c r="C357" i="2"/>
  <c r="D357" i="2" s="1"/>
  <c r="I353" i="2"/>
  <c r="E353" i="2"/>
  <c r="H353" i="2"/>
  <c r="C353" i="2"/>
  <c r="D353" i="2" s="1"/>
  <c r="K353" i="2"/>
  <c r="G353" i="2"/>
  <c r="J353" i="2"/>
  <c r="F353" i="2"/>
  <c r="K349" i="2"/>
  <c r="G349" i="2"/>
  <c r="J349" i="2"/>
  <c r="F349" i="2"/>
  <c r="I349" i="2"/>
  <c r="E349" i="2"/>
  <c r="H349" i="2"/>
  <c r="C349" i="2"/>
  <c r="D349" i="2" s="1"/>
  <c r="I345" i="2"/>
  <c r="E345" i="2"/>
  <c r="H345" i="2"/>
  <c r="C345" i="2"/>
  <c r="D345" i="2" s="1"/>
  <c r="K345" i="2"/>
  <c r="G345" i="2"/>
  <c r="J345" i="2"/>
  <c r="F345" i="2"/>
  <c r="K341" i="2"/>
  <c r="G341" i="2"/>
  <c r="J341" i="2"/>
  <c r="F341" i="2"/>
  <c r="I341" i="2"/>
  <c r="E341" i="2"/>
  <c r="C341" i="2"/>
  <c r="D341" i="2" s="1"/>
  <c r="H341" i="2"/>
  <c r="J333" i="2"/>
  <c r="F333" i="2"/>
  <c r="I333" i="2"/>
  <c r="E333" i="2"/>
  <c r="H333" i="2"/>
  <c r="C333" i="2"/>
  <c r="D333" i="2" s="1"/>
  <c r="K333" i="2"/>
  <c r="G333" i="2"/>
  <c r="I329" i="2"/>
  <c r="E329" i="2"/>
  <c r="H329" i="2"/>
  <c r="C329" i="2"/>
  <c r="D329" i="2" s="1"/>
  <c r="K329" i="2"/>
  <c r="G329" i="2"/>
  <c r="J329" i="2"/>
  <c r="F329" i="2"/>
  <c r="K325" i="2"/>
  <c r="G325" i="2"/>
  <c r="J325" i="2"/>
  <c r="F325" i="2"/>
  <c r="I325" i="2"/>
  <c r="E325" i="2"/>
  <c r="C325" i="2"/>
  <c r="D325" i="2" s="1"/>
  <c r="H325" i="2"/>
  <c r="I321" i="2"/>
  <c r="E321" i="2"/>
  <c r="H321" i="2"/>
  <c r="C321" i="2"/>
  <c r="D321" i="2" s="1"/>
  <c r="K321" i="2"/>
  <c r="G321" i="2"/>
  <c r="F321" i="2"/>
  <c r="J321" i="2"/>
  <c r="K317" i="2"/>
  <c r="G317" i="2"/>
  <c r="J317" i="2"/>
  <c r="F317" i="2"/>
  <c r="I317" i="2"/>
  <c r="E317" i="2"/>
  <c r="H317" i="2"/>
  <c r="C317" i="2"/>
  <c r="D317" i="2" s="1"/>
  <c r="I313" i="2"/>
  <c r="E313" i="2"/>
  <c r="H313" i="2"/>
  <c r="C313" i="2"/>
  <c r="D313" i="2" s="1"/>
  <c r="K313" i="2"/>
  <c r="G313" i="2"/>
  <c r="J313" i="2"/>
  <c r="F313" i="2"/>
  <c r="K305" i="2"/>
  <c r="G305" i="2"/>
  <c r="J305" i="2"/>
  <c r="F305" i="2"/>
  <c r="C305" i="2"/>
  <c r="D305" i="2" s="1"/>
  <c r="I305" i="2"/>
  <c r="H305" i="2"/>
  <c r="E305" i="2"/>
  <c r="H301" i="2"/>
  <c r="C301" i="2"/>
  <c r="D301" i="2" s="1"/>
  <c r="K301" i="2"/>
  <c r="G301" i="2"/>
  <c r="E301" i="2"/>
  <c r="J301" i="2"/>
  <c r="I301" i="2"/>
  <c r="F301" i="2"/>
  <c r="I297" i="2"/>
  <c r="E297" i="2"/>
  <c r="K297" i="2"/>
  <c r="F297" i="2"/>
  <c r="J297" i="2"/>
  <c r="C297" i="2"/>
  <c r="D297" i="2" s="1"/>
  <c r="H297" i="2"/>
  <c r="G297" i="2"/>
  <c r="K293" i="2"/>
  <c r="G293" i="2"/>
  <c r="H293" i="2"/>
  <c r="F293" i="2"/>
  <c r="J293" i="2"/>
  <c r="E293" i="2"/>
  <c r="I293" i="2"/>
  <c r="C293" i="2"/>
  <c r="D293" i="2" s="1"/>
  <c r="I289" i="2"/>
  <c r="E289" i="2"/>
  <c r="J289" i="2"/>
  <c r="C289" i="2"/>
  <c r="D289" i="2" s="1"/>
  <c r="H289" i="2"/>
  <c r="G289" i="2"/>
  <c r="K289" i="2"/>
  <c r="F289" i="2"/>
  <c r="K285" i="2"/>
  <c r="G285" i="2"/>
  <c r="F285" i="2"/>
  <c r="J285" i="2"/>
  <c r="E285" i="2"/>
  <c r="I285" i="2"/>
  <c r="C285" i="2"/>
  <c r="D285" i="2" s="1"/>
  <c r="H285" i="2"/>
  <c r="I277" i="2"/>
  <c r="E277" i="2"/>
  <c r="K277" i="2"/>
  <c r="F277" i="2"/>
  <c r="J277" i="2"/>
  <c r="C277" i="2"/>
  <c r="D277" i="2" s="1"/>
  <c r="H277" i="2"/>
  <c r="G277" i="2"/>
  <c r="J273" i="2"/>
  <c r="F273" i="2"/>
  <c r="G273" i="2"/>
  <c r="K273" i="2"/>
  <c r="E273" i="2"/>
  <c r="I273" i="2"/>
  <c r="C273" i="2"/>
  <c r="D273" i="2" s="1"/>
  <c r="H273" i="2"/>
  <c r="K269" i="2"/>
  <c r="G269" i="2"/>
  <c r="H269" i="2"/>
  <c r="F269" i="2"/>
  <c r="J269" i="2"/>
  <c r="E269" i="2"/>
  <c r="I269" i="2"/>
  <c r="C269" i="2"/>
  <c r="D269" i="2" s="1"/>
  <c r="I265" i="2"/>
  <c r="E265" i="2"/>
  <c r="J265" i="2"/>
  <c r="C265" i="2"/>
  <c r="D265" i="2" s="1"/>
  <c r="H265" i="2"/>
  <c r="G265" i="2"/>
  <c r="K265" i="2"/>
  <c r="F265" i="2"/>
  <c r="K261" i="2"/>
  <c r="G261" i="2"/>
  <c r="F261" i="2"/>
  <c r="J261" i="2"/>
  <c r="E261" i="2"/>
  <c r="I261" i="2"/>
  <c r="C261" i="2"/>
  <c r="D261" i="2" s="1"/>
  <c r="H261" i="2"/>
  <c r="I257" i="2"/>
  <c r="E257" i="2"/>
  <c r="H257" i="2"/>
  <c r="G257" i="2"/>
  <c r="K257" i="2"/>
  <c r="F257" i="2"/>
  <c r="J257" i="2"/>
  <c r="C257" i="2"/>
  <c r="D257" i="2" s="1"/>
  <c r="H249" i="2"/>
  <c r="C249" i="2"/>
  <c r="D249" i="2" s="1"/>
  <c r="I249" i="2"/>
  <c r="G249" i="2"/>
  <c r="K249" i="2"/>
  <c r="F249" i="2"/>
  <c r="J249" i="2"/>
  <c r="E249" i="2"/>
  <c r="J245" i="2"/>
  <c r="F245" i="2"/>
  <c r="K245" i="2"/>
  <c r="E245" i="2"/>
  <c r="I245" i="2"/>
  <c r="C245" i="2"/>
  <c r="D245" i="2" s="1"/>
  <c r="H245" i="2"/>
  <c r="G245" i="2"/>
  <c r="H241" i="2"/>
  <c r="C241" i="2"/>
  <c r="D241" i="2" s="1"/>
  <c r="G241" i="2"/>
  <c r="K241" i="2"/>
  <c r="F241" i="2"/>
  <c r="J241" i="2"/>
  <c r="E241" i="2"/>
  <c r="I241" i="2"/>
  <c r="J237" i="2"/>
  <c r="F237" i="2"/>
  <c r="I237" i="2"/>
  <c r="C237" i="2"/>
  <c r="D237" i="2" s="1"/>
  <c r="H237" i="2"/>
  <c r="G237" i="2"/>
  <c r="K237" i="2"/>
  <c r="E237" i="2"/>
  <c r="I233" i="2"/>
  <c r="E233" i="2"/>
  <c r="H233" i="2"/>
  <c r="C233" i="2"/>
  <c r="D233" i="2" s="1"/>
  <c r="K233" i="2"/>
  <c r="G233" i="2"/>
  <c r="J233" i="2"/>
  <c r="F233" i="2"/>
  <c r="K229" i="2"/>
  <c r="G229" i="2"/>
  <c r="J229" i="2"/>
  <c r="F229" i="2"/>
  <c r="I229" i="2"/>
  <c r="E229" i="2"/>
  <c r="H229" i="2"/>
  <c r="C229" i="2"/>
  <c r="D229" i="2" s="1"/>
  <c r="J221" i="2"/>
  <c r="F221" i="2"/>
  <c r="I221" i="2"/>
  <c r="E221" i="2"/>
  <c r="H221" i="2"/>
  <c r="C221" i="2"/>
  <c r="D221" i="2" s="1"/>
  <c r="K221" i="2"/>
  <c r="G221" i="2"/>
  <c r="H217" i="2"/>
  <c r="C217" i="2"/>
  <c r="D217" i="2" s="1"/>
  <c r="K217" i="2"/>
  <c r="G217" i="2"/>
  <c r="J217" i="2"/>
  <c r="F217" i="2"/>
  <c r="I217" i="2"/>
  <c r="E217" i="2"/>
  <c r="J213" i="2"/>
  <c r="F213" i="2"/>
  <c r="I213" i="2"/>
  <c r="E213" i="2"/>
  <c r="H213" i="2"/>
  <c r="C213" i="2"/>
  <c r="D213" i="2" s="1"/>
  <c r="K213" i="2"/>
  <c r="G213" i="2"/>
  <c r="H209" i="2"/>
  <c r="C209" i="2"/>
  <c r="D209" i="2" s="1"/>
  <c r="K209" i="2"/>
  <c r="G209" i="2"/>
  <c r="J209" i="2"/>
  <c r="F209" i="2"/>
  <c r="I209" i="2"/>
  <c r="E209" i="2"/>
  <c r="J205" i="2"/>
  <c r="F205" i="2"/>
  <c r="I205" i="2"/>
  <c r="E205" i="2"/>
  <c r="H205" i="2"/>
  <c r="C205" i="2"/>
  <c r="D205" i="2" s="1"/>
  <c r="K205" i="2"/>
  <c r="G205" i="2"/>
  <c r="H201" i="2"/>
  <c r="C201" i="2"/>
  <c r="D201" i="2" s="1"/>
  <c r="K201" i="2"/>
  <c r="G201" i="2"/>
  <c r="J201" i="2"/>
  <c r="F201" i="2"/>
  <c r="I201" i="2"/>
  <c r="E201" i="2"/>
  <c r="J193" i="2"/>
  <c r="F193" i="2"/>
  <c r="I193" i="2"/>
  <c r="E193" i="2"/>
  <c r="H193" i="2"/>
  <c r="C193" i="2"/>
  <c r="D193" i="2" s="1"/>
  <c r="K193" i="2"/>
  <c r="G193" i="2"/>
  <c r="K189" i="2"/>
  <c r="G189" i="2"/>
  <c r="J189" i="2"/>
  <c r="F189" i="2"/>
  <c r="I189" i="2"/>
  <c r="E189" i="2"/>
  <c r="H189" i="2"/>
  <c r="C189" i="2"/>
  <c r="D189" i="2" s="1"/>
  <c r="H185" i="2"/>
  <c r="C185" i="2"/>
  <c r="D185" i="2" s="1"/>
  <c r="K185" i="2"/>
  <c r="G185" i="2"/>
  <c r="J185" i="2"/>
  <c r="F185" i="2"/>
  <c r="I185" i="2"/>
  <c r="E185" i="2"/>
  <c r="I181" i="2"/>
  <c r="E181" i="2"/>
  <c r="H181" i="2"/>
  <c r="C181" i="2"/>
  <c r="D181" i="2" s="1"/>
  <c r="K181" i="2"/>
  <c r="G181" i="2"/>
  <c r="J181" i="2"/>
  <c r="F181" i="2"/>
  <c r="J177" i="2"/>
  <c r="F177" i="2"/>
  <c r="I177" i="2"/>
  <c r="E177" i="2"/>
  <c r="H177" i="2"/>
  <c r="C177" i="2"/>
  <c r="D177" i="2" s="1"/>
  <c r="K177" i="2"/>
  <c r="G177" i="2"/>
  <c r="K173" i="2"/>
  <c r="G173" i="2"/>
  <c r="J173" i="2"/>
  <c r="F173" i="2"/>
  <c r="I173" i="2"/>
  <c r="E173" i="2"/>
  <c r="H173" i="2"/>
  <c r="C173" i="2"/>
  <c r="D173" i="2" s="1"/>
  <c r="I165" i="2"/>
  <c r="E165" i="2"/>
  <c r="H165" i="2"/>
  <c r="C165" i="2"/>
  <c r="D165" i="2" s="1"/>
  <c r="K165" i="2"/>
  <c r="G165" i="2"/>
  <c r="J165" i="2"/>
  <c r="F165" i="2"/>
  <c r="J161" i="2"/>
  <c r="F161" i="2"/>
  <c r="I161" i="2"/>
  <c r="E161" i="2"/>
  <c r="H161" i="2"/>
  <c r="C161" i="2"/>
  <c r="D161" i="2" s="1"/>
  <c r="K161" i="2"/>
  <c r="G161" i="2"/>
  <c r="H157" i="2"/>
  <c r="C157" i="2"/>
  <c r="D157" i="2" s="1"/>
  <c r="K157" i="2"/>
  <c r="G157" i="2"/>
  <c r="J157" i="2"/>
  <c r="F157" i="2"/>
  <c r="I157" i="2"/>
  <c r="E157" i="2"/>
  <c r="J153" i="2"/>
  <c r="F153" i="2"/>
  <c r="I153" i="2"/>
  <c r="E153" i="2"/>
  <c r="H153" i="2"/>
  <c r="C153" i="2"/>
  <c r="D153" i="2" s="1"/>
  <c r="K153" i="2"/>
  <c r="G153" i="2"/>
  <c r="H149" i="2"/>
  <c r="C149" i="2"/>
  <c r="D149" i="2" s="1"/>
  <c r="K149" i="2"/>
  <c r="G149" i="2"/>
  <c r="J149" i="2"/>
  <c r="F149" i="2"/>
  <c r="I149" i="2"/>
  <c r="E149" i="2"/>
  <c r="J145" i="2"/>
  <c r="F145" i="2"/>
  <c r="I145" i="2"/>
  <c r="E145" i="2"/>
  <c r="H145" i="2"/>
  <c r="C145" i="2"/>
  <c r="D145" i="2" s="1"/>
  <c r="K145" i="2"/>
  <c r="G145" i="2"/>
  <c r="I137" i="2"/>
  <c r="E137" i="2"/>
  <c r="H137" i="2"/>
  <c r="C137" i="2"/>
  <c r="D137" i="2" s="1"/>
  <c r="K137" i="2"/>
  <c r="G137" i="2"/>
  <c r="J137" i="2"/>
  <c r="F137" i="2"/>
  <c r="H133" i="2"/>
  <c r="C133" i="2"/>
  <c r="D133" i="2" s="1"/>
  <c r="K133" i="2"/>
  <c r="G133" i="2"/>
  <c r="I133" i="2"/>
  <c r="E133" i="2"/>
  <c r="K129" i="2"/>
  <c r="G129" i="2"/>
  <c r="J129" i="2"/>
  <c r="F129" i="2"/>
  <c r="H129" i="2"/>
  <c r="C129" i="2"/>
  <c r="D129" i="2" s="1"/>
  <c r="I125" i="2"/>
  <c r="E125" i="2"/>
  <c r="J125" i="2"/>
  <c r="F125" i="2"/>
  <c r="K121" i="2"/>
  <c r="G121" i="2"/>
  <c r="H121" i="2"/>
  <c r="C121" i="2"/>
  <c r="D121" i="2" s="1"/>
  <c r="I117" i="2"/>
  <c r="E117" i="2"/>
  <c r="J117" i="2"/>
  <c r="F117" i="2"/>
  <c r="F32" i="2"/>
  <c r="J32" i="2"/>
  <c r="F33" i="2"/>
  <c r="J33" i="2"/>
  <c r="F34" i="2"/>
  <c r="J34" i="2"/>
  <c r="E35" i="2"/>
  <c r="I35" i="2"/>
  <c r="H36" i="2"/>
  <c r="C37" i="2"/>
  <c r="D37" i="2" s="1"/>
  <c r="H37" i="2"/>
  <c r="C38" i="2"/>
  <c r="D38" i="2" s="1"/>
  <c r="H38" i="2"/>
  <c r="C39" i="2"/>
  <c r="D39" i="2" s="1"/>
  <c r="H39" i="2"/>
  <c r="C40" i="2"/>
  <c r="D40" i="2" s="1"/>
  <c r="G40" i="2"/>
  <c r="K40" i="2"/>
  <c r="G41" i="2"/>
  <c r="K41" i="2"/>
  <c r="G42" i="2"/>
  <c r="K42" i="2"/>
  <c r="G43" i="2"/>
  <c r="K43" i="2"/>
  <c r="F44" i="2"/>
  <c r="J44" i="2"/>
  <c r="F45" i="2"/>
  <c r="J45" i="2"/>
  <c r="F46" i="2"/>
  <c r="J46" i="2"/>
  <c r="F47" i="2"/>
  <c r="J47" i="2"/>
  <c r="E48" i="2"/>
  <c r="I48" i="2"/>
  <c r="E49" i="2"/>
  <c r="I49" i="2"/>
  <c r="E50" i="2"/>
  <c r="I50" i="2"/>
  <c r="E51" i="2"/>
  <c r="I51" i="2"/>
  <c r="H52" i="2"/>
  <c r="C53" i="2"/>
  <c r="D53" i="2" s="1"/>
  <c r="H53" i="2"/>
  <c r="C54" i="2"/>
  <c r="D54" i="2" s="1"/>
  <c r="H54" i="2"/>
  <c r="C55" i="2"/>
  <c r="D55" i="2" s="1"/>
  <c r="H55" i="2"/>
  <c r="C56" i="2"/>
  <c r="D56" i="2" s="1"/>
  <c r="G56" i="2"/>
  <c r="K56" i="2"/>
  <c r="F60" i="2"/>
  <c r="J60" i="2"/>
  <c r="F61" i="2"/>
  <c r="J61" i="2"/>
  <c r="F62" i="2"/>
  <c r="J62" i="2"/>
  <c r="E63" i="2"/>
  <c r="I63" i="2"/>
  <c r="H64" i="2"/>
  <c r="C65" i="2"/>
  <c r="D65" i="2" s="1"/>
  <c r="H65" i="2"/>
  <c r="C66" i="2"/>
  <c r="D66" i="2" s="1"/>
  <c r="H66" i="2"/>
  <c r="C67" i="2"/>
  <c r="D67" i="2" s="1"/>
  <c r="G67" i="2"/>
  <c r="K67" i="2"/>
  <c r="F68" i="2"/>
  <c r="J68" i="2"/>
  <c r="F69" i="2"/>
  <c r="J69" i="2"/>
  <c r="F70" i="2"/>
  <c r="J70" i="2"/>
  <c r="E71" i="2"/>
  <c r="I71" i="2"/>
  <c r="H72" i="2"/>
  <c r="C73" i="2"/>
  <c r="D73" i="2" s="1"/>
  <c r="H73" i="2"/>
  <c r="C74" i="2"/>
  <c r="D74" i="2" s="1"/>
  <c r="H74" i="2"/>
  <c r="C75" i="2"/>
  <c r="D75" i="2" s="1"/>
  <c r="G75" i="2"/>
  <c r="K75" i="2"/>
  <c r="F76" i="2"/>
  <c r="J76" i="2"/>
  <c r="F77" i="2"/>
  <c r="J77" i="2"/>
  <c r="F78" i="2"/>
  <c r="J78" i="2"/>
  <c r="E79" i="2"/>
  <c r="I79" i="2"/>
  <c r="H80" i="2"/>
  <c r="C81" i="2"/>
  <c r="D81" i="2" s="1"/>
  <c r="H81" i="2"/>
  <c r="C82" i="2"/>
  <c r="D82" i="2" s="1"/>
  <c r="H82" i="2"/>
  <c r="C83" i="2"/>
  <c r="D83" i="2" s="1"/>
  <c r="G83" i="2"/>
  <c r="K83" i="2"/>
  <c r="F84" i="2"/>
  <c r="J84" i="2"/>
  <c r="E88" i="2"/>
  <c r="I88" i="2"/>
  <c r="E89" i="2"/>
  <c r="I89" i="2"/>
  <c r="E90" i="2"/>
  <c r="I90" i="2"/>
  <c r="H91" i="2"/>
  <c r="C92" i="2"/>
  <c r="D92" i="2" s="1"/>
  <c r="G92" i="2"/>
  <c r="K92" i="2"/>
  <c r="G93" i="2"/>
  <c r="K93" i="2"/>
  <c r="F94" i="2"/>
  <c r="J94" i="2"/>
  <c r="E95" i="2"/>
  <c r="I95" i="2"/>
  <c r="H96" i="2"/>
  <c r="C97" i="2"/>
  <c r="D97" i="2" s="1"/>
  <c r="H97" i="2"/>
  <c r="C98" i="2"/>
  <c r="D98" i="2" s="1"/>
  <c r="G98" i="2"/>
  <c r="K98" i="2"/>
  <c r="F99" i="2"/>
  <c r="J99" i="2"/>
  <c r="E100" i="2"/>
  <c r="I100" i="2"/>
  <c r="E101" i="2"/>
  <c r="I101" i="2"/>
  <c r="H102" i="2"/>
  <c r="C103" i="2"/>
  <c r="D103" i="2" s="1"/>
  <c r="G103" i="2"/>
  <c r="K103" i="2"/>
  <c r="F104" i="2"/>
  <c r="J104" i="2"/>
  <c r="F105" i="2"/>
  <c r="J105" i="2"/>
  <c r="E106" i="2"/>
  <c r="I106" i="2"/>
  <c r="H107" i="2"/>
  <c r="C108" i="2"/>
  <c r="D108" i="2" s="1"/>
  <c r="G108" i="2"/>
  <c r="K108" i="2"/>
  <c r="G109" i="2"/>
  <c r="K109" i="2"/>
  <c r="G110" i="2"/>
  <c r="K110" i="2"/>
  <c r="G111" i="2"/>
  <c r="K111" i="2"/>
  <c r="F112" i="2"/>
  <c r="J112" i="2"/>
  <c r="E116" i="2"/>
  <c r="I116" i="2"/>
  <c r="G117" i="2"/>
  <c r="F118" i="2"/>
  <c r="F119" i="2"/>
  <c r="E121" i="2"/>
  <c r="C123" i="2"/>
  <c r="D123" i="2" s="1"/>
  <c r="C124" i="2"/>
  <c r="D124" i="2" s="1"/>
  <c r="K125" i="2"/>
  <c r="J126" i="2"/>
  <c r="J127" i="2"/>
  <c r="H130" i="2"/>
  <c r="E134" i="2"/>
  <c r="H885" i="2"/>
  <c r="C885" i="2"/>
  <c r="D885" i="2" s="1"/>
  <c r="K885" i="2"/>
  <c r="G885" i="2"/>
  <c r="J885" i="2"/>
  <c r="F885" i="2"/>
  <c r="I885" i="2"/>
  <c r="E885" i="2"/>
  <c r="J853" i="2"/>
  <c r="I853" i="2"/>
  <c r="K853" i="2"/>
  <c r="E853" i="2"/>
  <c r="H853" i="2"/>
  <c r="C853" i="2"/>
  <c r="D853" i="2" s="1"/>
  <c r="G853" i="2"/>
  <c r="F853" i="2"/>
  <c r="H837" i="2"/>
  <c r="C837" i="2"/>
  <c r="D837" i="2" s="1"/>
  <c r="K837" i="2"/>
  <c r="F837" i="2"/>
  <c r="J837" i="2"/>
  <c r="E837" i="2"/>
  <c r="I837" i="2"/>
  <c r="G837" i="2"/>
  <c r="J896" i="2"/>
  <c r="F896" i="2"/>
  <c r="I896" i="2"/>
  <c r="E896" i="2"/>
  <c r="H896" i="2"/>
  <c r="K896" i="2"/>
  <c r="G896" i="2"/>
  <c r="C896" i="2"/>
  <c r="D896" i="2" s="1"/>
  <c r="H884" i="2"/>
  <c r="K884" i="2"/>
  <c r="G884" i="2"/>
  <c r="C884" i="2"/>
  <c r="D884" i="2" s="1"/>
  <c r="J884" i="2"/>
  <c r="F884" i="2"/>
  <c r="I884" i="2"/>
  <c r="E884" i="2"/>
  <c r="I872" i="2"/>
  <c r="E872" i="2"/>
  <c r="H872" i="2"/>
  <c r="F872" i="2"/>
  <c r="K872" i="2"/>
  <c r="C872" i="2"/>
  <c r="D872" i="2" s="1"/>
  <c r="J872" i="2"/>
  <c r="G872" i="2"/>
  <c r="H860" i="2"/>
  <c r="K860" i="2"/>
  <c r="G860" i="2"/>
  <c r="C860" i="2"/>
  <c r="D860" i="2" s="1"/>
  <c r="I860" i="2"/>
  <c r="F860" i="2"/>
  <c r="E860" i="2"/>
  <c r="J860" i="2"/>
  <c r="J848" i="2"/>
  <c r="F848" i="2"/>
  <c r="I848" i="2"/>
  <c r="E848" i="2"/>
  <c r="K848" i="2"/>
  <c r="C848" i="2"/>
  <c r="D848" i="2" s="1"/>
  <c r="H848" i="2"/>
  <c r="G848" i="2"/>
  <c r="H836" i="2"/>
  <c r="I836" i="2"/>
  <c r="C836" i="2"/>
  <c r="D836" i="2" s="1"/>
  <c r="G836" i="2"/>
  <c r="K836" i="2"/>
  <c r="F836" i="2"/>
  <c r="J836" i="2"/>
  <c r="E836" i="2"/>
  <c r="K824" i="2"/>
  <c r="G824" i="2"/>
  <c r="C824" i="2"/>
  <c r="D824" i="2" s="1"/>
  <c r="J824" i="2"/>
  <c r="F824" i="2"/>
  <c r="I824" i="2"/>
  <c r="H824" i="2"/>
  <c r="E824" i="2"/>
  <c r="H812" i="2"/>
  <c r="K812" i="2"/>
  <c r="G812" i="2"/>
  <c r="C812" i="2"/>
  <c r="D812" i="2" s="1"/>
  <c r="I812" i="2"/>
  <c r="F812" i="2"/>
  <c r="E812" i="2"/>
  <c r="J812" i="2"/>
  <c r="J800" i="2"/>
  <c r="F800" i="2"/>
  <c r="I800" i="2"/>
  <c r="E800" i="2"/>
  <c r="G800" i="2"/>
  <c r="K800" i="2"/>
  <c r="H800" i="2"/>
  <c r="C800" i="2"/>
  <c r="D800" i="2" s="1"/>
  <c r="K788" i="2"/>
  <c r="G788" i="2"/>
  <c r="C788" i="2"/>
  <c r="D788" i="2" s="1"/>
  <c r="J788" i="2"/>
  <c r="E788" i="2"/>
  <c r="I788" i="2"/>
  <c r="H788" i="2"/>
  <c r="F788" i="2"/>
  <c r="I704" i="2"/>
  <c r="E704" i="2"/>
  <c r="H704" i="2"/>
  <c r="K704" i="2"/>
  <c r="C704" i="2"/>
  <c r="D704" i="2" s="1"/>
  <c r="J704" i="2"/>
  <c r="G704" i="2"/>
  <c r="F704" i="2"/>
  <c r="J700" i="2"/>
  <c r="F700" i="2"/>
  <c r="I700" i="2"/>
  <c r="E700" i="2"/>
  <c r="K700" i="2"/>
  <c r="C700" i="2"/>
  <c r="D700" i="2" s="1"/>
  <c r="H700" i="2"/>
  <c r="G700" i="2"/>
  <c r="J696" i="2"/>
  <c r="F696" i="2"/>
  <c r="I696" i="2"/>
  <c r="E696" i="2"/>
  <c r="H696" i="2"/>
  <c r="K696" i="2"/>
  <c r="G696" i="2"/>
  <c r="C696" i="2"/>
  <c r="D696" i="2" s="1"/>
  <c r="H692" i="2"/>
  <c r="K692" i="2"/>
  <c r="G692" i="2"/>
  <c r="C692" i="2"/>
  <c r="D692" i="2" s="1"/>
  <c r="J692" i="2"/>
  <c r="F692" i="2"/>
  <c r="I692" i="2"/>
  <c r="E692" i="2"/>
  <c r="J688" i="2"/>
  <c r="F688" i="2"/>
  <c r="I688" i="2"/>
  <c r="E688" i="2"/>
  <c r="H688" i="2"/>
  <c r="C688" i="2"/>
  <c r="D688" i="2" s="1"/>
  <c r="K688" i="2"/>
  <c r="G688" i="2"/>
  <c r="H684" i="2"/>
  <c r="K684" i="2"/>
  <c r="G684" i="2"/>
  <c r="C684" i="2"/>
  <c r="D684" i="2" s="1"/>
  <c r="J684" i="2"/>
  <c r="F684" i="2"/>
  <c r="E684" i="2"/>
  <c r="I684" i="2"/>
  <c r="J680" i="2"/>
  <c r="F680" i="2"/>
  <c r="I680" i="2"/>
  <c r="E680" i="2"/>
  <c r="H680" i="2"/>
  <c r="G680" i="2"/>
  <c r="C680" i="2"/>
  <c r="D680" i="2" s="1"/>
  <c r="K680" i="2"/>
  <c r="H676" i="2"/>
  <c r="K676" i="2"/>
  <c r="G676" i="2"/>
  <c r="C676" i="2"/>
  <c r="D676" i="2" s="1"/>
  <c r="J676" i="2"/>
  <c r="F676" i="2"/>
  <c r="I676" i="2"/>
  <c r="E676" i="2"/>
  <c r="I672" i="2"/>
  <c r="E672" i="2"/>
  <c r="H672" i="2"/>
  <c r="K672" i="2"/>
  <c r="G672" i="2"/>
  <c r="C672" i="2"/>
  <c r="D672" i="2" s="1"/>
  <c r="J672" i="2"/>
  <c r="F672" i="2"/>
  <c r="J668" i="2"/>
  <c r="F668" i="2"/>
  <c r="I668" i="2"/>
  <c r="E668" i="2"/>
  <c r="H668" i="2"/>
  <c r="C668" i="2"/>
  <c r="D668" i="2" s="1"/>
  <c r="K668" i="2"/>
  <c r="G668" i="2"/>
  <c r="H664" i="2"/>
  <c r="K664" i="2"/>
  <c r="G664" i="2"/>
  <c r="C664" i="2"/>
  <c r="D664" i="2" s="1"/>
  <c r="J664" i="2"/>
  <c r="F664" i="2"/>
  <c r="E664" i="2"/>
  <c r="I664" i="2"/>
  <c r="J660" i="2"/>
  <c r="F660" i="2"/>
  <c r="I660" i="2"/>
  <c r="E660" i="2"/>
  <c r="H660" i="2"/>
  <c r="G660" i="2"/>
  <c r="C660" i="2"/>
  <c r="D660" i="2" s="1"/>
  <c r="K660" i="2"/>
  <c r="H656" i="2"/>
  <c r="K656" i="2"/>
  <c r="G656" i="2"/>
  <c r="C656" i="2"/>
  <c r="D656" i="2" s="1"/>
  <c r="I656" i="2"/>
  <c r="F656" i="2"/>
  <c r="E656" i="2"/>
  <c r="J656" i="2"/>
  <c r="J652" i="2"/>
  <c r="F652" i="2"/>
  <c r="I652" i="2"/>
  <c r="E652" i="2"/>
  <c r="K652" i="2"/>
  <c r="C652" i="2"/>
  <c r="D652" i="2" s="1"/>
  <c r="H652" i="2"/>
  <c r="G652" i="2"/>
  <c r="H648" i="2"/>
  <c r="K648" i="2"/>
  <c r="G648" i="2"/>
  <c r="C648" i="2"/>
  <c r="D648" i="2" s="1"/>
  <c r="J648" i="2"/>
  <c r="F648" i="2"/>
  <c r="I648" i="2"/>
  <c r="E648" i="2"/>
  <c r="I644" i="2"/>
  <c r="E644" i="2"/>
  <c r="H644" i="2"/>
  <c r="K644" i="2"/>
  <c r="G644" i="2"/>
  <c r="C644" i="2"/>
  <c r="D644" i="2" s="1"/>
  <c r="J644" i="2"/>
  <c r="F644" i="2"/>
  <c r="K640" i="2"/>
  <c r="G640" i="2"/>
  <c r="C640" i="2"/>
  <c r="D640" i="2" s="1"/>
  <c r="J640" i="2"/>
  <c r="F640" i="2"/>
  <c r="I640" i="2"/>
  <c r="E640" i="2"/>
  <c r="H640" i="2"/>
  <c r="I636" i="2"/>
  <c r="E636" i="2"/>
  <c r="H636" i="2"/>
  <c r="K636" i="2"/>
  <c r="G636" i="2"/>
  <c r="C636" i="2"/>
  <c r="D636" i="2" s="1"/>
  <c r="F636" i="2"/>
  <c r="J636" i="2"/>
  <c r="H632" i="2"/>
  <c r="K632" i="2"/>
  <c r="G632" i="2"/>
  <c r="C632" i="2"/>
  <c r="D632" i="2" s="1"/>
  <c r="J632" i="2"/>
  <c r="F632" i="2"/>
  <c r="I632" i="2"/>
  <c r="E632" i="2"/>
  <c r="K628" i="2"/>
  <c r="G628" i="2"/>
  <c r="C628" i="2"/>
  <c r="D628" i="2" s="1"/>
  <c r="J628" i="2"/>
  <c r="F628" i="2"/>
  <c r="I628" i="2"/>
  <c r="E628" i="2"/>
  <c r="H628" i="2"/>
  <c r="J624" i="2"/>
  <c r="F624" i="2"/>
  <c r="I624" i="2"/>
  <c r="E624" i="2"/>
  <c r="H624" i="2"/>
  <c r="K624" i="2"/>
  <c r="G624" i="2"/>
  <c r="C624" i="2"/>
  <c r="D624" i="2" s="1"/>
  <c r="I620" i="2"/>
  <c r="E620" i="2"/>
  <c r="H620" i="2"/>
  <c r="K620" i="2"/>
  <c r="G620" i="2"/>
  <c r="C620" i="2"/>
  <c r="D620" i="2" s="1"/>
  <c r="J620" i="2"/>
  <c r="F620" i="2"/>
  <c r="J616" i="2"/>
  <c r="F616" i="2"/>
  <c r="I616" i="2"/>
  <c r="E616" i="2"/>
  <c r="H616" i="2"/>
  <c r="K616" i="2"/>
  <c r="G616" i="2"/>
  <c r="C616" i="2"/>
  <c r="D616" i="2" s="1"/>
  <c r="H612" i="2"/>
  <c r="K612" i="2"/>
  <c r="G612" i="2"/>
  <c r="C612" i="2"/>
  <c r="D612" i="2" s="1"/>
  <c r="J612" i="2"/>
  <c r="F612" i="2"/>
  <c r="I612" i="2"/>
  <c r="E612" i="2"/>
  <c r="J608" i="2"/>
  <c r="F608" i="2"/>
  <c r="I608" i="2"/>
  <c r="E608" i="2"/>
  <c r="H608" i="2"/>
  <c r="K608" i="2"/>
  <c r="G608" i="2"/>
  <c r="C608" i="2"/>
  <c r="D608" i="2" s="1"/>
  <c r="H604" i="2"/>
  <c r="K604" i="2"/>
  <c r="G604" i="2"/>
  <c r="C604" i="2"/>
  <c r="D604" i="2" s="1"/>
  <c r="J604" i="2"/>
  <c r="F604" i="2"/>
  <c r="I604" i="2"/>
  <c r="E604" i="2"/>
  <c r="J600" i="2"/>
  <c r="F600" i="2"/>
  <c r="I600" i="2"/>
  <c r="E600" i="2"/>
  <c r="H600" i="2"/>
  <c r="C600" i="2"/>
  <c r="D600" i="2" s="1"/>
  <c r="K600" i="2"/>
  <c r="G600" i="2"/>
  <c r="H596" i="2"/>
  <c r="K596" i="2"/>
  <c r="G596" i="2"/>
  <c r="C596" i="2"/>
  <c r="D596" i="2" s="1"/>
  <c r="J596" i="2"/>
  <c r="F596" i="2"/>
  <c r="E596" i="2"/>
  <c r="I596" i="2"/>
  <c r="J592" i="2"/>
  <c r="F592" i="2"/>
  <c r="I592" i="2"/>
  <c r="E592" i="2"/>
  <c r="H592" i="2"/>
  <c r="G592" i="2"/>
  <c r="C592" i="2"/>
  <c r="D592" i="2" s="1"/>
  <c r="K592" i="2"/>
  <c r="K588" i="2"/>
  <c r="G588" i="2"/>
  <c r="C588" i="2"/>
  <c r="D588" i="2" s="1"/>
  <c r="J588" i="2"/>
  <c r="F588" i="2"/>
  <c r="I588" i="2"/>
  <c r="E588" i="2"/>
  <c r="H588" i="2"/>
  <c r="I584" i="2"/>
  <c r="E584" i="2"/>
  <c r="H584" i="2"/>
  <c r="K584" i="2"/>
  <c r="G584" i="2"/>
  <c r="C584" i="2"/>
  <c r="D584" i="2" s="1"/>
  <c r="J584" i="2"/>
  <c r="F584" i="2"/>
  <c r="K580" i="2"/>
  <c r="G580" i="2"/>
  <c r="C580" i="2"/>
  <c r="D580" i="2" s="1"/>
  <c r="J580" i="2"/>
  <c r="F580" i="2"/>
  <c r="I580" i="2"/>
  <c r="E580" i="2"/>
  <c r="H580" i="2"/>
  <c r="I576" i="2"/>
  <c r="E576" i="2"/>
  <c r="H576" i="2"/>
  <c r="K576" i="2"/>
  <c r="G576" i="2"/>
  <c r="C576" i="2"/>
  <c r="D576" i="2" s="1"/>
  <c r="F576" i="2"/>
  <c r="J576" i="2"/>
  <c r="K572" i="2"/>
  <c r="G572" i="2"/>
  <c r="C572" i="2"/>
  <c r="D572" i="2" s="1"/>
  <c r="J572" i="2"/>
  <c r="F572" i="2"/>
  <c r="I572" i="2"/>
  <c r="E572" i="2"/>
  <c r="H572" i="2"/>
  <c r="I568" i="2"/>
  <c r="E568" i="2"/>
  <c r="H568" i="2"/>
  <c r="K568" i="2"/>
  <c r="G568" i="2"/>
  <c r="C568" i="2"/>
  <c r="D568" i="2" s="1"/>
  <c r="J568" i="2"/>
  <c r="F568" i="2"/>
  <c r="K564" i="2"/>
  <c r="G564" i="2"/>
  <c r="C564" i="2"/>
  <c r="D564" i="2" s="1"/>
  <c r="J564" i="2"/>
  <c r="F564" i="2"/>
  <c r="I564" i="2"/>
  <c r="E564" i="2"/>
  <c r="H564" i="2"/>
  <c r="H560" i="2"/>
  <c r="K560" i="2"/>
  <c r="G560" i="2"/>
  <c r="C560" i="2"/>
  <c r="D560" i="2" s="1"/>
  <c r="J560" i="2"/>
  <c r="F560" i="2"/>
  <c r="E560" i="2"/>
  <c r="I560" i="2"/>
  <c r="I556" i="2"/>
  <c r="E556" i="2"/>
  <c r="H556" i="2"/>
  <c r="K556" i="2"/>
  <c r="G556" i="2"/>
  <c r="C556" i="2"/>
  <c r="D556" i="2" s="1"/>
  <c r="F556" i="2"/>
  <c r="J556" i="2"/>
  <c r="K552" i="2"/>
  <c r="G552" i="2"/>
  <c r="C552" i="2"/>
  <c r="D552" i="2" s="1"/>
  <c r="J552" i="2"/>
  <c r="F552" i="2"/>
  <c r="I552" i="2"/>
  <c r="E552" i="2"/>
  <c r="H552" i="2"/>
  <c r="I548" i="2"/>
  <c r="E548" i="2"/>
  <c r="H548" i="2"/>
  <c r="K548" i="2"/>
  <c r="G548" i="2"/>
  <c r="C548" i="2"/>
  <c r="D548" i="2" s="1"/>
  <c r="J548" i="2"/>
  <c r="F548" i="2"/>
  <c r="K544" i="2"/>
  <c r="G544" i="2"/>
  <c r="C544" i="2"/>
  <c r="D544" i="2" s="1"/>
  <c r="J544" i="2"/>
  <c r="F544" i="2"/>
  <c r="I544" i="2"/>
  <c r="E544" i="2"/>
  <c r="H544" i="2"/>
  <c r="I540" i="2"/>
  <c r="E540" i="2"/>
  <c r="H540" i="2"/>
  <c r="K540" i="2"/>
  <c r="G540" i="2"/>
  <c r="C540" i="2"/>
  <c r="D540" i="2" s="1"/>
  <c r="J540" i="2"/>
  <c r="F540" i="2"/>
  <c r="K536" i="2"/>
  <c r="G536" i="2"/>
  <c r="C536" i="2"/>
  <c r="D536" i="2" s="1"/>
  <c r="J536" i="2"/>
  <c r="F536" i="2"/>
  <c r="I536" i="2"/>
  <c r="E536" i="2"/>
  <c r="H536" i="2"/>
  <c r="H532" i="2"/>
  <c r="K532" i="2"/>
  <c r="G532" i="2"/>
  <c r="C532" i="2"/>
  <c r="D532" i="2" s="1"/>
  <c r="J532" i="2"/>
  <c r="F532" i="2"/>
  <c r="I532" i="2"/>
  <c r="E532" i="2"/>
  <c r="J528" i="2"/>
  <c r="F528" i="2"/>
  <c r="I528" i="2"/>
  <c r="E528" i="2"/>
  <c r="H528" i="2"/>
  <c r="K528" i="2"/>
  <c r="G528" i="2"/>
  <c r="C528" i="2"/>
  <c r="D528" i="2" s="1"/>
  <c r="H524" i="2"/>
  <c r="K524" i="2"/>
  <c r="G524" i="2"/>
  <c r="C524" i="2"/>
  <c r="D524" i="2" s="1"/>
  <c r="J524" i="2"/>
  <c r="F524" i="2"/>
  <c r="I524" i="2"/>
  <c r="E524" i="2"/>
  <c r="J520" i="2"/>
  <c r="F520" i="2"/>
  <c r="I520" i="2"/>
  <c r="E520" i="2"/>
  <c r="H520" i="2"/>
  <c r="K520" i="2"/>
  <c r="G520" i="2"/>
  <c r="C520" i="2"/>
  <c r="D520" i="2" s="1"/>
  <c r="H516" i="2"/>
  <c r="K516" i="2"/>
  <c r="G516" i="2"/>
  <c r="C516" i="2"/>
  <c r="D516" i="2" s="1"/>
  <c r="J516" i="2"/>
  <c r="F516" i="2"/>
  <c r="I516" i="2"/>
  <c r="E516" i="2"/>
  <c r="J512" i="2"/>
  <c r="F512" i="2"/>
  <c r="H512" i="2"/>
  <c r="I512" i="2"/>
  <c r="G512" i="2"/>
  <c r="E512" i="2"/>
  <c r="K512" i="2"/>
  <c r="C512" i="2"/>
  <c r="D512" i="2" s="1"/>
  <c r="H508" i="2"/>
  <c r="J508" i="2"/>
  <c r="F508" i="2"/>
  <c r="K508" i="2"/>
  <c r="C508" i="2"/>
  <c r="D508" i="2" s="1"/>
  <c r="I508" i="2"/>
  <c r="G508" i="2"/>
  <c r="E508" i="2"/>
  <c r="I504" i="2"/>
  <c r="E504" i="2"/>
  <c r="K504" i="2"/>
  <c r="G504" i="2"/>
  <c r="C504" i="2"/>
  <c r="D504" i="2" s="1"/>
  <c r="J504" i="2"/>
  <c r="H504" i="2"/>
  <c r="F504" i="2"/>
  <c r="J500" i="2"/>
  <c r="F500" i="2"/>
  <c r="H500" i="2"/>
  <c r="E500" i="2"/>
  <c r="K500" i="2"/>
  <c r="C500" i="2"/>
  <c r="D500" i="2" s="1"/>
  <c r="I500" i="2"/>
  <c r="G500" i="2"/>
  <c r="K496" i="2"/>
  <c r="G496" i="2"/>
  <c r="C496" i="2"/>
  <c r="D496" i="2" s="1"/>
  <c r="I496" i="2"/>
  <c r="E496" i="2"/>
  <c r="F496" i="2"/>
  <c r="J496" i="2"/>
  <c r="H496" i="2"/>
  <c r="H492" i="2"/>
  <c r="K492" i="2"/>
  <c r="G492" i="2"/>
  <c r="C492" i="2"/>
  <c r="D492" i="2" s="1"/>
  <c r="J492" i="2"/>
  <c r="F492" i="2"/>
  <c r="I492" i="2"/>
  <c r="E492" i="2"/>
  <c r="I488" i="2"/>
  <c r="E488" i="2"/>
  <c r="H488" i="2"/>
  <c r="K488" i="2"/>
  <c r="G488" i="2"/>
  <c r="C488" i="2"/>
  <c r="D488" i="2" s="1"/>
  <c r="J488" i="2"/>
  <c r="F488" i="2"/>
  <c r="J484" i="2"/>
  <c r="F484" i="2"/>
  <c r="I484" i="2"/>
  <c r="E484" i="2"/>
  <c r="H484" i="2"/>
  <c r="K484" i="2"/>
  <c r="G484" i="2"/>
  <c r="C484" i="2"/>
  <c r="D484" i="2" s="1"/>
  <c r="K480" i="2"/>
  <c r="G480" i="2"/>
  <c r="C480" i="2"/>
  <c r="D480" i="2" s="1"/>
  <c r="J480" i="2"/>
  <c r="F480" i="2"/>
  <c r="I480" i="2"/>
  <c r="E480" i="2"/>
  <c r="H480" i="2"/>
  <c r="H476" i="2"/>
  <c r="K476" i="2"/>
  <c r="G476" i="2"/>
  <c r="C476" i="2"/>
  <c r="D476" i="2" s="1"/>
  <c r="J476" i="2"/>
  <c r="F476" i="2"/>
  <c r="E476" i="2"/>
  <c r="I476" i="2"/>
  <c r="J472" i="2"/>
  <c r="F472" i="2"/>
  <c r="I472" i="2"/>
  <c r="E472" i="2"/>
  <c r="H472" i="2"/>
  <c r="G472" i="2"/>
  <c r="C472" i="2"/>
  <c r="D472" i="2" s="1"/>
  <c r="K472" i="2"/>
  <c r="H468" i="2"/>
  <c r="K468" i="2"/>
  <c r="G468" i="2"/>
  <c r="C468" i="2"/>
  <c r="D468" i="2" s="1"/>
  <c r="J468" i="2"/>
  <c r="F468" i="2"/>
  <c r="I468" i="2"/>
  <c r="E468" i="2"/>
  <c r="J464" i="2"/>
  <c r="F464" i="2"/>
  <c r="H464" i="2"/>
  <c r="G464" i="2"/>
  <c r="E464" i="2"/>
  <c r="K464" i="2"/>
  <c r="C464" i="2"/>
  <c r="D464" i="2" s="1"/>
  <c r="I464" i="2"/>
  <c r="H460" i="2"/>
  <c r="J460" i="2"/>
  <c r="F460" i="2"/>
  <c r="I460" i="2"/>
  <c r="G460" i="2"/>
  <c r="E460" i="2"/>
  <c r="K460" i="2"/>
  <c r="C460" i="2"/>
  <c r="D460" i="2" s="1"/>
  <c r="J456" i="2"/>
  <c r="F456" i="2"/>
  <c r="H456" i="2"/>
  <c r="K456" i="2"/>
  <c r="C456" i="2"/>
  <c r="D456" i="2" s="1"/>
  <c r="I456" i="2"/>
  <c r="G456" i="2"/>
  <c r="E456" i="2"/>
  <c r="H452" i="2"/>
  <c r="J452" i="2"/>
  <c r="F452" i="2"/>
  <c r="E452" i="2"/>
  <c r="K452" i="2"/>
  <c r="C452" i="2"/>
  <c r="D452" i="2" s="1"/>
  <c r="I452" i="2"/>
  <c r="G452" i="2"/>
  <c r="I448" i="2"/>
  <c r="E448" i="2"/>
  <c r="K448" i="2"/>
  <c r="G448" i="2"/>
  <c r="C448" i="2"/>
  <c r="D448" i="2" s="1"/>
  <c r="F448" i="2"/>
  <c r="J448" i="2"/>
  <c r="H448" i="2"/>
  <c r="K444" i="2"/>
  <c r="G444" i="2"/>
  <c r="C444" i="2"/>
  <c r="D444" i="2" s="1"/>
  <c r="I444" i="2"/>
  <c r="E444" i="2"/>
  <c r="H444" i="2"/>
  <c r="F444" i="2"/>
  <c r="J444" i="2"/>
  <c r="I440" i="2"/>
  <c r="E440" i="2"/>
  <c r="K440" i="2"/>
  <c r="G440" i="2"/>
  <c r="C440" i="2"/>
  <c r="D440" i="2" s="1"/>
  <c r="J440" i="2"/>
  <c r="H440" i="2"/>
  <c r="F440" i="2"/>
  <c r="K436" i="2"/>
  <c r="G436" i="2"/>
  <c r="C436" i="2"/>
  <c r="D436" i="2" s="1"/>
  <c r="I436" i="2"/>
  <c r="E436" i="2"/>
  <c r="J436" i="2"/>
  <c r="H436" i="2"/>
  <c r="F436" i="2"/>
  <c r="I432" i="2"/>
  <c r="E432" i="2"/>
  <c r="K432" i="2"/>
  <c r="G432" i="2"/>
  <c r="C432" i="2"/>
  <c r="D432" i="2" s="1"/>
  <c r="F432" i="2"/>
  <c r="J432" i="2"/>
  <c r="H432" i="2"/>
  <c r="K428" i="2"/>
  <c r="G428" i="2"/>
  <c r="C428" i="2"/>
  <c r="D428" i="2" s="1"/>
  <c r="I428" i="2"/>
  <c r="E428" i="2"/>
  <c r="H428" i="2"/>
  <c r="F428" i="2"/>
  <c r="J428" i="2"/>
  <c r="I424" i="2"/>
  <c r="E424" i="2"/>
  <c r="K424" i="2"/>
  <c r="G424" i="2"/>
  <c r="C424" i="2"/>
  <c r="D424" i="2" s="1"/>
  <c r="J424" i="2"/>
  <c r="H424" i="2"/>
  <c r="F424" i="2"/>
  <c r="J420" i="2"/>
  <c r="F420" i="2"/>
  <c r="H420" i="2"/>
  <c r="K420" i="2"/>
  <c r="C420" i="2"/>
  <c r="D420" i="2" s="1"/>
  <c r="I420" i="2"/>
  <c r="G420" i="2"/>
  <c r="E420" i="2"/>
  <c r="K416" i="2"/>
  <c r="G416" i="2"/>
  <c r="C416" i="2"/>
  <c r="D416" i="2" s="1"/>
  <c r="I416" i="2"/>
  <c r="E416" i="2"/>
  <c r="J416" i="2"/>
  <c r="H416" i="2"/>
  <c r="F416" i="2"/>
  <c r="H412" i="2"/>
  <c r="J412" i="2"/>
  <c r="F412" i="2"/>
  <c r="E412" i="2"/>
  <c r="K412" i="2"/>
  <c r="C412" i="2"/>
  <c r="D412" i="2" s="1"/>
  <c r="I412" i="2"/>
  <c r="G412" i="2"/>
  <c r="I408" i="2"/>
  <c r="E408" i="2"/>
  <c r="K408" i="2"/>
  <c r="G408" i="2"/>
  <c r="C408" i="2"/>
  <c r="D408" i="2" s="1"/>
  <c r="F408" i="2"/>
  <c r="J408" i="2"/>
  <c r="H408" i="2"/>
  <c r="J404" i="2"/>
  <c r="F404" i="2"/>
  <c r="H404" i="2"/>
  <c r="G404" i="2"/>
  <c r="E404" i="2"/>
  <c r="K404" i="2"/>
  <c r="C404" i="2"/>
  <c r="D404" i="2" s="1"/>
  <c r="I404" i="2"/>
  <c r="H400" i="2"/>
  <c r="J400" i="2"/>
  <c r="F400" i="2"/>
  <c r="I400" i="2"/>
  <c r="G400" i="2"/>
  <c r="E400" i="2"/>
  <c r="K400" i="2"/>
  <c r="C400" i="2"/>
  <c r="D400" i="2" s="1"/>
  <c r="J396" i="2"/>
  <c r="F396" i="2"/>
  <c r="H396" i="2"/>
  <c r="K396" i="2"/>
  <c r="C396" i="2"/>
  <c r="D396" i="2" s="1"/>
  <c r="I396" i="2"/>
  <c r="G396" i="2"/>
  <c r="E396" i="2"/>
  <c r="K392" i="2"/>
  <c r="G392" i="2"/>
  <c r="C392" i="2"/>
  <c r="D392" i="2" s="1"/>
  <c r="I392" i="2"/>
  <c r="E392" i="2"/>
  <c r="J392" i="2"/>
  <c r="H392" i="2"/>
  <c r="F392" i="2"/>
  <c r="H388" i="2"/>
  <c r="J388" i="2"/>
  <c r="F388" i="2"/>
  <c r="E388" i="2"/>
  <c r="K388" i="2"/>
  <c r="C388" i="2"/>
  <c r="D388" i="2" s="1"/>
  <c r="I388" i="2"/>
  <c r="G388" i="2"/>
  <c r="I384" i="2"/>
  <c r="E384" i="2"/>
  <c r="K384" i="2"/>
  <c r="G384" i="2"/>
  <c r="C384" i="2"/>
  <c r="D384" i="2" s="1"/>
  <c r="F384" i="2"/>
  <c r="J384" i="2"/>
  <c r="H384" i="2"/>
  <c r="K380" i="2"/>
  <c r="G380" i="2"/>
  <c r="C380" i="2"/>
  <c r="D380" i="2" s="1"/>
  <c r="I380" i="2"/>
  <c r="E380" i="2"/>
  <c r="H380" i="2"/>
  <c r="F380" i="2"/>
  <c r="J380" i="2"/>
  <c r="I376" i="2"/>
  <c r="E376" i="2"/>
  <c r="K376" i="2"/>
  <c r="G376" i="2"/>
  <c r="C376" i="2"/>
  <c r="D376" i="2" s="1"/>
  <c r="J376" i="2"/>
  <c r="H376" i="2"/>
  <c r="F376" i="2"/>
  <c r="K372" i="2"/>
  <c r="G372" i="2"/>
  <c r="C372" i="2"/>
  <c r="D372" i="2" s="1"/>
  <c r="I372" i="2"/>
  <c r="E372" i="2"/>
  <c r="J372" i="2"/>
  <c r="H372" i="2"/>
  <c r="F372" i="2"/>
  <c r="I368" i="2"/>
  <c r="E368" i="2"/>
  <c r="K368" i="2"/>
  <c r="G368" i="2"/>
  <c r="C368" i="2"/>
  <c r="D368" i="2" s="1"/>
  <c r="F368" i="2"/>
  <c r="J368" i="2"/>
  <c r="H368" i="2"/>
  <c r="J364" i="2"/>
  <c r="F364" i="2"/>
  <c r="H364" i="2"/>
  <c r="G364" i="2"/>
  <c r="E364" i="2"/>
  <c r="K364" i="2"/>
  <c r="C364" i="2"/>
  <c r="D364" i="2" s="1"/>
  <c r="I364" i="2"/>
  <c r="I360" i="2"/>
  <c r="E360" i="2"/>
  <c r="H360" i="2"/>
  <c r="K360" i="2"/>
  <c r="G360" i="2"/>
  <c r="C360" i="2"/>
  <c r="D360" i="2" s="1"/>
  <c r="J360" i="2"/>
  <c r="F360" i="2"/>
  <c r="K356" i="2"/>
  <c r="G356" i="2"/>
  <c r="C356" i="2"/>
  <c r="D356" i="2" s="1"/>
  <c r="J356" i="2"/>
  <c r="F356" i="2"/>
  <c r="I356" i="2"/>
  <c r="E356" i="2"/>
  <c r="H356" i="2"/>
  <c r="I352" i="2"/>
  <c r="E352" i="2"/>
  <c r="H352" i="2"/>
  <c r="K352" i="2"/>
  <c r="G352" i="2"/>
  <c r="C352" i="2"/>
  <c r="D352" i="2" s="1"/>
  <c r="J352" i="2"/>
  <c r="F352" i="2"/>
  <c r="K348" i="2"/>
  <c r="G348" i="2"/>
  <c r="C348" i="2"/>
  <c r="D348" i="2" s="1"/>
  <c r="J348" i="2"/>
  <c r="F348" i="2"/>
  <c r="I348" i="2"/>
  <c r="E348" i="2"/>
  <c r="H348" i="2"/>
  <c r="I344" i="2"/>
  <c r="E344" i="2"/>
  <c r="H344" i="2"/>
  <c r="K344" i="2"/>
  <c r="G344" i="2"/>
  <c r="C344" i="2"/>
  <c r="D344" i="2" s="1"/>
  <c r="J344" i="2"/>
  <c r="F344" i="2"/>
  <c r="K340" i="2"/>
  <c r="G340" i="2"/>
  <c r="C340" i="2"/>
  <c r="D340" i="2" s="1"/>
  <c r="J340" i="2"/>
  <c r="F340" i="2"/>
  <c r="I340" i="2"/>
  <c r="E340" i="2"/>
  <c r="H340" i="2"/>
  <c r="H336" i="2"/>
  <c r="K336" i="2"/>
  <c r="G336" i="2"/>
  <c r="C336" i="2"/>
  <c r="D336" i="2" s="1"/>
  <c r="J336" i="2"/>
  <c r="F336" i="2"/>
  <c r="E336" i="2"/>
  <c r="I336" i="2"/>
  <c r="J332" i="2"/>
  <c r="F332" i="2"/>
  <c r="I332" i="2"/>
  <c r="E332" i="2"/>
  <c r="H332" i="2"/>
  <c r="G332" i="2"/>
  <c r="C332" i="2"/>
  <c r="D332" i="2" s="1"/>
  <c r="K332" i="2"/>
  <c r="I328" i="2"/>
  <c r="E328" i="2"/>
  <c r="H328" i="2"/>
  <c r="K328" i="2"/>
  <c r="G328" i="2"/>
  <c r="C328" i="2"/>
  <c r="D328" i="2" s="1"/>
  <c r="J328" i="2"/>
  <c r="F328" i="2"/>
  <c r="K324" i="2"/>
  <c r="G324" i="2"/>
  <c r="C324" i="2"/>
  <c r="D324" i="2" s="1"/>
  <c r="J324" i="2"/>
  <c r="F324" i="2"/>
  <c r="I324" i="2"/>
  <c r="E324" i="2"/>
  <c r="H324" i="2"/>
  <c r="I320" i="2"/>
  <c r="E320" i="2"/>
  <c r="H320" i="2"/>
  <c r="K320" i="2"/>
  <c r="G320" i="2"/>
  <c r="C320" i="2"/>
  <c r="D320" i="2" s="1"/>
  <c r="J320" i="2"/>
  <c r="F320" i="2"/>
  <c r="K316" i="2"/>
  <c r="G316" i="2"/>
  <c r="C316" i="2"/>
  <c r="D316" i="2" s="1"/>
  <c r="J316" i="2"/>
  <c r="F316" i="2"/>
  <c r="I316" i="2"/>
  <c r="E316" i="2"/>
  <c r="H316" i="2"/>
  <c r="I312" i="2"/>
  <c r="E312" i="2"/>
  <c r="H312" i="2"/>
  <c r="K312" i="2"/>
  <c r="G312" i="2"/>
  <c r="C312" i="2"/>
  <c r="D312" i="2" s="1"/>
  <c r="J312" i="2"/>
  <c r="F312" i="2"/>
  <c r="J308" i="2"/>
  <c r="F308" i="2"/>
  <c r="I308" i="2"/>
  <c r="E308" i="2"/>
  <c r="H308" i="2"/>
  <c r="C308" i="2"/>
  <c r="D308" i="2" s="1"/>
  <c r="K308" i="2"/>
  <c r="G308" i="2"/>
  <c r="K304" i="2"/>
  <c r="G304" i="2"/>
  <c r="J304" i="2"/>
  <c r="F304" i="2"/>
  <c r="C304" i="2"/>
  <c r="D304" i="2" s="1"/>
  <c r="I304" i="2"/>
  <c r="H304" i="2"/>
  <c r="E304" i="2"/>
  <c r="H300" i="2"/>
  <c r="C300" i="2"/>
  <c r="D300" i="2" s="1"/>
  <c r="K300" i="2"/>
  <c r="G300" i="2"/>
  <c r="E300" i="2"/>
  <c r="J300" i="2"/>
  <c r="I300" i="2"/>
  <c r="F300" i="2"/>
  <c r="I296" i="2"/>
  <c r="E296" i="2"/>
  <c r="H296" i="2"/>
  <c r="C296" i="2"/>
  <c r="D296" i="2" s="1"/>
  <c r="G296" i="2"/>
  <c r="K296" i="2"/>
  <c r="F296" i="2"/>
  <c r="J296" i="2"/>
  <c r="K292" i="2"/>
  <c r="G292" i="2"/>
  <c r="C292" i="2"/>
  <c r="D292" i="2" s="1"/>
  <c r="J292" i="2"/>
  <c r="E292" i="2"/>
  <c r="I292" i="2"/>
  <c r="H292" i="2"/>
  <c r="F292" i="2"/>
  <c r="I288" i="2"/>
  <c r="E288" i="2"/>
  <c r="G288" i="2"/>
  <c r="K288" i="2"/>
  <c r="F288" i="2"/>
  <c r="J288" i="2"/>
  <c r="H288" i="2"/>
  <c r="C288" i="2"/>
  <c r="D288" i="2" s="1"/>
  <c r="K284" i="2"/>
  <c r="G284" i="2"/>
  <c r="C284" i="2"/>
  <c r="D284" i="2" s="1"/>
  <c r="I284" i="2"/>
  <c r="H284" i="2"/>
  <c r="F284" i="2"/>
  <c r="J284" i="2"/>
  <c r="E284" i="2"/>
  <c r="H280" i="2"/>
  <c r="G280" i="2"/>
  <c r="K280" i="2"/>
  <c r="F280" i="2"/>
  <c r="J280" i="2"/>
  <c r="E280" i="2"/>
  <c r="I280" i="2"/>
  <c r="C280" i="2"/>
  <c r="D280" i="2" s="1"/>
  <c r="I276" i="2"/>
  <c r="E276" i="2"/>
  <c r="H276" i="2"/>
  <c r="C276" i="2"/>
  <c r="D276" i="2" s="1"/>
  <c r="G276" i="2"/>
  <c r="K276" i="2"/>
  <c r="F276" i="2"/>
  <c r="J276" i="2"/>
  <c r="J272" i="2"/>
  <c r="F272" i="2"/>
  <c r="I272" i="2"/>
  <c r="H272" i="2"/>
  <c r="C272" i="2"/>
  <c r="D272" i="2" s="1"/>
  <c r="G272" i="2"/>
  <c r="K272" i="2"/>
  <c r="E272" i="2"/>
  <c r="K268" i="2"/>
  <c r="G268" i="2"/>
  <c r="C268" i="2"/>
  <c r="D268" i="2" s="1"/>
  <c r="J268" i="2"/>
  <c r="E268" i="2"/>
  <c r="I268" i="2"/>
  <c r="H268" i="2"/>
  <c r="F268" i="2"/>
  <c r="I264" i="2"/>
  <c r="E264" i="2"/>
  <c r="G264" i="2"/>
  <c r="K264" i="2"/>
  <c r="F264" i="2"/>
  <c r="J264" i="2"/>
  <c r="H264" i="2"/>
  <c r="C264" i="2"/>
  <c r="D264" i="2" s="1"/>
  <c r="K260" i="2"/>
  <c r="G260" i="2"/>
  <c r="C260" i="2"/>
  <c r="D260" i="2" s="1"/>
  <c r="I260" i="2"/>
  <c r="H260" i="2"/>
  <c r="F260" i="2"/>
  <c r="J260" i="2"/>
  <c r="E260" i="2"/>
  <c r="I256" i="2"/>
  <c r="E256" i="2"/>
  <c r="K256" i="2"/>
  <c r="F256" i="2"/>
  <c r="J256" i="2"/>
  <c r="H256" i="2"/>
  <c r="C256" i="2"/>
  <c r="D256" i="2" s="1"/>
  <c r="G256" i="2"/>
  <c r="J252" i="2"/>
  <c r="F252" i="2"/>
  <c r="I252" i="2"/>
  <c r="H252" i="2"/>
  <c r="C252" i="2"/>
  <c r="D252" i="2" s="1"/>
  <c r="G252" i="2"/>
  <c r="K252" i="2"/>
  <c r="E252" i="2"/>
  <c r="H248" i="2"/>
  <c r="K248" i="2"/>
  <c r="F248" i="2"/>
  <c r="J248" i="2"/>
  <c r="E248" i="2"/>
  <c r="I248" i="2"/>
  <c r="C248" i="2"/>
  <c r="D248" i="2" s="1"/>
  <c r="G248" i="2"/>
  <c r="J244" i="2"/>
  <c r="F244" i="2"/>
  <c r="H244" i="2"/>
  <c r="C244" i="2"/>
  <c r="D244" i="2" s="1"/>
  <c r="G244" i="2"/>
  <c r="K244" i="2"/>
  <c r="E244" i="2"/>
  <c r="I244" i="2"/>
  <c r="H240" i="2"/>
  <c r="J240" i="2"/>
  <c r="E240" i="2"/>
  <c r="I240" i="2"/>
  <c r="C240" i="2"/>
  <c r="D240" i="2" s="1"/>
  <c r="G240" i="2"/>
  <c r="K240" i="2"/>
  <c r="F240" i="2"/>
  <c r="J236" i="2"/>
  <c r="F236" i="2"/>
  <c r="G236" i="2"/>
  <c r="K236" i="2"/>
  <c r="E236" i="2"/>
  <c r="I236" i="2"/>
  <c r="H236" i="2"/>
  <c r="C236" i="2"/>
  <c r="D236" i="2" s="1"/>
  <c r="I232" i="2"/>
  <c r="E232" i="2"/>
  <c r="H232" i="2"/>
  <c r="K232" i="2"/>
  <c r="G232" i="2"/>
  <c r="C232" i="2"/>
  <c r="D232" i="2" s="1"/>
  <c r="J232" i="2"/>
  <c r="F232" i="2"/>
  <c r="K228" i="2"/>
  <c r="G228" i="2"/>
  <c r="C228" i="2"/>
  <c r="D228" i="2" s="1"/>
  <c r="J228" i="2"/>
  <c r="F228" i="2"/>
  <c r="I228" i="2"/>
  <c r="E228" i="2"/>
  <c r="H228" i="2"/>
  <c r="H224" i="2"/>
  <c r="K224" i="2"/>
  <c r="G224" i="2"/>
  <c r="C224" i="2"/>
  <c r="D224" i="2" s="1"/>
  <c r="J224" i="2"/>
  <c r="F224" i="2"/>
  <c r="I224" i="2"/>
  <c r="E224" i="2"/>
  <c r="J220" i="2"/>
  <c r="F220" i="2"/>
  <c r="I220" i="2"/>
  <c r="E220" i="2"/>
  <c r="H220" i="2"/>
  <c r="K220" i="2"/>
  <c r="G220" i="2"/>
  <c r="C220" i="2"/>
  <c r="D220" i="2" s="1"/>
  <c r="H216" i="2"/>
  <c r="K216" i="2"/>
  <c r="G216" i="2"/>
  <c r="C216" i="2"/>
  <c r="D216" i="2" s="1"/>
  <c r="J216" i="2"/>
  <c r="F216" i="2"/>
  <c r="I216" i="2"/>
  <c r="E216" i="2"/>
  <c r="J212" i="2"/>
  <c r="F212" i="2"/>
  <c r="I212" i="2"/>
  <c r="E212" i="2"/>
  <c r="H212" i="2"/>
  <c r="K212" i="2"/>
  <c r="G212" i="2"/>
  <c r="C212" i="2"/>
  <c r="D212" i="2" s="1"/>
  <c r="H208" i="2"/>
  <c r="K208" i="2"/>
  <c r="G208" i="2"/>
  <c r="C208" i="2"/>
  <c r="D208" i="2" s="1"/>
  <c r="J208" i="2"/>
  <c r="F208" i="2"/>
  <c r="I208" i="2"/>
  <c r="E208" i="2"/>
  <c r="J204" i="2"/>
  <c r="F204" i="2"/>
  <c r="I204" i="2"/>
  <c r="E204" i="2"/>
  <c r="H204" i="2"/>
  <c r="K204" i="2"/>
  <c r="G204" i="2"/>
  <c r="C204" i="2"/>
  <c r="D204" i="2" s="1"/>
  <c r="H200" i="2"/>
  <c r="K200" i="2"/>
  <c r="G200" i="2"/>
  <c r="C200" i="2"/>
  <c r="D200" i="2" s="1"/>
  <c r="J200" i="2"/>
  <c r="F200" i="2"/>
  <c r="I200" i="2"/>
  <c r="E200" i="2"/>
  <c r="I196" i="2"/>
  <c r="E196" i="2"/>
  <c r="H196" i="2"/>
  <c r="K196" i="2"/>
  <c r="G196" i="2"/>
  <c r="C196" i="2"/>
  <c r="D196" i="2" s="1"/>
  <c r="J196" i="2"/>
  <c r="F196" i="2"/>
  <c r="J192" i="2"/>
  <c r="F192" i="2"/>
  <c r="I192" i="2"/>
  <c r="E192" i="2"/>
  <c r="H192" i="2"/>
  <c r="K192" i="2"/>
  <c r="G192" i="2"/>
  <c r="C192" i="2"/>
  <c r="D192" i="2" s="1"/>
  <c r="K188" i="2"/>
  <c r="G188" i="2"/>
  <c r="C188" i="2"/>
  <c r="D188" i="2" s="1"/>
  <c r="J188" i="2"/>
  <c r="F188" i="2"/>
  <c r="I188" i="2"/>
  <c r="E188" i="2"/>
  <c r="H188" i="2"/>
  <c r="H184" i="2"/>
  <c r="K184" i="2"/>
  <c r="G184" i="2"/>
  <c r="C184" i="2"/>
  <c r="D184" i="2" s="1"/>
  <c r="J184" i="2"/>
  <c r="F184" i="2"/>
  <c r="I184" i="2"/>
  <c r="E184" i="2"/>
  <c r="I180" i="2"/>
  <c r="E180" i="2"/>
  <c r="H180" i="2"/>
  <c r="K180" i="2"/>
  <c r="G180" i="2"/>
  <c r="C180" i="2"/>
  <c r="D180" i="2" s="1"/>
  <c r="J180" i="2"/>
  <c r="F180" i="2"/>
  <c r="J176" i="2"/>
  <c r="F176" i="2"/>
  <c r="I176" i="2"/>
  <c r="E176" i="2"/>
  <c r="H176" i="2"/>
  <c r="K176" i="2"/>
  <c r="G176" i="2"/>
  <c r="C176" i="2"/>
  <c r="D176" i="2" s="1"/>
  <c r="K172" i="2"/>
  <c r="G172" i="2"/>
  <c r="C172" i="2"/>
  <c r="D172" i="2" s="1"/>
  <c r="J172" i="2"/>
  <c r="F172" i="2"/>
  <c r="I172" i="2"/>
  <c r="E172" i="2"/>
  <c r="H172" i="2"/>
  <c r="H168" i="2"/>
  <c r="K168" i="2"/>
  <c r="G168" i="2"/>
  <c r="C168" i="2"/>
  <c r="D168" i="2" s="1"/>
  <c r="J168" i="2"/>
  <c r="F168" i="2"/>
  <c r="I168" i="2"/>
  <c r="E168" i="2"/>
  <c r="I164" i="2"/>
  <c r="E164" i="2"/>
  <c r="H164" i="2"/>
  <c r="K164" i="2"/>
  <c r="G164" i="2"/>
  <c r="C164" i="2"/>
  <c r="D164" i="2" s="1"/>
  <c r="J164" i="2"/>
  <c r="F164" i="2"/>
  <c r="J160" i="2"/>
  <c r="F160" i="2"/>
  <c r="I160" i="2"/>
  <c r="E160" i="2"/>
  <c r="H160" i="2"/>
  <c r="K160" i="2"/>
  <c r="G160" i="2"/>
  <c r="C160" i="2"/>
  <c r="D160" i="2" s="1"/>
  <c r="H156" i="2"/>
  <c r="K156" i="2"/>
  <c r="G156" i="2"/>
  <c r="C156" i="2"/>
  <c r="D156" i="2" s="1"/>
  <c r="J156" i="2"/>
  <c r="F156" i="2"/>
  <c r="I156" i="2"/>
  <c r="E156" i="2"/>
  <c r="J152" i="2"/>
  <c r="F152" i="2"/>
  <c r="I152" i="2"/>
  <c r="E152" i="2"/>
  <c r="H152" i="2"/>
  <c r="K152" i="2"/>
  <c r="G152" i="2"/>
  <c r="C152" i="2"/>
  <c r="D152" i="2" s="1"/>
  <c r="H148" i="2"/>
  <c r="K148" i="2"/>
  <c r="G148" i="2"/>
  <c r="C148" i="2"/>
  <c r="D148" i="2" s="1"/>
  <c r="J148" i="2"/>
  <c r="F148" i="2"/>
  <c r="I148" i="2"/>
  <c r="E148" i="2"/>
  <c r="J144" i="2"/>
  <c r="F144" i="2"/>
  <c r="I144" i="2"/>
  <c r="E144" i="2"/>
  <c r="H144" i="2"/>
  <c r="K144" i="2"/>
  <c r="G144" i="2"/>
  <c r="C144" i="2"/>
  <c r="D144" i="2" s="1"/>
  <c r="K140" i="2"/>
  <c r="G140" i="2"/>
  <c r="C140" i="2"/>
  <c r="D140" i="2" s="1"/>
  <c r="J140" i="2"/>
  <c r="F140" i="2"/>
  <c r="I140" i="2"/>
  <c r="E140" i="2"/>
  <c r="H140" i="2"/>
  <c r="I136" i="2"/>
  <c r="E136" i="2"/>
  <c r="H136" i="2"/>
  <c r="K136" i="2"/>
  <c r="G136" i="2"/>
  <c r="C136" i="2"/>
  <c r="D136" i="2" s="1"/>
  <c r="J136" i="2"/>
  <c r="F136" i="2"/>
  <c r="H132" i="2"/>
  <c r="K132" i="2"/>
  <c r="G132" i="2"/>
  <c r="C132" i="2"/>
  <c r="D132" i="2" s="1"/>
  <c r="I132" i="2"/>
  <c r="E132" i="2"/>
  <c r="K128" i="2"/>
  <c r="G128" i="2"/>
  <c r="C128" i="2"/>
  <c r="D128" i="2" s="1"/>
  <c r="J128" i="2"/>
  <c r="H128" i="2"/>
  <c r="I124" i="2"/>
  <c r="E124" i="2"/>
  <c r="J124" i="2"/>
  <c r="F124" i="2"/>
  <c r="K120" i="2"/>
  <c r="G120" i="2"/>
  <c r="C120" i="2"/>
  <c r="D120" i="2" s="1"/>
  <c r="H120" i="2"/>
  <c r="C32" i="2"/>
  <c r="D32" i="2" s="1"/>
  <c r="G32" i="2"/>
  <c r="G33" i="2"/>
  <c r="G34" i="2"/>
  <c r="F35" i="2"/>
  <c r="E36" i="2"/>
  <c r="E37" i="2"/>
  <c r="E38" i="2"/>
  <c r="E39" i="2"/>
  <c r="C41" i="2"/>
  <c r="D41" i="2" s="1"/>
  <c r="C42" i="2"/>
  <c r="D42" i="2" s="1"/>
  <c r="C43" i="2"/>
  <c r="D43" i="2" s="1"/>
  <c r="C44" i="2"/>
  <c r="D44" i="2" s="1"/>
  <c r="G44" i="2"/>
  <c r="G45" i="2"/>
  <c r="G46" i="2"/>
  <c r="G47" i="2"/>
  <c r="F48" i="2"/>
  <c r="F49" i="2"/>
  <c r="F50" i="2"/>
  <c r="F51" i="2"/>
  <c r="E52" i="2"/>
  <c r="E53" i="2"/>
  <c r="E54" i="2"/>
  <c r="E55" i="2"/>
  <c r="C60" i="2"/>
  <c r="D60" i="2" s="1"/>
  <c r="G60" i="2"/>
  <c r="G61" i="2"/>
  <c r="G62" i="2"/>
  <c r="F63" i="2"/>
  <c r="E64" i="2"/>
  <c r="E65" i="2"/>
  <c r="E66" i="2"/>
  <c r="C68" i="2"/>
  <c r="D68" i="2" s="1"/>
  <c r="G68" i="2"/>
  <c r="G69" i="2"/>
  <c r="G70" i="2"/>
  <c r="F71" i="2"/>
  <c r="E72" i="2"/>
  <c r="E73" i="2"/>
  <c r="E74" i="2"/>
  <c r="C76" i="2"/>
  <c r="D76" i="2" s="1"/>
  <c r="G76" i="2"/>
  <c r="G77" i="2"/>
  <c r="G78" i="2"/>
  <c r="F79" i="2"/>
  <c r="E80" i="2"/>
  <c r="E81" i="2"/>
  <c r="E82" i="2"/>
  <c r="C84" i="2"/>
  <c r="D84" i="2" s="1"/>
  <c r="G84" i="2"/>
  <c r="F88" i="2"/>
  <c r="F89" i="2"/>
  <c r="F90" i="2"/>
  <c r="E91" i="2"/>
  <c r="C93" i="2"/>
  <c r="D93" i="2" s="1"/>
  <c r="C94" i="2"/>
  <c r="D94" i="2" s="1"/>
  <c r="G94" i="2"/>
  <c r="F95" i="2"/>
  <c r="E96" i="2"/>
  <c r="E97" i="2"/>
  <c r="C99" i="2"/>
  <c r="D99" i="2" s="1"/>
  <c r="G99" i="2"/>
  <c r="F100" i="2"/>
  <c r="F101" i="2"/>
  <c r="E102" i="2"/>
  <c r="C104" i="2"/>
  <c r="D104" i="2" s="1"/>
  <c r="G104" i="2"/>
  <c r="G105" i="2"/>
  <c r="F106" i="2"/>
  <c r="E107" i="2"/>
  <c r="C109" i="2"/>
  <c r="D109" i="2" s="1"/>
  <c r="C110" i="2"/>
  <c r="D110" i="2" s="1"/>
  <c r="C111" i="2"/>
  <c r="D111" i="2" s="1"/>
  <c r="C112" i="2"/>
  <c r="D112" i="2" s="1"/>
  <c r="G112" i="2"/>
  <c r="F116" i="2"/>
  <c r="H117" i="2"/>
  <c r="G118" i="2"/>
  <c r="G119" i="2"/>
  <c r="F120" i="2"/>
  <c r="F121" i="2"/>
  <c r="E122" i="2"/>
  <c r="E123" i="2"/>
  <c r="C125" i="2"/>
  <c r="D125" i="2" s="1"/>
  <c r="C126" i="2"/>
  <c r="D126" i="2" s="1"/>
  <c r="K126" i="2"/>
  <c r="K127" i="2"/>
  <c r="E129" i="2"/>
  <c r="C131" i="2"/>
  <c r="D131" i="2" s="1"/>
  <c r="J132" i="2"/>
  <c r="I134" i="2"/>
  <c r="F8" i="2"/>
  <c r="J8" i="2"/>
  <c r="G8" i="2"/>
  <c r="K8" i="2"/>
  <c r="C8" i="2"/>
  <c r="D8" i="2" s="1"/>
  <c r="H8" i="2"/>
  <c r="E8" i="2"/>
  <c r="C28" i="2"/>
  <c r="D28" i="2" s="1"/>
  <c r="H28" i="2"/>
  <c r="E28" i="2"/>
  <c r="I28" i="2"/>
  <c r="F28" i="2"/>
  <c r="J28" i="2"/>
  <c r="G28" i="2"/>
  <c r="K28" i="2"/>
  <c r="F24" i="2"/>
  <c r="J24" i="2"/>
  <c r="G24" i="2"/>
  <c r="K24" i="2"/>
  <c r="C24" i="2"/>
  <c r="D24" i="2" s="1"/>
  <c r="H24" i="2"/>
  <c r="E24" i="2"/>
  <c r="I24" i="2"/>
  <c r="C20" i="2"/>
  <c r="D20" i="2" s="1"/>
  <c r="H20" i="2"/>
  <c r="E20" i="2"/>
  <c r="I20" i="2"/>
  <c r="F20" i="2"/>
  <c r="J20" i="2"/>
  <c r="G20" i="2"/>
  <c r="K20" i="2"/>
  <c r="F16" i="2"/>
  <c r="J16" i="2"/>
  <c r="G16" i="2"/>
  <c r="K16" i="2"/>
  <c r="C16" i="2"/>
  <c r="D16" i="2" s="1"/>
  <c r="H16" i="2"/>
  <c r="I16" i="2"/>
  <c r="C12" i="2"/>
  <c r="D12" i="2" s="1"/>
  <c r="H12" i="2"/>
  <c r="E12" i="2"/>
  <c r="I12" i="2"/>
  <c r="F12" i="2"/>
  <c r="J12" i="2"/>
  <c r="K12" i="2"/>
  <c r="H27" i="2"/>
  <c r="E27" i="2"/>
  <c r="I27" i="2"/>
  <c r="F27" i="2"/>
  <c r="J27" i="2"/>
  <c r="K27" i="2"/>
  <c r="C27" i="2"/>
  <c r="D27" i="2" s="1"/>
  <c r="F23" i="2"/>
  <c r="J23" i="2"/>
  <c r="C23" i="2"/>
  <c r="D23" i="2" s="1"/>
  <c r="G23" i="2"/>
  <c r="K23" i="2"/>
  <c r="H23" i="2"/>
  <c r="E23" i="2"/>
  <c r="H19" i="2"/>
  <c r="E19" i="2"/>
  <c r="I19" i="2"/>
  <c r="F19" i="2"/>
  <c r="J19" i="2"/>
  <c r="C19" i="2"/>
  <c r="D19" i="2" s="1"/>
  <c r="G19" i="2"/>
  <c r="F15" i="2"/>
  <c r="J15" i="2"/>
  <c r="C15" i="2"/>
  <c r="D15" i="2" s="1"/>
  <c r="G15" i="2"/>
  <c r="K15" i="2"/>
  <c r="H15" i="2"/>
  <c r="E15" i="2"/>
  <c r="I15" i="2"/>
  <c r="H11" i="2"/>
  <c r="E11" i="2"/>
  <c r="I11" i="2"/>
  <c r="F11" i="2"/>
  <c r="J11" i="2"/>
  <c r="C11" i="2"/>
  <c r="D11" i="2" s="1"/>
  <c r="G11" i="2"/>
  <c r="K11" i="2"/>
  <c r="F7" i="2"/>
  <c r="J7" i="2"/>
  <c r="C7" i="2"/>
  <c r="D7" i="2" s="1"/>
  <c r="G7" i="2"/>
  <c r="K7" i="2"/>
  <c r="H7" i="2"/>
  <c r="E7" i="2"/>
  <c r="I7" i="2"/>
  <c r="E26" i="2"/>
  <c r="I26" i="2"/>
  <c r="F26" i="2"/>
  <c r="J26" i="2"/>
  <c r="G26" i="2"/>
  <c r="K26" i="2"/>
  <c r="C26" i="2"/>
  <c r="D26" i="2" s="1"/>
  <c r="H26" i="2"/>
  <c r="G22" i="2"/>
  <c r="K22" i="2"/>
  <c r="C22" i="2"/>
  <c r="D22" i="2" s="1"/>
  <c r="H22" i="2"/>
  <c r="E22" i="2"/>
  <c r="I22" i="2"/>
  <c r="F22" i="2"/>
  <c r="J22" i="2"/>
  <c r="E18" i="2"/>
  <c r="I18" i="2"/>
  <c r="F18" i="2"/>
  <c r="J18" i="2"/>
  <c r="G18" i="2"/>
  <c r="K18" i="2"/>
  <c r="H18" i="2"/>
  <c r="G14" i="2"/>
  <c r="K14" i="2"/>
  <c r="C14" i="2"/>
  <c r="D14" i="2" s="1"/>
  <c r="H14" i="2"/>
  <c r="E14" i="2"/>
  <c r="I14" i="2"/>
  <c r="J14" i="2"/>
  <c r="E10" i="2"/>
  <c r="I10" i="2"/>
  <c r="F10" i="2"/>
  <c r="J10" i="2"/>
  <c r="G10" i="2"/>
  <c r="K10" i="2"/>
  <c r="C10" i="2"/>
  <c r="D10" i="2" s="1"/>
  <c r="C6" i="2"/>
  <c r="D6" i="2" s="1"/>
  <c r="G6" i="2"/>
  <c r="K6" i="2"/>
  <c r="H6" i="2"/>
  <c r="E6" i="2"/>
  <c r="I6" i="2"/>
  <c r="F6" i="2"/>
  <c r="I23" i="2"/>
  <c r="E16" i="2"/>
  <c r="I8" i="2"/>
  <c r="G4" i="2"/>
  <c r="K4" i="2"/>
  <c r="F4" i="2"/>
  <c r="J4" i="2"/>
  <c r="E4" i="2"/>
  <c r="I4" i="2"/>
  <c r="C4" i="2"/>
  <c r="D4" i="2" s="1"/>
  <c r="E25" i="2"/>
  <c r="I25" i="2"/>
  <c r="F25" i="2"/>
  <c r="J25" i="2"/>
  <c r="C25" i="2"/>
  <c r="D25" i="2" s="1"/>
  <c r="G25" i="2"/>
  <c r="K25" i="2"/>
  <c r="C21" i="2"/>
  <c r="D21" i="2" s="1"/>
  <c r="G21" i="2"/>
  <c r="K21" i="2"/>
  <c r="H21" i="2"/>
  <c r="E21" i="2"/>
  <c r="I21" i="2"/>
  <c r="F21" i="2"/>
  <c r="E17" i="2"/>
  <c r="I17" i="2"/>
  <c r="F17" i="2"/>
  <c r="J17" i="2"/>
  <c r="C17" i="2"/>
  <c r="D17" i="2" s="1"/>
  <c r="G17" i="2"/>
  <c r="K17" i="2"/>
  <c r="H17" i="2"/>
  <c r="C13" i="2"/>
  <c r="D13" i="2" s="1"/>
  <c r="G13" i="2"/>
  <c r="K13" i="2"/>
  <c r="H13" i="2"/>
  <c r="E13" i="2"/>
  <c r="I13" i="2"/>
  <c r="F13" i="2"/>
  <c r="J13" i="2"/>
  <c r="E9" i="2"/>
  <c r="I9" i="2"/>
  <c r="F9" i="2"/>
  <c r="J9" i="2"/>
  <c r="C9" i="2"/>
  <c r="D9" i="2" s="1"/>
  <c r="G9" i="2"/>
  <c r="K9" i="2"/>
  <c r="H9" i="2"/>
  <c r="C5" i="2"/>
  <c r="D5" i="2" s="1"/>
  <c r="H5" i="2"/>
  <c r="E5" i="2"/>
  <c r="I5" i="2"/>
  <c r="F5" i="2"/>
  <c r="J5" i="2"/>
  <c r="G5" i="2"/>
  <c r="K5" i="2"/>
  <c r="H4" i="2"/>
  <c r="J21" i="2"/>
  <c r="F14" i="2"/>
  <c r="J6" i="2"/>
  <c r="K869" i="2" l="1"/>
  <c r="K841" i="2"/>
  <c r="K813" i="2"/>
  <c r="K785" i="2"/>
  <c r="K757" i="2"/>
  <c r="K729" i="2"/>
  <c r="K701" i="2"/>
  <c r="K673" i="2"/>
  <c r="K645" i="2"/>
  <c r="K617" i="2"/>
  <c r="K589" i="2"/>
  <c r="K561" i="2"/>
  <c r="K533" i="2"/>
  <c r="K505" i="2"/>
  <c r="K477" i="2"/>
  <c r="K449" i="2"/>
  <c r="K421" i="2"/>
  <c r="K393" i="2"/>
  <c r="K365" i="2"/>
  <c r="K337" i="2"/>
  <c r="K309" i="2"/>
  <c r="K281" i="2"/>
  <c r="K253" i="2"/>
  <c r="K225" i="2"/>
  <c r="K197" i="2"/>
  <c r="K29" i="2"/>
  <c r="A869" i="2"/>
  <c r="A870" i="2"/>
  <c r="J870" i="2"/>
  <c r="B871" i="2"/>
  <c r="N871" i="2" s="1"/>
  <c r="C871" i="2"/>
  <c r="D871" i="2"/>
  <c r="E871" i="2"/>
  <c r="F871" i="2"/>
  <c r="G871" i="2"/>
  <c r="H871" i="2"/>
  <c r="I871" i="2"/>
  <c r="J871" i="2"/>
  <c r="K871" i="2"/>
  <c r="A841" i="2"/>
  <c r="A842" i="2"/>
  <c r="J842" i="2"/>
  <c r="B843" i="2"/>
  <c r="N843" i="2" s="1"/>
  <c r="C843" i="2"/>
  <c r="D843" i="2"/>
  <c r="E843" i="2"/>
  <c r="F843" i="2"/>
  <c r="G843" i="2"/>
  <c r="H843" i="2"/>
  <c r="I843" i="2"/>
  <c r="J843" i="2"/>
  <c r="K843" i="2"/>
  <c r="A813" i="2"/>
  <c r="A814" i="2"/>
  <c r="J814" i="2"/>
  <c r="B815" i="2"/>
  <c r="N815" i="2" s="1"/>
  <c r="C815" i="2"/>
  <c r="D815" i="2"/>
  <c r="E815" i="2"/>
  <c r="F815" i="2"/>
  <c r="G815" i="2"/>
  <c r="H815" i="2"/>
  <c r="I815" i="2"/>
  <c r="J815" i="2"/>
  <c r="K815" i="2"/>
  <c r="A785" i="2"/>
  <c r="A786" i="2"/>
  <c r="J786" i="2"/>
  <c r="B787" i="2"/>
  <c r="N787" i="2" s="1"/>
  <c r="C787" i="2"/>
  <c r="D787" i="2"/>
  <c r="E787" i="2"/>
  <c r="F787" i="2"/>
  <c r="G787" i="2"/>
  <c r="H787" i="2"/>
  <c r="I787" i="2"/>
  <c r="J787" i="2"/>
  <c r="K787" i="2"/>
  <c r="A757" i="2"/>
  <c r="A758" i="2"/>
  <c r="J758" i="2"/>
  <c r="B759" i="2"/>
  <c r="N759" i="2" s="1"/>
  <c r="C759" i="2"/>
  <c r="D759" i="2"/>
  <c r="E759" i="2"/>
  <c r="F759" i="2"/>
  <c r="G759" i="2"/>
  <c r="H759" i="2"/>
  <c r="I759" i="2"/>
  <c r="J759" i="2"/>
  <c r="K759" i="2"/>
  <c r="A729" i="2"/>
  <c r="A730" i="2"/>
  <c r="J730" i="2"/>
  <c r="B731" i="2"/>
  <c r="N731" i="2" s="1"/>
  <c r="C731" i="2"/>
  <c r="D731" i="2"/>
  <c r="E731" i="2"/>
  <c r="F731" i="2"/>
  <c r="G731" i="2"/>
  <c r="H731" i="2"/>
  <c r="I731" i="2"/>
  <c r="J731" i="2"/>
  <c r="K731" i="2"/>
  <c r="A701" i="2"/>
  <c r="A702" i="2"/>
  <c r="J702" i="2"/>
  <c r="B703" i="2"/>
  <c r="N703" i="2" s="1"/>
  <c r="C703" i="2"/>
  <c r="D703" i="2"/>
  <c r="E703" i="2"/>
  <c r="F703" i="2"/>
  <c r="G703" i="2"/>
  <c r="H703" i="2"/>
  <c r="I703" i="2"/>
  <c r="J703" i="2"/>
  <c r="K703" i="2"/>
  <c r="A673" i="2"/>
  <c r="A674" i="2"/>
  <c r="J674" i="2"/>
  <c r="B675" i="2"/>
  <c r="N675" i="2" s="1"/>
  <c r="C675" i="2"/>
  <c r="D675" i="2"/>
  <c r="E675" i="2"/>
  <c r="F675" i="2"/>
  <c r="G675" i="2"/>
  <c r="H675" i="2"/>
  <c r="I675" i="2"/>
  <c r="J675" i="2"/>
  <c r="K675" i="2"/>
  <c r="A645" i="2"/>
  <c r="A646" i="2"/>
  <c r="J646" i="2"/>
  <c r="B647" i="2"/>
  <c r="N647" i="2" s="1"/>
  <c r="C647" i="2"/>
  <c r="D647" i="2"/>
  <c r="E647" i="2"/>
  <c r="F647" i="2"/>
  <c r="G647" i="2"/>
  <c r="H647" i="2"/>
  <c r="I647" i="2"/>
  <c r="J647" i="2"/>
  <c r="K647" i="2"/>
  <c r="A617" i="2"/>
  <c r="A618" i="2"/>
  <c r="J618" i="2"/>
  <c r="B619" i="2"/>
  <c r="N619" i="2" s="1"/>
  <c r="C619" i="2"/>
  <c r="D619" i="2"/>
  <c r="E619" i="2"/>
  <c r="F619" i="2"/>
  <c r="G619" i="2"/>
  <c r="H619" i="2"/>
  <c r="I619" i="2"/>
  <c r="J619" i="2"/>
  <c r="K619" i="2"/>
  <c r="A589" i="2"/>
  <c r="A590" i="2"/>
  <c r="J590" i="2"/>
  <c r="B591" i="2"/>
  <c r="N591" i="2" s="1"/>
  <c r="C591" i="2"/>
  <c r="D591" i="2"/>
  <c r="E591" i="2"/>
  <c r="F591" i="2"/>
  <c r="G591" i="2"/>
  <c r="H591" i="2"/>
  <c r="I591" i="2"/>
  <c r="J591" i="2"/>
  <c r="K591" i="2"/>
  <c r="A561" i="2"/>
  <c r="A562" i="2"/>
  <c r="J562" i="2"/>
  <c r="B563" i="2"/>
  <c r="N563" i="2" s="1"/>
  <c r="C563" i="2"/>
  <c r="D563" i="2"/>
  <c r="E563" i="2"/>
  <c r="F563" i="2"/>
  <c r="G563" i="2"/>
  <c r="H563" i="2"/>
  <c r="I563" i="2"/>
  <c r="J563" i="2"/>
  <c r="K563" i="2"/>
  <c r="A533" i="2"/>
  <c r="A534" i="2"/>
  <c r="J534" i="2"/>
  <c r="B535" i="2"/>
  <c r="N535" i="2" s="1"/>
  <c r="C535" i="2"/>
  <c r="D535" i="2"/>
  <c r="E535" i="2"/>
  <c r="F535" i="2"/>
  <c r="G535" i="2"/>
  <c r="H535" i="2"/>
  <c r="I535" i="2"/>
  <c r="J535" i="2"/>
  <c r="K535" i="2"/>
  <c r="A505" i="2"/>
  <c r="A506" i="2"/>
  <c r="J506" i="2"/>
  <c r="B507" i="2"/>
  <c r="N507" i="2" s="1"/>
  <c r="C507" i="2"/>
  <c r="D507" i="2"/>
  <c r="E507" i="2"/>
  <c r="F507" i="2"/>
  <c r="G507" i="2"/>
  <c r="H507" i="2"/>
  <c r="I507" i="2"/>
  <c r="J507" i="2"/>
  <c r="K507" i="2"/>
  <c r="A477" i="2"/>
  <c r="A478" i="2"/>
  <c r="J478" i="2"/>
  <c r="B479" i="2"/>
  <c r="N479" i="2" s="1"/>
  <c r="C479" i="2"/>
  <c r="D479" i="2"/>
  <c r="E479" i="2"/>
  <c r="F479" i="2"/>
  <c r="G479" i="2"/>
  <c r="H479" i="2"/>
  <c r="I479" i="2"/>
  <c r="J479" i="2"/>
  <c r="K479" i="2"/>
  <c r="A449" i="2"/>
  <c r="A450" i="2"/>
  <c r="J450" i="2"/>
  <c r="B451" i="2"/>
  <c r="N451" i="2" s="1"/>
  <c r="C451" i="2"/>
  <c r="D451" i="2"/>
  <c r="E451" i="2"/>
  <c r="F451" i="2"/>
  <c r="G451" i="2"/>
  <c r="H451" i="2"/>
  <c r="I451" i="2"/>
  <c r="J451" i="2"/>
  <c r="K451" i="2"/>
  <c r="A421" i="2"/>
  <c r="A422" i="2"/>
  <c r="J422" i="2"/>
  <c r="B423" i="2"/>
  <c r="N423" i="2" s="1"/>
  <c r="C423" i="2"/>
  <c r="D423" i="2"/>
  <c r="E423" i="2"/>
  <c r="F423" i="2"/>
  <c r="G423" i="2"/>
  <c r="H423" i="2"/>
  <c r="I423" i="2"/>
  <c r="J423" i="2"/>
  <c r="K423" i="2"/>
  <c r="A393" i="2"/>
  <c r="A394" i="2"/>
  <c r="J394" i="2"/>
  <c r="B395" i="2"/>
  <c r="N395" i="2" s="1"/>
  <c r="C395" i="2"/>
  <c r="D395" i="2"/>
  <c r="E395" i="2"/>
  <c r="F395" i="2"/>
  <c r="G395" i="2"/>
  <c r="H395" i="2"/>
  <c r="I395" i="2"/>
  <c r="J395" i="2"/>
  <c r="K395" i="2"/>
  <c r="A365" i="2"/>
  <c r="A366" i="2"/>
  <c r="J366" i="2"/>
  <c r="B367" i="2"/>
  <c r="N367" i="2" s="1"/>
  <c r="C367" i="2"/>
  <c r="D367" i="2"/>
  <c r="E367" i="2"/>
  <c r="F367" i="2"/>
  <c r="G367" i="2"/>
  <c r="H367" i="2"/>
  <c r="I367" i="2"/>
  <c r="J367" i="2"/>
  <c r="K367" i="2"/>
  <c r="A337" i="2"/>
  <c r="A338" i="2"/>
  <c r="J338" i="2"/>
  <c r="B339" i="2"/>
  <c r="N339" i="2" s="1"/>
  <c r="C339" i="2"/>
  <c r="D339" i="2"/>
  <c r="E339" i="2"/>
  <c r="F339" i="2"/>
  <c r="G339" i="2"/>
  <c r="H339" i="2"/>
  <c r="I339" i="2"/>
  <c r="J339" i="2"/>
  <c r="K339" i="2"/>
  <c r="A309" i="2"/>
  <c r="A310" i="2"/>
  <c r="J310" i="2"/>
  <c r="B311" i="2"/>
  <c r="N311" i="2" s="1"/>
  <c r="C311" i="2"/>
  <c r="D311" i="2"/>
  <c r="E311" i="2"/>
  <c r="F311" i="2"/>
  <c r="G311" i="2"/>
  <c r="H311" i="2"/>
  <c r="I311" i="2"/>
  <c r="J311" i="2"/>
  <c r="K311" i="2"/>
  <c r="A281" i="2"/>
  <c r="A282" i="2"/>
  <c r="J282" i="2"/>
  <c r="B283" i="2"/>
  <c r="N283" i="2" s="1"/>
  <c r="C283" i="2"/>
  <c r="D283" i="2"/>
  <c r="E283" i="2"/>
  <c r="F283" i="2"/>
  <c r="G283" i="2"/>
  <c r="H283" i="2"/>
  <c r="I283" i="2"/>
  <c r="J283" i="2"/>
  <c r="K283" i="2"/>
  <c r="A253" i="2"/>
  <c r="A254" i="2"/>
  <c r="J254" i="2"/>
  <c r="B255" i="2"/>
  <c r="N255" i="2" s="1"/>
  <c r="C255" i="2"/>
  <c r="D255" i="2"/>
  <c r="E255" i="2"/>
  <c r="F255" i="2"/>
  <c r="G255" i="2"/>
  <c r="H255" i="2"/>
  <c r="I255" i="2"/>
  <c r="J255" i="2"/>
  <c r="K255" i="2"/>
  <c r="A225" i="2"/>
  <c r="A226" i="2"/>
  <c r="J226" i="2"/>
  <c r="B227" i="2"/>
  <c r="N227" i="2" s="1"/>
  <c r="C227" i="2"/>
  <c r="D227" i="2"/>
  <c r="E227" i="2"/>
  <c r="F227" i="2"/>
  <c r="G227" i="2"/>
  <c r="H227" i="2"/>
  <c r="I227" i="2"/>
  <c r="J227" i="2"/>
  <c r="K227" i="2"/>
  <c r="A197" i="2"/>
  <c r="A198" i="2"/>
  <c r="J198" i="2"/>
  <c r="B199" i="2"/>
  <c r="N199" i="2" s="1"/>
  <c r="C199" i="2"/>
  <c r="D199" i="2"/>
  <c r="E199" i="2"/>
  <c r="F199" i="2"/>
  <c r="G199" i="2"/>
  <c r="H199" i="2"/>
  <c r="I199" i="2"/>
  <c r="J199" i="2"/>
  <c r="K199" i="2"/>
  <c r="K169" i="2"/>
  <c r="K141" i="2"/>
  <c r="A169" i="2"/>
  <c r="A170" i="2"/>
  <c r="J170" i="2"/>
  <c r="B171" i="2"/>
  <c r="N171" i="2" s="1"/>
  <c r="C171" i="2"/>
  <c r="D171" i="2"/>
  <c r="E171" i="2"/>
  <c r="F171" i="2"/>
  <c r="G171" i="2"/>
  <c r="H171" i="2"/>
  <c r="I171" i="2"/>
  <c r="J171" i="2"/>
  <c r="K171" i="2"/>
  <c r="K113" i="2"/>
  <c r="K85" i="2"/>
  <c r="A113" i="2"/>
  <c r="A114" i="2"/>
  <c r="J114" i="2"/>
  <c r="B115" i="2"/>
  <c r="N115" i="2" s="1"/>
  <c r="C115" i="2"/>
  <c r="D115" i="2"/>
  <c r="E115" i="2"/>
  <c r="F115" i="2"/>
  <c r="G115" i="2"/>
  <c r="H115" i="2"/>
  <c r="I115" i="2"/>
  <c r="J115" i="2"/>
  <c r="A85" i="2"/>
  <c r="A86" i="2"/>
  <c r="J86" i="2"/>
  <c r="B87" i="2"/>
  <c r="N87" i="2" s="1"/>
  <c r="C87" i="2"/>
  <c r="D87" i="2"/>
  <c r="E87" i="2"/>
  <c r="F87" i="2"/>
  <c r="G87" i="2"/>
  <c r="H87" i="2"/>
  <c r="I87" i="2"/>
  <c r="J87" i="2"/>
  <c r="A57" i="2"/>
  <c r="A58" i="2"/>
  <c r="J58" i="2"/>
  <c r="B59" i="2"/>
  <c r="N59" i="2" s="1"/>
  <c r="C59" i="2"/>
  <c r="D59" i="2"/>
  <c r="E59" i="2"/>
  <c r="F59" i="2"/>
  <c r="G59" i="2"/>
  <c r="H59" i="2"/>
  <c r="I59" i="2"/>
  <c r="J59" i="2"/>
  <c r="A29" i="2"/>
  <c r="A141" i="2" s="1"/>
  <c r="A30" i="2"/>
  <c r="A142" i="2" s="1"/>
  <c r="J30" i="2"/>
  <c r="J142" i="2" s="1"/>
  <c r="B31" i="2"/>
  <c r="C31" i="2"/>
  <c r="C143" i="2" s="1"/>
  <c r="D31" i="2"/>
  <c r="D143" i="2" s="1"/>
  <c r="E31" i="2"/>
  <c r="E143" i="2" s="1"/>
  <c r="F31" i="2"/>
  <c r="F143" i="2" s="1"/>
  <c r="G31" i="2"/>
  <c r="G143" i="2" s="1"/>
  <c r="H31" i="2"/>
  <c r="H143" i="2" s="1"/>
  <c r="I31" i="2"/>
  <c r="I143" i="2" s="1"/>
  <c r="J31" i="2"/>
  <c r="J143" i="2" s="1"/>
  <c r="K57" i="2"/>
  <c r="K1" i="2"/>
  <c r="B143" i="2" l="1"/>
  <c r="N143" i="2" s="1"/>
  <c r="N31" i="2"/>
</calcChain>
</file>

<file path=xl/sharedStrings.xml><?xml version="1.0" encoding="utf-8"?>
<sst xmlns="http://schemas.openxmlformats.org/spreadsheetml/2006/main" count="93" uniqueCount="52">
  <si>
    <t>No</t>
    <phoneticPr fontId="1"/>
  </si>
  <si>
    <t>フリガナ</t>
    <phoneticPr fontId="1"/>
  </si>
  <si>
    <t>日本陸連登録番号</t>
    <rPh sb="0" eb="4">
      <t>ニホンリクレン</t>
    </rPh>
    <rPh sb="4" eb="8">
      <t>トウロクバンゴウ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</si>
  <si>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</si>
  <si>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</si>
  <si>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連絡先（携帯番号）</t>
    <rPh sb="0" eb="2">
      <t>レンラク</t>
    </rPh>
    <rPh sb="2" eb="3">
      <t>サキ</t>
    </rPh>
    <rPh sb="4" eb="8">
      <t>ケイタイバンゴウ</t>
    </rPh>
    <phoneticPr fontId="1"/>
  </si>
  <si>
    <t>（例）</t>
    <rPh sb="1" eb="2">
      <t>レイ</t>
    </rPh>
    <phoneticPr fontId="1"/>
  </si>
  <si>
    <t>函館</t>
    <rPh sb="0" eb="2">
      <t>ハコダテ</t>
    </rPh>
    <phoneticPr fontId="1"/>
  </si>
  <si>
    <t>室蘭</t>
    <rPh sb="0" eb="2">
      <t>ムロラン</t>
    </rPh>
    <phoneticPr fontId="1"/>
  </si>
  <si>
    <t>小樽</t>
    <rPh sb="0" eb="2">
      <t>オタル</t>
    </rPh>
    <phoneticPr fontId="1"/>
  </si>
  <si>
    <t>札幌</t>
    <rPh sb="0" eb="2">
      <t>サッポロ</t>
    </rPh>
    <phoneticPr fontId="1"/>
  </si>
  <si>
    <t>空知</t>
    <rPh sb="0" eb="2">
      <t>ソラチ</t>
    </rPh>
    <phoneticPr fontId="1"/>
  </si>
  <si>
    <t>旭川</t>
    <rPh sb="0" eb="2">
      <t>アサヒカワ</t>
    </rPh>
    <phoneticPr fontId="1"/>
  </si>
  <si>
    <t>名寄</t>
    <rPh sb="0" eb="2">
      <t>ナヨロ</t>
    </rPh>
    <phoneticPr fontId="1"/>
  </si>
  <si>
    <t>十勝</t>
    <rPh sb="0" eb="2">
      <t>トカチ</t>
    </rPh>
    <phoneticPr fontId="1"/>
  </si>
  <si>
    <t>オホーツク</t>
    <phoneticPr fontId="1"/>
  </si>
  <si>
    <t>釧根</t>
    <rPh sb="0" eb="2">
      <t>センコン</t>
    </rPh>
    <phoneticPr fontId="1"/>
  </si>
  <si>
    <t>陸専　太郎</t>
    <rPh sb="0" eb="1">
      <t>リク</t>
    </rPh>
    <rPh sb="1" eb="2">
      <t>セン</t>
    </rPh>
    <rPh sb="3" eb="5">
      <t>タロウ</t>
    </rPh>
    <phoneticPr fontId="1"/>
  </si>
  <si>
    <t>氏　名</t>
    <rPh sb="0" eb="1">
      <t>シ</t>
    </rPh>
    <rPh sb="2" eb="3">
      <t>ナ</t>
    </rPh>
    <phoneticPr fontId="1"/>
  </si>
  <si>
    <t>リクセン　タロウ</t>
    <phoneticPr fontId="1"/>
  </si>
  <si>
    <t>〇〇高校</t>
    <rPh sb="2" eb="4">
      <t>コウコウ</t>
    </rPh>
    <phoneticPr fontId="1"/>
  </si>
  <si>
    <t>支部</t>
    <rPh sb="0" eb="1">
      <t>シ</t>
    </rPh>
    <rPh sb="1" eb="2">
      <t>ブ</t>
    </rPh>
    <phoneticPr fontId="1"/>
  </si>
  <si>
    <t>生年月日（西暦）</t>
    <rPh sb="0" eb="4">
      <t>セイネンガッピ</t>
    </rPh>
    <rPh sb="5" eb="7">
      <t>セイレキ</t>
    </rPh>
    <phoneticPr fontId="1"/>
  </si>
  <si>
    <t>2023年度　北海道陸上競技協会C級審判員申込フォーム</t>
    <rPh sb="4" eb="6">
      <t>ネンド</t>
    </rPh>
    <rPh sb="7" eb="10">
      <t>ホッカイドウ</t>
    </rPh>
    <rPh sb="10" eb="16">
      <t>リクジョウキョウギキョウカイ</t>
    </rPh>
    <rPh sb="17" eb="18">
      <t>キュウ</t>
    </rPh>
    <rPh sb="18" eb="21">
      <t>シンパンイン</t>
    </rPh>
    <rPh sb="21" eb="22">
      <t>モウ</t>
    </rPh>
    <rPh sb="22" eb="23">
      <t>コ</t>
    </rPh>
    <phoneticPr fontId="1"/>
  </si>
  <si>
    <t>登録陸協</t>
    <rPh sb="0" eb="2">
      <t>トウロク</t>
    </rPh>
    <rPh sb="2" eb="4">
      <t>リッキョウ</t>
    </rPh>
    <phoneticPr fontId="1"/>
  </si>
  <si>
    <t>登録番号</t>
    <rPh sb="0" eb="2">
      <t>トウロク</t>
    </rPh>
    <rPh sb="2" eb="4">
      <t>バンゴウ</t>
    </rPh>
    <phoneticPr fontId="5"/>
  </si>
  <si>
    <t>区分</t>
    <rPh sb="0" eb="2">
      <t>クブン</t>
    </rPh>
    <phoneticPr fontId="5"/>
  </si>
  <si>
    <t>氏      名</t>
    <rPh sb="0" eb="1">
      <t>シ</t>
    </rPh>
    <rPh sb="7" eb="8">
      <t>メイ</t>
    </rPh>
    <phoneticPr fontId="5"/>
  </si>
  <si>
    <t>性</t>
    <rPh sb="0" eb="1">
      <t>セイ</t>
    </rPh>
    <phoneticPr fontId="5"/>
  </si>
  <si>
    <t>生年月日</t>
    <rPh sb="0" eb="2">
      <t>セイネン</t>
    </rPh>
    <rPh sb="2" eb="4">
      <t>ガッピ</t>
    </rPh>
    <phoneticPr fontId="5"/>
  </si>
  <si>
    <t>年齢</t>
    <rPh sb="0" eb="2">
      <t>ネンレイ</t>
    </rPh>
    <phoneticPr fontId="5"/>
  </si>
  <si>
    <t>（〒）</t>
  </si>
  <si>
    <t>住所</t>
    <rPh sb="0" eb="2">
      <t>ジュウショ</t>
    </rPh>
    <phoneticPr fontId="5"/>
  </si>
  <si>
    <t>備考</t>
    <rPh sb="0" eb="2">
      <t>ビコウ</t>
    </rPh>
    <phoneticPr fontId="5"/>
  </si>
  <si>
    <t>道央</t>
    <rPh sb="0" eb="2">
      <t>ドウオウ</t>
    </rPh>
    <phoneticPr fontId="1"/>
  </si>
  <si>
    <t>2023年度　C級公認審判員申請者名簿(一般)　　　</t>
    <rPh sb="4" eb="5">
      <t>ネン</t>
    </rPh>
    <rPh sb="5" eb="6">
      <t>ド</t>
    </rPh>
    <rPh sb="8" eb="9">
      <t>キュウ</t>
    </rPh>
    <rPh sb="9" eb="11">
      <t>コウニン</t>
    </rPh>
    <rPh sb="11" eb="14">
      <t>シンパンイン</t>
    </rPh>
    <rPh sb="14" eb="17">
      <t>シンセイシャ</t>
    </rPh>
    <rPh sb="17" eb="19">
      <t>メイボ</t>
    </rPh>
    <phoneticPr fontId="5"/>
  </si>
  <si>
    <t>一般財団法人　北海道陸上競技協会　　２０２３年４月１日付委嘱</t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22" eb="23">
      <t>ネン</t>
    </rPh>
    <rPh sb="24" eb="25">
      <t>ツキ</t>
    </rPh>
    <rPh sb="26" eb="27">
      <t>ヒ</t>
    </rPh>
    <rPh sb="27" eb="28">
      <t>ヅ</t>
    </rPh>
    <rPh sb="28" eb="30">
      <t>イショク</t>
    </rPh>
    <phoneticPr fontId="5"/>
  </si>
  <si>
    <t>2023年4月15日以降受付</t>
    <rPh sb="4" eb="5">
      <t>ネン</t>
    </rPh>
    <rPh sb="6" eb="7">
      <t>ツキ</t>
    </rPh>
    <rPh sb="9" eb="10">
      <t>ヒ</t>
    </rPh>
    <rPh sb="10" eb="12">
      <t>イコウ</t>
    </rPh>
    <rPh sb="12" eb="14">
      <t>ウケツケ</t>
    </rPh>
    <phoneticPr fontId="5"/>
  </si>
  <si>
    <t>性</t>
    <rPh sb="0" eb="1">
      <t>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</si>
  <si>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</si>
  <si>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</si>
  <si>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〒</t>
    <phoneticPr fontId="1"/>
  </si>
  <si>
    <t>住所</t>
    <rPh sb="0" eb="2">
      <t>ジュウショ</t>
    </rPh>
    <phoneticPr fontId="1"/>
  </si>
  <si>
    <t>所属高校</t>
    <rPh sb="0" eb="2">
      <t>ショゾク</t>
    </rPh>
    <rPh sb="2" eb="4">
      <t>コウコウ</t>
    </rPh>
    <phoneticPr fontId="5"/>
  </si>
  <si>
    <t>千歳市北陽2丁目１０－２５</t>
    <rPh sb="0" eb="3">
      <t>チトセシ</t>
    </rPh>
    <rPh sb="3" eb="5">
      <t>ホクヨウ</t>
    </rPh>
    <rPh sb="6" eb="8">
      <t>チョウメ</t>
    </rPh>
    <phoneticPr fontId="1"/>
  </si>
  <si>
    <t>066-8611</t>
    <phoneticPr fontId="1"/>
  </si>
  <si>
    <t>日現在</t>
    <rPh sb="0" eb="1">
      <t>ニチ</t>
    </rPh>
    <rPh sb="1" eb="3">
      <t>ゲンザイ</t>
    </rPh>
    <phoneticPr fontId="1"/>
  </si>
  <si>
    <t>年齢</t>
    <rPh sb="0" eb="2">
      <t>ネンレイ</t>
    </rPh>
    <phoneticPr fontId="1"/>
  </si>
  <si>
    <t>所属陸協</t>
    <rPh sb="0" eb="1">
      <t>トコロ</t>
    </rPh>
    <rPh sb="1" eb="2">
      <t>ゾク</t>
    </rPh>
    <rPh sb="2" eb="4">
      <t>リッキョウ</t>
    </rPh>
    <phoneticPr fontId="5"/>
  </si>
  <si>
    <t>080-1234-5678</t>
    <phoneticPr fontId="1"/>
  </si>
  <si>
    <t>新千歳高校</t>
    <rPh sb="0" eb="3">
      <t>シンチトセ</t>
    </rPh>
    <rPh sb="3" eb="5">
      <t>コウコウ</t>
    </rPh>
    <phoneticPr fontId="1"/>
  </si>
  <si>
    <t>2024年度 （一財）北海道陸上競技協会 公認C級審判員 申込フォーム</t>
    <rPh sb="4" eb="6">
      <t>ネンド</t>
    </rPh>
    <rPh sb="8" eb="9">
      <t>イチ</t>
    </rPh>
    <rPh sb="9" eb="10">
      <t>ザイ</t>
    </rPh>
    <rPh sb="11" eb="14">
      <t>ホッカイドウ</t>
    </rPh>
    <rPh sb="14" eb="20">
      <t>リクジョウキョウギキョウカイ</t>
    </rPh>
    <rPh sb="21" eb="23">
      <t>コウニン</t>
    </rPh>
    <rPh sb="24" eb="25">
      <t>キュウ</t>
    </rPh>
    <rPh sb="25" eb="28">
      <t>シンパンイン</t>
    </rPh>
    <rPh sb="29" eb="30">
      <t>モウ</t>
    </rPh>
    <rPh sb="30" eb="3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</si>
</sst>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UD デジタル 教科書体 N-B"/>
      <family val="1"/>
      <charset val="128"/>
    </font>
    <font>
      <sz val="6"/>
      <name val="ＭＳ Ｐゴシック"/>
      <family val="3"/>
      <charset val="128"/>
    </font>
    <font>
      <sz val="20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sz val="12"/>
      <name val="UD デジタル 教科書体 N-B"/>
      <family val="1"/>
      <charset val="128"/>
    </font>
    <font>
      <b/>
      <sz val="14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10" fillId="0" borderId="8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49" fontId="0" fillId="2" borderId="1" xfId="0" applyNumberFormat="1" applyFill="1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11" fillId="0" borderId="8" xfId="0" applyNumberFormat="1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11" fillId="0" borderId="12" xfId="0" applyNumberFormat="1" applyFont="1" applyBorder="1" applyAlignment="1">
      <alignment horizontal="left" vertical="center"/>
    </xf>
    <xf numFmtId="56" fontId="7" fillId="0" borderId="0" xfId="0" applyNumberFormat="1" applyFont="1">
      <alignment vertical="center"/>
    </xf>
    <xf numFmtId="0" fontId="11" fillId="0" borderId="8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3" fillId="3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53975</xdr:rowOff>
    </xdr:from>
    <xdr:to>
      <xdr:col>3</xdr:col>
      <xdr:colOff>787400</xdr:colOff>
      <xdr:row>1</xdr:row>
      <xdr:rowOff>485775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7675" y="358775"/>
          <a:ext cx="1730375" cy="431800"/>
        </a:xfrm>
        <a:prstGeom prst="wedgeRectCallout">
          <a:avLst>
            <a:gd name="adj1" fmla="val -38652"/>
            <a:gd name="adj2" fmla="val 1069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支部名はプルダウンリストよりお選びください。</a:t>
          </a:r>
        </a:p>
      </xdr:txBody>
    </xdr:sp>
    <xdr:clientData/>
  </xdr:twoCellAnchor>
  <xdr:twoCellAnchor>
    <xdr:from>
      <xdr:col>7</xdr:col>
      <xdr:colOff>1514475</xdr:colOff>
      <xdr:row>1</xdr:row>
      <xdr:rowOff>49558</xdr:rowOff>
    </xdr:from>
    <xdr:to>
      <xdr:col>9</xdr:col>
      <xdr:colOff>1038224</xdr:colOff>
      <xdr:row>1</xdr:row>
      <xdr:rowOff>523876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34175" y="354358"/>
          <a:ext cx="1609724" cy="474318"/>
        </a:xfrm>
        <a:prstGeom prst="wedgeRectCallout">
          <a:avLst>
            <a:gd name="adj1" fmla="val -30113"/>
            <a:gd name="adj2" fmla="val 9409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学年はプルダウンリストよりお選びください。</a:t>
          </a:r>
          <a:endParaRPr kumimoji="1" lang="en-US" altLang="ja-JP" sz="1000">
            <a:latin typeface="HGS明朝E" panose="02020900000000000000" pitchFamily="18" charset="-128"/>
            <a:ea typeface="HGS明朝E" panose="02020900000000000000" pitchFamily="18" charset="-128"/>
          </a:endParaRPr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10</xdr:col>
      <xdr:colOff>273326</xdr:colOff>
      <xdr:row>1</xdr:row>
      <xdr:rowOff>46658</xdr:rowOff>
    </xdr:from>
    <xdr:to>
      <xdr:col>13</xdr:col>
      <xdr:colOff>828675</xdr:colOff>
      <xdr:row>1</xdr:row>
      <xdr:rowOff>514350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41051" y="351458"/>
          <a:ext cx="1898374" cy="467692"/>
        </a:xfrm>
        <a:prstGeom prst="borderCallout2">
          <a:avLst>
            <a:gd name="adj1" fmla="val 68304"/>
            <a:gd name="adj2" fmla="val -659"/>
            <a:gd name="adj3" fmla="val 185380"/>
            <a:gd name="adj4" fmla="val -11658"/>
            <a:gd name="adj5" fmla="val 248316"/>
            <a:gd name="adj6" fmla="val -2024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（例）</a:t>
          </a:r>
          <a:r>
            <a:rPr kumimoji="1" lang="en-US" altLang="ja-JP" sz="1050">
              <a:latin typeface="HGS明朝E" panose="02020900000000000000" pitchFamily="18" charset="-128"/>
              <a:ea typeface="HGS明朝E" panose="02020900000000000000" pitchFamily="18" charset="-128"/>
            </a:rPr>
            <a:t>2007</a:t>
          </a:r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年</a:t>
          </a:r>
          <a:r>
            <a:rPr kumimoji="1" lang="en-US" altLang="ja-JP" sz="1050">
              <a:latin typeface="HGS明朝E" panose="02020900000000000000" pitchFamily="18" charset="-128"/>
              <a:ea typeface="HGS明朝E" panose="02020900000000000000" pitchFamily="18" charset="-128"/>
            </a:rPr>
            <a:t>8</a:t>
          </a:r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月</a:t>
          </a:r>
          <a:r>
            <a:rPr kumimoji="1" lang="en-US" altLang="ja-JP" sz="1050">
              <a:latin typeface="HGS明朝E" panose="02020900000000000000" pitchFamily="18" charset="-128"/>
              <a:ea typeface="HGS明朝E" panose="02020900000000000000" pitchFamily="18" charset="-128"/>
            </a:rPr>
            <a:t>20</a:t>
          </a:r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日の場合</a:t>
          </a:r>
          <a:endParaRPr kumimoji="1" lang="en-US" altLang="ja-JP" sz="1050">
            <a:latin typeface="HGS明朝E" panose="02020900000000000000" pitchFamily="18" charset="-128"/>
            <a:ea typeface="HGS明朝E" panose="02020900000000000000" pitchFamily="18" charset="-128"/>
          </a:endParaRPr>
        </a:p>
        <a:p>
          <a:pPr algn="l"/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８桁で入力してください。</a:t>
          </a:r>
        </a:p>
      </xdr:txBody>
    </xdr:sp>
    <xdr:clientData/>
  </xdr:twoCellAnchor>
  <xdr:twoCellAnchor>
    <xdr:from>
      <xdr:col>3</xdr:col>
      <xdr:colOff>1038224</xdr:colOff>
      <xdr:row>1</xdr:row>
      <xdr:rowOff>56873</xdr:rowOff>
    </xdr:from>
    <xdr:to>
      <xdr:col>6</xdr:col>
      <xdr:colOff>16012</xdr:colOff>
      <xdr:row>1</xdr:row>
      <xdr:rowOff>485775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28874" y="361673"/>
          <a:ext cx="1520963" cy="428902"/>
        </a:xfrm>
        <a:prstGeom prst="wedgeRectCallout">
          <a:avLst>
            <a:gd name="adj1" fmla="val 40257"/>
            <a:gd name="adj2" fmla="val 9976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性はプルダウンリストよりお選びください。</a:t>
          </a:r>
        </a:p>
      </xdr:txBody>
    </xdr:sp>
    <xdr:clientData/>
  </xdr:twoCellAnchor>
  <xdr:twoCellAnchor>
    <xdr:from>
      <xdr:col>6</xdr:col>
      <xdr:colOff>266699</xdr:colOff>
      <xdr:row>1</xdr:row>
      <xdr:rowOff>57150</xdr:rowOff>
    </xdr:from>
    <xdr:to>
      <xdr:col>7</xdr:col>
      <xdr:colOff>1352549</xdr:colOff>
      <xdr:row>1</xdr:row>
      <xdr:rowOff>514350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5B3DF77-3464-466D-8C8C-66D11B5975DC}"/>
            </a:ext>
          </a:extLst>
        </xdr:cNvPr>
        <xdr:cNvSpPr/>
      </xdr:nvSpPr>
      <xdr:spPr>
        <a:xfrm>
          <a:off x="4324349" y="361950"/>
          <a:ext cx="2247900" cy="457200"/>
        </a:xfrm>
        <a:prstGeom prst="wedgeRectCallout">
          <a:avLst>
            <a:gd name="adj1" fmla="val -37405"/>
            <a:gd name="adj2" fmla="val 9658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５桁の登録番号を入力してください。（学校番号下３桁＋○○）</a:t>
          </a:r>
          <a:endParaRPr kumimoji="1" lang="en-US" altLang="ja-JP" sz="1000">
            <a:latin typeface="HGS明朝E" panose="02020900000000000000" pitchFamily="18" charset="-128"/>
            <a:ea typeface="HGS明朝E" panose="02020900000000000000" pitchFamily="18" charset="-128"/>
          </a:endParaRPr>
        </a:p>
        <a:p>
          <a:pPr algn="l"/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44450</xdr:rowOff>
    </xdr:from>
    <xdr:to>
      <xdr:col>4</xdr:col>
      <xdr:colOff>558800</xdr:colOff>
      <xdr:row>1</xdr:row>
      <xdr:rowOff>641350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09700" y="282575"/>
          <a:ext cx="1682750" cy="596900"/>
        </a:xfrm>
        <a:prstGeom prst="wedgeRectCallout">
          <a:avLst>
            <a:gd name="adj1" fmla="val -71129"/>
            <a:gd name="adj2" fmla="val 8803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支部名はプルダウンリストよりお選びください</a:t>
          </a:r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7</xdr:col>
      <xdr:colOff>664266</xdr:colOff>
      <xdr:row>1</xdr:row>
      <xdr:rowOff>1932</xdr:rowOff>
    </xdr:from>
    <xdr:to>
      <xdr:col>8</xdr:col>
      <xdr:colOff>530087</xdr:colOff>
      <xdr:row>1</xdr:row>
      <xdr:rowOff>598832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26791" y="240057"/>
          <a:ext cx="1532696" cy="596900"/>
        </a:xfrm>
        <a:prstGeom prst="wedgeRectCallout">
          <a:avLst>
            <a:gd name="adj1" fmla="val 34400"/>
            <a:gd name="adj2" fmla="val 963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学年はプルダウンリストよりお選びください</a:t>
          </a:r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5</xdr:col>
      <xdr:colOff>47625</xdr:colOff>
      <xdr:row>1</xdr:row>
      <xdr:rowOff>19050</xdr:rowOff>
    </xdr:from>
    <xdr:to>
      <xdr:col>7</xdr:col>
      <xdr:colOff>37271</xdr:colOff>
      <xdr:row>1</xdr:row>
      <xdr:rowOff>615950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24275" y="257175"/>
          <a:ext cx="1532696" cy="596900"/>
        </a:xfrm>
        <a:prstGeom prst="wedgeRectCallout">
          <a:avLst>
            <a:gd name="adj1" fmla="val -43903"/>
            <a:gd name="adj2" fmla="val 931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性はプルダウンリストよりお選びください</a:t>
          </a:r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10</xdr:col>
      <xdr:colOff>133350</xdr:colOff>
      <xdr:row>1</xdr:row>
      <xdr:rowOff>9525</xdr:rowOff>
    </xdr:from>
    <xdr:to>
      <xdr:col>13</xdr:col>
      <xdr:colOff>679173</xdr:colOff>
      <xdr:row>1</xdr:row>
      <xdr:rowOff>561699</xdr:rowOff>
    </xdr:to>
    <xdr:sp macro="" textlink="">
      <xdr:nvSpPr>
        <xdr:cNvPr id="6" name="吹き出し: 折線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763000" y="247650"/>
          <a:ext cx="1869798" cy="552174"/>
        </a:xfrm>
        <a:prstGeom prst="borderCallout2">
          <a:avLst>
            <a:gd name="adj1" fmla="val 68304"/>
            <a:gd name="adj2" fmla="val -659"/>
            <a:gd name="adj3" fmla="val 209929"/>
            <a:gd name="adj4" fmla="val -10639"/>
            <a:gd name="adj5" fmla="val 213260"/>
            <a:gd name="adj6" fmla="val -2119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（例）</a:t>
          </a:r>
          <a:r>
            <a:rPr kumimoji="1" lang="en-US" altLang="ja-JP" sz="1050"/>
            <a:t>2016</a:t>
          </a:r>
          <a:r>
            <a:rPr kumimoji="1" lang="ja-JP" altLang="en-US" sz="1050"/>
            <a:t>年</a:t>
          </a:r>
          <a:r>
            <a:rPr kumimoji="1" lang="en-US" altLang="ja-JP" sz="1050"/>
            <a:t>4</a:t>
          </a:r>
          <a:r>
            <a:rPr kumimoji="1" lang="ja-JP" altLang="en-US" sz="1050"/>
            <a:t>月</a:t>
          </a:r>
          <a:r>
            <a:rPr kumimoji="1" lang="en-US" altLang="ja-JP" sz="1050"/>
            <a:t>8</a:t>
          </a:r>
          <a:r>
            <a:rPr kumimoji="1" lang="ja-JP" altLang="en-US" sz="1050"/>
            <a:t>日の場合</a:t>
          </a:r>
          <a:endParaRPr kumimoji="1" lang="en-US" altLang="ja-JP" sz="1050"/>
        </a:p>
        <a:p>
          <a:pPr algn="l"/>
          <a:r>
            <a:rPr kumimoji="1" lang="ja-JP" altLang="en-US" sz="1050"/>
            <a:t>８桁で入力してください。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tabSelected="1" view="pageBreakPreview" zoomScaleNormal="100" zoomScaleSheetLayoutView="100" workbookViewId="0">
      <selection activeCell="F5" sqref="F5"/>
    </sheetView>
  </sheetViews>
  <sheetFormatPr defaultRowHeight="24" customHeight="1" x14ac:dyDescent="0.4"/>
  <cols>
    <col min="1" max="1" width="5" style="60" customWidth="1"/>
    <col min="2" max="3" width="6.625" style="61" customWidth="1"/>
    <col min="4" max="4" width="13.875" style="61" customWidth="1"/>
    <col min="5" max="5" width="17.5" style="61" bestFit="1" customWidth="1"/>
    <col min="6" max="6" width="3.625" style="61" bestFit="1" customWidth="1"/>
    <col min="7" max="7" width="15.25" style="61" bestFit="1" customWidth="1"/>
    <col min="8" max="8" width="21.875" style="61" customWidth="1"/>
    <col min="9" max="9" width="5.5" style="61" bestFit="1" customWidth="1"/>
    <col min="10" max="10" width="15.25" style="61" bestFit="1" customWidth="1"/>
    <col min="11" max="11" width="5" style="79" bestFit="1" customWidth="1"/>
    <col min="12" max="12" width="22.625" style="79" hidden="1" customWidth="1"/>
    <col min="13" max="13" width="12.625" style="79" bestFit="1" customWidth="1"/>
    <col min="14" max="14" width="40.375" style="80" customWidth="1"/>
    <col min="15" max="16384" width="9" style="60"/>
  </cols>
  <sheetData>
    <row r="1" spans="1:22" ht="24" customHeight="1" x14ac:dyDescent="0.4">
      <c r="A1" s="75" t="s">
        <v>51</v>
      </c>
    </row>
    <row r="2" spans="1:22" ht="58.5" customHeight="1" x14ac:dyDescent="0.4"/>
    <row r="3" spans="1:22" ht="27" customHeight="1" x14ac:dyDescent="0.4">
      <c r="A3" s="62" t="s">
        <v>0</v>
      </c>
      <c r="B3" s="62" t="s">
        <v>21</v>
      </c>
      <c r="C3" s="63" t="s">
        <v>24</v>
      </c>
      <c r="D3" s="62" t="s">
        <v>18</v>
      </c>
      <c r="E3" s="62" t="s">
        <v>1</v>
      </c>
      <c r="F3" s="62" t="s">
        <v>38</v>
      </c>
      <c r="G3" s="64" t="s">
        <v>2</v>
      </c>
      <c r="H3" s="62" t="s">
        <v>3</v>
      </c>
      <c r="I3" s="62" t="s">
        <v>4</v>
      </c>
      <c r="J3" s="76" t="s">
        <v>22</v>
      </c>
      <c r="K3" s="64" t="s">
        <v>47</v>
      </c>
      <c r="L3" s="64" t="s">
        <v>5</v>
      </c>
      <c r="M3" s="64" t="s">
        <v>41</v>
      </c>
      <c r="N3" s="64" t="s">
        <v>42</v>
      </c>
    </row>
    <row r="4" spans="1:22" ht="27" customHeight="1" x14ac:dyDescent="0.4">
      <c r="A4" s="65" t="s">
        <v>6</v>
      </c>
      <c r="B4" s="66" t="s">
        <v>10</v>
      </c>
      <c r="C4" s="66" t="s">
        <v>34</v>
      </c>
      <c r="D4" s="67" t="s">
        <v>17</v>
      </c>
      <c r="E4" s="67" t="s">
        <v>19</v>
      </c>
      <c r="F4" s="67" t="s">
        <v>39</v>
      </c>
      <c r="G4" s="67">
        <v>11234</v>
      </c>
      <c r="H4" s="67" t="s">
        <v>50</v>
      </c>
      <c r="I4" s="66">
        <v>1</v>
      </c>
      <c r="J4" s="77">
        <v>20070820</v>
      </c>
      <c r="K4" s="66">
        <v>15</v>
      </c>
      <c r="L4" s="68" t="s">
        <v>49</v>
      </c>
      <c r="M4" s="68" t="s">
        <v>45</v>
      </c>
      <c r="N4" s="69" t="s">
        <v>44</v>
      </c>
      <c r="T4" s="60" t="s">
        <v>7</v>
      </c>
      <c r="U4" s="60">
        <v>1</v>
      </c>
      <c r="V4" s="60" t="s">
        <v>39</v>
      </c>
    </row>
    <row r="5" spans="1:22" ht="27" customHeight="1" x14ac:dyDescent="0.4">
      <c r="A5" s="70">
        <v>1</v>
      </c>
      <c r="B5" s="71"/>
      <c r="C5" s="71"/>
      <c r="D5" s="72"/>
      <c r="E5" s="72"/>
      <c r="F5" s="72"/>
      <c r="G5" s="72"/>
      <c r="H5" s="72"/>
      <c r="I5" s="71"/>
      <c r="J5" s="78"/>
      <c r="K5" s="71"/>
      <c r="L5" s="73"/>
      <c r="M5" s="71"/>
      <c r="N5" s="74"/>
      <c r="T5" s="60" t="s">
        <v>8</v>
      </c>
      <c r="U5" s="60">
        <v>2</v>
      </c>
      <c r="V5" s="60" t="s">
        <v>40</v>
      </c>
    </row>
    <row r="6" spans="1:22" ht="27" customHeight="1" x14ac:dyDescent="0.4">
      <c r="A6" s="70">
        <v>2</v>
      </c>
      <c r="B6" s="71"/>
      <c r="C6" s="71"/>
      <c r="D6" s="72"/>
      <c r="E6" s="72"/>
      <c r="F6" s="72"/>
      <c r="G6" s="72"/>
      <c r="H6" s="72"/>
      <c r="I6" s="71"/>
      <c r="J6" s="78"/>
      <c r="K6" s="71"/>
      <c r="L6" s="73"/>
      <c r="M6" s="71"/>
      <c r="N6" s="74"/>
      <c r="T6" s="60" t="s">
        <v>9</v>
      </c>
    </row>
    <row r="7" spans="1:22" ht="27" customHeight="1" x14ac:dyDescent="0.4">
      <c r="A7" s="70">
        <v>3</v>
      </c>
      <c r="B7" s="71"/>
      <c r="C7" s="71"/>
      <c r="D7" s="72"/>
      <c r="E7" s="72"/>
      <c r="F7" s="72"/>
      <c r="G7" s="72"/>
      <c r="H7" s="72"/>
      <c r="I7" s="71"/>
      <c r="J7" s="78"/>
      <c r="K7" s="71"/>
      <c r="L7" s="73"/>
      <c r="M7" s="71"/>
      <c r="N7" s="74"/>
      <c r="T7" s="60" t="s">
        <v>10</v>
      </c>
    </row>
    <row r="8" spans="1:22" ht="27" customHeight="1" x14ac:dyDescent="0.4">
      <c r="A8" s="70">
        <v>4</v>
      </c>
      <c r="B8" s="71"/>
      <c r="C8" s="71"/>
      <c r="D8" s="72"/>
      <c r="E8" s="72"/>
      <c r="F8" s="72"/>
      <c r="G8" s="72"/>
      <c r="H8" s="72"/>
      <c r="I8" s="71"/>
      <c r="J8" s="78"/>
      <c r="K8" s="71"/>
      <c r="L8" s="73"/>
      <c r="M8" s="71"/>
      <c r="N8" s="74"/>
      <c r="T8" s="60" t="s">
        <v>11</v>
      </c>
    </row>
    <row r="9" spans="1:22" ht="27" customHeight="1" x14ac:dyDescent="0.4">
      <c r="A9" s="70">
        <v>5</v>
      </c>
      <c r="B9" s="71"/>
      <c r="C9" s="71"/>
      <c r="D9" s="72"/>
      <c r="E9" s="72"/>
      <c r="F9" s="72"/>
      <c r="G9" s="72"/>
      <c r="H9" s="72"/>
      <c r="I9" s="71"/>
      <c r="J9" s="78"/>
      <c r="K9" s="71"/>
      <c r="L9" s="73"/>
      <c r="M9" s="71"/>
      <c r="N9" s="74"/>
      <c r="T9" s="60" t="s">
        <v>12</v>
      </c>
    </row>
    <row r="10" spans="1:22" ht="27" customHeight="1" x14ac:dyDescent="0.4">
      <c r="A10" s="70">
        <v>6</v>
      </c>
      <c r="B10" s="71"/>
      <c r="C10" s="71"/>
      <c r="D10" s="72"/>
      <c r="E10" s="72"/>
      <c r="F10" s="72"/>
      <c r="G10" s="72"/>
      <c r="H10" s="72"/>
      <c r="I10" s="71"/>
      <c r="J10" s="78"/>
      <c r="K10" s="71"/>
      <c r="L10" s="73"/>
      <c r="M10" s="71"/>
      <c r="N10" s="74"/>
      <c r="T10" s="60" t="s">
        <v>13</v>
      </c>
    </row>
    <row r="11" spans="1:22" ht="27" customHeight="1" x14ac:dyDescent="0.4">
      <c r="A11" s="70">
        <v>7</v>
      </c>
      <c r="B11" s="71"/>
      <c r="C11" s="71"/>
      <c r="D11" s="72"/>
      <c r="E11" s="72"/>
      <c r="F11" s="72"/>
      <c r="G11" s="72"/>
      <c r="H11" s="72"/>
      <c r="I11" s="71"/>
      <c r="J11" s="78"/>
      <c r="K11" s="71"/>
      <c r="L11" s="73"/>
      <c r="M11" s="71"/>
      <c r="N11" s="74"/>
      <c r="T11" s="60" t="s">
        <v>14</v>
      </c>
    </row>
    <row r="12" spans="1:22" ht="27" customHeight="1" x14ac:dyDescent="0.4">
      <c r="A12" s="70">
        <v>8</v>
      </c>
      <c r="B12" s="71"/>
      <c r="C12" s="71"/>
      <c r="D12" s="72"/>
      <c r="E12" s="72"/>
      <c r="F12" s="72"/>
      <c r="G12" s="72"/>
      <c r="H12" s="72"/>
      <c r="I12" s="71"/>
      <c r="J12" s="78"/>
      <c r="K12" s="71"/>
      <c r="L12" s="73"/>
      <c r="M12" s="71"/>
      <c r="N12" s="74"/>
      <c r="T12" s="60" t="s">
        <v>15</v>
      </c>
    </row>
    <row r="13" spans="1:22" ht="27" customHeight="1" x14ac:dyDescent="0.4">
      <c r="A13" s="70">
        <v>9</v>
      </c>
      <c r="B13" s="71"/>
      <c r="C13" s="71"/>
      <c r="D13" s="72"/>
      <c r="E13" s="72"/>
      <c r="F13" s="72"/>
      <c r="G13" s="72"/>
      <c r="H13" s="72"/>
      <c r="I13" s="71"/>
      <c r="J13" s="78"/>
      <c r="K13" s="71"/>
      <c r="L13" s="73"/>
      <c r="M13" s="71"/>
      <c r="N13" s="74"/>
      <c r="T13" s="60" t="s">
        <v>16</v>
      </c>
    </row>
    <row r="14" spans="1:22" ht="27" customHeight="1" x14ac:dyDescent="0.4">
      <c r="A14" s="70">
        <v>10</v>
      </c>
      <c r="B14" s="71"/>
      <c r="C14" s="71"/>
      <c r="D14" s="72"/>
      <c r="E14" s="72"/>
      <c r="F14" s="72"/>
      <c r="G14" s="72"/>
      <c r="H14" s="72"/>
      <c r="I14" s="71"/>
      <c r="J14" s="78"/>
      <c r="K14" s="71"/>
      <c r="L14" s="73"/>
      <c r="M14" s="71"/>
      <c r="N14" s="74"/>
    </row>
    <row r="15" spans="1:22" ht="27" customHeight="1" x14ac:dyDescent="0.4">
      <c r="A15" s="70">
        <v>11</v>
      </c>
      <c r="B15" s="71"/>
      <c r="C15" s="71"/>
      <c r="D15" s="72"/>
      <c r="E15" s="72"/>
      <c r="F15" s="72"/>
      <c r="G15" s="72"/>
      <c r="H15" s="72"/>
      <c r="I15" s="71"/>
      <c r="J15" s="78"/>
      <c r="K15" s="71"/>
      <c r="L15" s="73"/>
      <c r="M15" s="71"/>
      <c r="N15" s="74"/>
    </row>
    <row r="16" spans="1:22" ht="27" customHeight="1" x14ac:dyDescent="0.4">
      <c r="A16" s="70">
        <v>12</v>
      </c>
      <c r="B16" s="71"/>
      <c r="C16" s="71"/>
      <c r="D16" s="72"/>
      <c r="E16" s="72"/>
      <c r="F16" s="72"/>
      <c r="G16" s="72"/>
      <c r="H16" s="72"/>
      <c r="I16" s="71"/>
      <c r="J16" s="78"/>
      <c r="K16" s="71"/>
      <c r="L16" s="73"/>
      <c r="M16" s="71"/>
      <c r="N16" s="74"/>
    </row>
    <row r="17" spans="1:14" ht="27" customHeight="1" x14ac:dyDescent="0.4">
      <c r="A17" s="70">
        <v>13</v>
      </c>
      <c r="B17" s="71"/>
      <c r="C17" s="71"/>
      <c r="D17" s="72"/>
      <c r="E17" s="72"/>
      <c r="F17" s="72"/>
      <c r="G17" s="72"/>
      <c r="H17" s="72"/>
      <c r="I17" s="71"/>
      <c r="J17" s="78"/>
      <c r="K17" s="71"/>
      <c r="L17" s="73"/>
      <c r="M17" s="71"/>
      <c r="N17" s="74"/>
    </row>
    <row r="18" spans="1:14" ht="27" customHeight="1" x14ac:dyDescent="0.4">
      <c r="A18" s="70">
        <v>14</v>
      </c>
      <c r="B18" s="71"/>
      <c r="C18" s="71"/>
      <c r="D18" s="72"/>
      <c r="E18" s="72"/>
      <c r="F18" s="72"/>
      <c r="G18" s="72"/>
      <c r="H18" s="72"/>
      <c r="I18" s="71"/>
      <c r="J18" s="78"/>
      <c r="K18" s="71"/>
      <c r="L18" s="73"/>
      <c r="M18" s="71"/>
      <c r="N18" s="74"/>
    </row>
    <row r="19" spans="1:14" ht="27" customHeight="1" x14ac:dyDescent="0.4">
      <c r="A19" s="70">
        <v>15</v>
      </c>
      <c r="B19" s="71"/>
      <c r="C19" s="71"/>
      <c r="D19" s="72"/>
      <c r="E19" s="72"/>
      <c r="F19" s="72"/>
      <c r="G19" s="72"/>
      <c r="H19" s="72"/>
      <c r="I19" s="71"/>
      <c r="J19" s="78"/>
      <c r="K19" s="71"/>
      <c r="L19" s="73"/>
      <c r="M19" s="71"/>
      <c r="N19" s="74"/>
    </row>
    <row r="20" spans="1:14" ht="27" customHeight="1" x14ac:dyDescent="0.4">
      <c r="A20" s="70">
        <v>16</v>
      </c>
      <c r="B20" s="71"/>
      <c r="C20" s="71"/>
      <c r="D20" s="72"/>
      <c r="E20" s="72"/>
      <c r="F20" s="72"/>
      <c r="G20" s="72"/>
      <c r="H20" s="72"/>
      <c r="I20" s="71"/>
      <c r="J20" s="78"/>
      <c r="K20" s="71"/>
      <c r="L20" s="73"/>
      <c r="M20" s="71"/>
      <c r="N20" s="74"/>
    </row>
    <row r="21" spans="1:14" ht="27" customHeight="1" x14ac:dyDescent="0.4">
      <c r="A21" s="70">
        <v>17</v>
      </c>
      <c r="B21" s="71"/>
      <c r="C21" s="71"/>
      <c r="D21" s="72"/>
      <c r="E21" s="72"/>
      <c r="F21" s="72"/>
      <c r="G21" s="72"/>
      <c r="H21" s="72"/>
      <c r="I21" s="71"/>
      <c r="J21" s="78"/>
      <c r="K21" s="71"/>
      <c r="L21" s="73"/>
      <c r="M21" s="71"/>
      <c r="N21" s="74"/>
    </row>
    <row r="22" spans="1:14" ht="27" customHeight="1" x14ac:dyDescent="0.4">
      <c r="A22" s="70">
        <v>18</v>
      </c>
      <c r="B22" s="71"/>
      <c r="C22" s="71"/>
      <c r="D22" s="72"/>
      <c r="E22" s="72"/>
      <c r="F22" s="72"/>
      <c r="G22" s="72"/>
      <c r="H22" s="72"/>
      <c r="I22" s="71"/>
      <c r="J22" s="78"/>
      <c r="K22" s="71"/>
      <c r="L22" s="73"/>
      <c r="M22" s="71"/>
      <c r="N22" s="74"/>
    </row>
    <row r="23" spans="1:14" ht="27" customHeight="1" x14ac:dyDescent="0.4">
      <c r="A23" s="70">
        <v>19</v>
      </c>
      <c r="B23" s="71"/>
      <c r="C23" s="71"/>
      <c r="D23" s="72"/>
      <c r="E23" s="72"/>
      <c r="F23" s="72"/>
      <c r="G23" s="72"/>
      <c r="H23" s="72"/>
      <c r="I23" s="71"/>
      <c r="J23" s="78"/>
      <c r="K23" s="71"/>
      <c r="L23" s="73"/>
      <c r="M23" s="71"/>
      <c r="N23" s="74"/>
    </row>
    <row r="24" spans="1:14" ht="27" customHeight="1" x14ac:dyDescent="0.4">
      <c r="A24" s="70">
        <v>20</v>
      </c>
      <c r="B24" s="71"/>
      <c r="C24" s="71"/>
      <c r="D24" s="72"/>
      <c r="E24" s="72"/>
      <c r="F24" s="72"/>
      <c r="G24" s="72"/>
      <c r="H24" s="72"/>
      <c r="I24" s="71"/>
      <c r="J24" s="78"/>
      <c r="K24" s="71"/>
      <c r="L24" s="73"/>
      <c r="M24" s="71"/>
      <c r="N24" s="74"/>
    </row>
    <row r="25" spans="1:14" ht="27" customHeight="1" x14ac:dyDescent="0.4">
      <c r="A25" s="70">
        <v>21</v>
      </c>
      <c r="B25" s="71"/>
      <c r="C25" s="71"/>
      <c r="D25" s="72"/>
      <c r="E25" s="72"/>
      <c r="F25" s="72"/>
      <c r="G25" s="72"/>
      <c r="H25" s="72"/>
      <c r="I25" s="71"/>
      <c r="J25" s="78"/>
      <c r="K25" s="71"/>
      <c r="L25" s="73"/>
      <c r="M25" s="71"/>
      <c r="N25" s="74"/>
    </row>
    <row r="26" spans="1:14" ht="27" customHeight="1" x14ac:dyDescent="0.4">
      <c r="A26" s="70">
        <v>22</v>
      </c>
      <c r="B26" s="71"/>
      <c r="C26" s="71"/>
      <c r="D26" s="72"/>
      <c r="E26" s="72"/>
      <c r="F26" s="72"/>
      <c r="G26" s="72"/>
      <c r="H26" s="72"/>
      <c r="I26" s="71"/>
      <c r="J26" s="78"/>
      <c r="K26" s="71"/>
      <c r="L26" s="73"/>
      <c r="M26" s="71"/>
      <c r="N26" s="74"/>
    </row>
    <row r="27" spans="1:14" ht="27" customHeight="1" x14ac:dyDescent="0.4">
      <c r="A27" s="70">
        <v>23</v>
      </c>
      <c r="B27" s="71"/>
      <c r="C27" s="71"/>
      <c r="D27" s="72"/>
      <c r="E27" s="72"/>
      <c r="F27" s="72"/>
      <c r="G27" s="72"/>
      <c r="H27" s="72"/>
      <c r="I27" s="71"/>
      <c r="J27" s="78"/>
      <c r="K27" s="71"/>
      <c r="L27" s="73"/>
      <c r="M27" s="71"/>
      <c r="N27" s="74"/>
    </row>
    <row r="28" spans="1:14" ht="27" customHeight="1" x14ac:dyDescent="0.4">
      <c r="A28" s="70">
        <v>24</v>
      </c>
      <c r="B28" s="71"/>
      <c r="C28" s="71"/>
      <c r="D28" s="72"/>
      <c r="E28" s="72"/>
      <c r="F28" s="72"/>
      <c r="G28" s="72"/>
      <c r="H28" s="72"/>
      <c r="I28" s="71"/>
      <c r="J28" s="78"/>
      <c r="K28" s="71"/>
      <c r="L28" s="73"/>
      <c r="M28" s="71"/>
      <c r="N28" s="74"/>
    </row>
    <row r="29" spans="1:14" ht="27" customHeight="1" x14ac:dyDescent="0.4">
      <c r="A29" s="70">
        <v>25</v>
      </c>
      <c r="B29" s="71"/>
      <c r="C29" s="71"/>
      <c r="D29" s="72"/>
      <c r="E29" s="72"/>
      <c r="F29" s="72"/>
      <c r="G29" s="72"/>
      <c r="H29" s="72"/>
      <c r="I29" s="71"/>
      <c r="J29" s="78"/>
      <c r="K29" s="71"/>
      <c r="L29" s="73"/>
      <c r="M29" s="71"/>
      <c r="N29" s="74"/>
    </row>
    <row r="30" spans="1:14" ht="27" customHeight="1" x14ac:dyDescent="0.4">
      <c r="A30" s="70">
        <v>26</v>
      </c>
      <c r="B30" s="71"/>
      <c r="C30" s="71"/>
      <c r="D30" s="72"/>
      <c r="E30" s="72"/>
      <c r="F30" s="72"/>
      <c r="G30" s="72"/>
      <c r="H30" s="72"/>
      <c r="I30" s="71"/>
      <c r="J30" s="78"/>
      <c r="K30" s="71"/>
      <c r="L30" s="73"/>
      <c r="M30" s="71"/>
      <c r="N30" s="74"/>
    </row>
    <row r="31" spans="1:14" ht="27" customHeight="1" x14ac:dyDescent="0.4">
      <c r="A31" s="70">
        <v>27</v>
      </c>
      <c r="B31" s="71"/>
      <c r="C31" s="71"/>
      <c r="D31" s="72"/>
      <c r="E31" s="72"/>
      <c r="F31" s="72"/>
      <c r="G31" s="72"/>
      <c r="H31" s="72"/>
      <c r="I31" s="71"/>
      <c r="J31" s="78"/>
      <c r="K31" s="71"/>
      <c r="L31" s="73"/>
      <c r="M31" s="71"/>
      <c r="N31" s="74"/>
    </row>
    <row r="32" spans="1:14" ht="27" customHeight="1" x14ac:dyDescent="0.4">
      <c r="A32" s="70">
        <v>28</v>
      </c>
      <c r="B32" s="71"/>
      <c r="C32" s="71"/>
      <c r="D32" s="72"/>
      <c r="E32" s="72"/>
      <c r="F32" s="72"/>
      <c r="G32" s="72"/>
      <c r="H32" s="72"/>
      <c r="I32" s="71"/>
      <c r="J32" s="78"/>
      <c r="K32" s="71"/>
      <c r="L32" s="73"/>
      <c r="M32" s="71"/>
      <c r="N32" s="74"/>
    </row>
    <row r="33" spans="1:14" ht="27" customHeight="1" x14ac:dyDescent="0.4">
      <c r="A33" s="70">
        <v>29</v>
      </c>
      <c r="B33" s="71"/>
      <c r="C33" s="71"/>
      <c r="D33" s="72"/>
      <c r="E33" s="72"/>
      <c r="F33" s="72"/>
      <c r="G33" s="72"/>
      <c r="H33" s="72"/>
      <c r="I33" s="71"/>
      <c r="J33" s="78"/>
      <c r="K33" s="71"/>
      <c r="L33" s="73"/>
      <c r="M33" s="71"/>
      <c r="N33" s="74"/>
    </row>
    <row r="34" spans="1:14" ht="27" customHeight="1" x14ac:dyDescent="0.4">
      <c r="A34" s="70">
        <v>30</v>
      </c>
      <c r="B34" s="71"/>
      <c r="C34" s="71"/>
      <c r="D34" s="72"/>
      <c r="E34" s="72"/>
      <c r="F34" s="72"/>
      <c r="G34" s="72"/>
      <c r="H34" s="72"/>
      <c r="I34" s="71"/>
      <c r="J34" s="78"/>
      <c r="K34" s="71"/>
      <c r="L34" s="73"/>
      <c r="M34" s="71"/>
      <c r="N34" s="74"/>
    </row>
    <row r="35" spans="1:14" ht="27" customHeight="1" x14ac:dyDescent="0.4">
      <c r="A35" s="70">
        <v>31</v>
      </c>
      <c r="B35" s="71"/>
      <c r="C35" s="71"/>
      <c r="D35" s="72"/>
      <c r="E35" s="72"/>
      <c r="F35" s="72"/>
      <c r="G35" s="72"/>
      <c r="H35" s="72"/>
      <c r="I35" s="71"/>
      <c r="J35" s="78"/>
      <c r="K35" s="71"/>
      <c r="L35" s="73"/>
      <c r="M35" s="71"/>
      <c r="N35" s="74"/>
    </row>
    <row r="36" spans="1:14" ht="27" customHeight="1" x14ac:dyDescent="0.4">
      <c r="A36" s="70">
        <v>32</v>
      </c>
      <c r="B36" s="71"/>
      <c r="C36" s="71"/>
      <c r="D36" s="72"/>
      <c r="E36" s="72"/>
      <c r="F36" s="72"/>
      <c r="G36" s="72"/>
      <c r="H36" s="72"/>
      <c r="I36" s="71"/>
      <c r="J36" s="78"/>
      <c r="K36" s="71"/>
      <c r="L36" s="73"/>
      <c r="M36" s="71"/>
      <c r="N36" s="74"/>
    </row>
    <row r="37" spans="1:14" ht="27" customHeight="1" x14ac:dyDescent="0.4">
      <c r="A37" s="70">
        <v>33</v>
      </c>
      <c r="B37" s="71"/>
      <c r="C37" s="71"/>
      <c r="D37" s="72"/>
      <c r="E37" s="72"/>
      <c r="F37" s="72"/>
      <c r="G37" s="72"/>
      <c r="H37" s="72"/>
      <c r="I37" s="71"/>
      <c r="J37" s="78"/>
      <c r="K37" s="71"/>
      <c r="L37" s="73"/>
      <c r="M37" s="71"/>
      <c r="N37" s="74"/>
    </row>
    <row r="38" spans="1:14" ht="27" customHeight="1" x14ac:dyDescent="0.4">
      <c r="A38" s="70">
        <v>34</v>
      </c>
      <c r="B38" s="71"/>
      <c r="C38" s="71"/>
      <c r="D38" s="72"/>
      <c r="E38" s="72"/>
      <c r="F38" s="72"/>
      <c r="G38" s="72"/>
      <c r="H38" s="72"/>
      <c r="I38" s="71"/>
      <c r="J38" s="78"/>
      <c r="K38" s="71"/>
      <c r="L38" s="73"/>
      <c r="M38" s="71"/>
      <c r="N38" s="74"/>
    </row>
    <row r="39" spans="1:14" ht="27" customHeight="1" x14ac:dyDescent="0.4">
      <c r="A39" s="70">
        <v>35</v>
      </c>
      <c r="B39" s="71"/>
      <c r="C39" s="71"/>
      <c r="D39" s="72"/>
      <c r="E39" s="72"/>
      <c r="F39" s="72"/>
      <c r="G39" s="72"/>
      <c r="H39" s="72"/>
      <c r="I39" s="71"/>
      <c r="J39" s="78"/>
      <c r="K39" s="71"/>
      <c r="L39" s="73"/>
      <c r="M39" s="71"/>
      <c r="N39" s="74"/>
    </row>
    <row r="40" spans="1:14" ht="27" customHeight="1" x14ac:dyDescent="0.4">
      <c r="A40" s="70">
        <v>36</v>
      </c>
      <c r="B40" s="71"/>
      <c r="C40" s="71"/>
      <c r="D40" s="72"/>
      <c r="E40" s="72"/>
      <c r="F40" s="72"/>
      <c r="G40" s="72"/>
      <c r="H40" s="72"/>
      <c r="I40" s="71"/>
      <c r="J40" s="78"/>
      <c r="K40" s="71"/>
      <c r="L40" s="73"/>
      <c r="M40" s="71"/>
      <c r="N40" s="74"/>
    </row>
    <row r="41" spans="1:14" ht="27" customHeight="1" x14ac:dyDescent="0.4">
      <c r="A41" s="70">
        <v>37</v>
      </c>
      <c r="B41" s="71"/>
      <c r="C41" s="71"/>
      <c r="D41" s="72"/>
      <c r="E41" s="72"/>
      <c r="F41" s="72"/>
      <c r="G41" s="72"/>
      <c r="H41" s="72"/>
      <c r="I41" s="71"/>
      <c r="J41" s="78"/>
      <c r="K41" s="71"/>
      <c r="L41" s="73"/>
      <c r="M41" s="71"/>
      <c r="N41" s="74"/>
    </row>
    <row r="42" spans="1:14" ht="27" customHeight="1" x14ac:dyDescent="0.4">
      <c r="A42" s="70">
        <v>38</v>
      </c>
      <c r="B42" s="71"/>
      <c r="C42" s="71"/>
      <c r="D42" s="72"/>
      <c r="E42" s="72"/>
      <c r="F42" s="72"/>
      <c r="G42" s="72"/>
      <c r="H42" s="72"/>
      <c r="I42" s="71"/>
      <c r="J42" s="78"/>
      <c r="K42" s="71"/>
      <c r="L42" s="73"/>
      <c r="M42" s="71"/>
      <c r="N42" s="74"/>
    </row>
    <row r="43" spans="1:14" ht="27" customHeight="1" x14ac:dyDescent="0.4">
      <c r="A43" s="70">
        <v>39</v>
      </c>
      <c r="B43" s="71"/>
      <c r="C43" s="71"/>
      <c r="D43" s="72"/>
      <c r="E43" s="72"/>
      <c r="F43" s="72"/>
      <c r="G43" s="72"/>
      <c r="H43" s="72"/>
      <c r="I43" s="71"/>
      <c r="J43" s="78"/>
      <c r="K43" s="71"/>
      <c r="L43" s="73"/>
      <c r="M43" s="71"/>
      <c r="N43" s="74"/>
    </row>
    <row r="44" spans="1:14" ht="27" customHeight="1" x14ac:dyDescent="0.4">
      <c r="A44" s="70">
        <v>40</v>
      </c>
      <c r="B44" s="71"/>
      <c r="C44" s="71"/>
      <c r="D44" s="72"/>
      <c r="E44" s="72"/>
      <c r="F44" s="72"/>
      <c r="G44" s="72"/>
      <c r="H44" s="72"/>
      <c r="I44" s="71"/>
      <c r="J44" s="78"/>
      <c r="K44" s="71"/>
      <c r="L44" s="73"/>
      <c r="M44" s="71"/>
      <c r="N44" s="74"/>
    </row>
    <row r="45" spans="1:14" ht="27" customHeight="1" x14ac:dyDescent="0.4">
      <c r="A45" s="70">
        <v>41</v>
      </c>
      <c r="B45" s="71"/>
      <c r="C45" s="71"/>
      <c r="D45" s="72"/>
      <c r="E45" s="72"/>
      <c r="F45" s="72"/>
      <c r="G45" s="72"/>
      <c r="H45" s="72"/>
      <c r="I45" s="71"/>
      <c r="J45" s="78"/>
      <c r="K45" s="71"/>
      <c r="L45" s="73"/>
      <c r="M45" s="71"/>
      <c r="N45" s="74"/>
    </row>
    <row r="46" spans="1:14" ht="27" customHeight="1" x14ac:dyDescent="0.4">
      <c r="A46" s="70">
        <v>42</v>
      </c>
      <c r="B46" s="71"/>
      <c r="C46" s="71"/>
      <c r="D46" s="72"/>
      <c r="E46" s="72"/>
      <c r="F46" s="72"/>
      <c r="G46" s="72"/>
      <c r="H46" s="72"/>
      <c r="I46" s="71"/>
      <c r="J46" s="78"/>
      <c r="K46" s="71"/>
      <c r="L46" s="73"/>
      <c r="M46" s="71"/>
      <c r="N46" s="74"/>
    </row>
    <row r="47" spans="1:14" ht="27" customHeight="1" x14ac:dyDescent="0.4">
      <c r="A47" s="70">
        <v>43</v>
      </c>
      <c r="B47" s="71"/>
      <c r="C47" s="71"/>
      <c r="D47" s="72"/>
      <c r="E47" s="72"/>
      <c r="F47" s="72"/>
      <c r="G47" s="72"/>
      <c r="H47" s="72"/>
      <c r="I47" s="71"/>
      <c r="J47" s="78"/>
      <c r="K47" s="71"/>
      <c r="L47" s="73"/>
      <c r="M47" s="71"/>
      <c r="N47" s="74"/>
    </row>
    <row r="48" spans="1:14" ht="27" customHeight="1" x14ac:dyDescent="0.4">
      <c r="A48" s="70">
        <v>44</v>
      </c>
      <c r="B48" s="71"/>
      <c r="C48" s="71"/>
      <c r="D48" s="72"/>
      <c r="E48" s="72"/>
      <c r="F48" s="72"/>
      <c r="G48" s="72"/>
      <c r="H48" s="72"/>
      <c r="I48" s="71"/>
      <c r="J48" s="78"/>
      <c r="K48" s="71"/>
      <c r="L48" s="73"/>
      <c r="M48" s="71"/>
      <c r="N48" s="74"/>
    </row>
    <row r="49" spans="1:14" ht="27" customHeight="1" x14ac:dyDescent="0.4">
      <c r="A49" s="70">
        <v>45</v>
      </c>
      <c r="B49" s="71"/>
      <c r="C49" s="71"/>
      <c r="D49" s="72"/>
      <c r="E49" s="72"/>
      <c r="F49" s="72"/>
      <c r="G49" s="72"/>
      <c r="H49" s="72"/>
      <c r="I49" s="71"/>
      <c r="J49" s="78"/>
      <c r="K49" s="71"/>
      <c r="L49" s="73"/>
      <c r="M49" s="71"/>
      <c r="N49" s="74"/>
    </row>
    <row r="50" spans="1:14" ht="27" customHeight="1" x14ac:dyDescent="0.4">
      <c r="A50" s="70">
        <v>46</v>
      </c>
      <c r="B50" s="71"/>
      <c r="C50" s="71"/>
      <c r="D50" s="72"/>
      <c r="E50" s="72"/>
      <c r="F50" s="72"/>
      <c r="G50" s="72"/>
      <c r="H50" s="72"/>
      <c r="I50" s="71"/>
      <c r="J50" s="78"/>
      <c r="K50" s="71"/>
      <c r="L50" s="73"/>
      <c r="M50" s="71"/>
      <c r="N50" s="74"/>
    </row>
    <row r="51" spans="1:14" ht="27" customHeight="1" x14ac:dyDescent="0.4">
      <c r="A51" s="70">
        <v>47</v>
      </c>
      <c r="B51" s="71"/>
      <c r="C51" s="71"/>
      <c r="D51" s="72"/>
      <c r="E51" s="72"/>
      <c r="F51" s="72"/>
      <c r="G51" s="72"/>
      <c r="H51" s="72"/>
      <c r="I51" s="71"/>
      <c r="J51" s="78"/>
      <c r="K51" s="71"/>
      <c r="L51" s="73"/>
      <c r="M51" s="71"/>
      <c r="N51" s="74"/>
    </row>
    <row r="52" spans="1:14" ht="27" customHeight="1" x14ac:dyDescent="0.4">
      <c r="A52" s="70">
        <v>48</v>
      </c>
      <c r="B52" s="71"/>
      <c r="C52" s="71"/>
      <c r="D52" s="72"/>
      <c r="E52" s="72"/>
      <c r="F52" s="72"/>
      <c r="G52" s="72"/>
      <c r="H52" s="72"/>
      <c r="I52" s="71"/>
      <c r="J52" s="78"/>
      <c r="K52" s="71"/>
      <c r="L52" s="73"/>
      <c r="M52" s="71"/>
      <c r="N52" s="74"/>
    </row>
    <row r="53" spans="1:14" ht="27" customHeight="1" x14ac:dyDescent="0.4">
      <c r="A53" s="70">
        <v>49</v>
      </c>
      <c r="B53" s="71"/>
      <c r="C53" s="71"/>
      <c r="D53" s="72"/>
      <c r="E53" s="72"/>
      <c r="F53" s="72"/>
      <c r="G53" s="72"/>
      <c r="H53" s="72"/>
      <c r="I53" s="71"/>
      <c r="J53" s="78"/>
      <c r="K53" s="71"/>
      <c r="L53" s="73"/>
      <c r="M53" s="71"/>
      <c r="N53" s="74"/>
    </row>
    <row r="54" spans="1:14" ht="27" customHeight="1" x14ac:dyDescent="0.4">
      <c r="A54" s="70">
        <v>50</v>
      </c>
      <c r="B54" s="71"/>
      <c r="C54" s="71"/>
      <c r="D54" s="72"/>
      <c r="E54" s="72"/>
      <c r="F54" s="72"/>
      <c r="G54" s="72"/>
      <c r="H54" s="72"/>
      <c r="I54" s="71"/>
      <c r="J54" s="78"/>
      <c r="K54" s="71"/>
      <c r="L54" s="73"/>
      <c r="M54" s="71"/>
      <c r="N54" s="74"/>
    </row>
    <row r="55" spans="1:14" ht="27" customHeight="1" x14ac:dyDescent="0.4">
      <c r="A55" s="70">
        <v>51</v>
      </c>
      <c r="B55" s="71"/>
      <c r="C55" s="71"/>
      <c r="D55" s="72"/>
      <c r="E55" s="72"/>
      <c r="F55" s="72"/>
      <c r="G55" s="72"/>
      <c r="H55" s="72"/>
      <c r="I55" s="71"/>
      <c r="J55" s="78"/>
      <c r="K55" s="71"/>
      <c r="L55" s="73"/>
      <c r="M55" s="71"/>
      <c r="N55" s="74"/>
    </row>
    <row r="56" spans="1:14" ht="27" customHeight="1" x14ac:dyDescent="0.4">
      <c r="A56" s="70">
        <v>52</v>
      </c>
      <c r="B56" s="71"/>
      <c r="C56" s="71"/>
      <c r="D56" s="72"/>
      <c r="E56" s="72"/>
      <c r="F56" s="72"/>
      <c r="G56" s="72"/>
      <c r="H56" s="72"/>
      <c r="I56" s="71"/>
      <c r="J56" s="78"/>
      <c r="K56" s="71"/>
      <c r="L56" s="73"/>
      <c r="M56" s="71"/>
      <c r="N56" s="74"/>
    </row>
    <row r="57" spans="1:14" ht="27" customHeight="1" x14ac:dyDescent="0.4">
      <c r="A57" s="70">
        <v>53</v>
      </c>
      <c r="B57" s="71"/>
      <c r="C57" s="71"/>
      <c r="D57" s="72"/>
      <c r="E57" s="72"/>
      <c r="F57" s="72"/>
      <c r="G57" s="72"/>
      <c r="H57" s="72"/>
      <c r="I57" s="71"/>
      <c r="J57" s="78"/>
      <c r="K57" s="71"/>
      <c r="L57" s="73"/>
      <c r="M57" s="71"/>
      <c r="N57" s="74"/>
    </row>
    <row r="58" spans="1:14" ht="27" customHeight="1" x14ac:dyDescent="0.4">
      <c r="A58" s="70">
        <v>54</v>
      </c>
      <c r="B58" s="71"/>
      <c r="C58" s="71"/>
      <c r="D58" s="72"/>
      <c r="E58" s="72"/>
      <c r="F58" s="72"/>
      <c r="G58" s="72"/>
      <c r="H58" s="72"/>
      <c r="I58" s="71"/>
      <c r="J58" s="78"/>
      <c r="K58" s="71"/>
      <c r="L58" s="73"/>
      <c r="M58" s="71"/>
      <c r="N58" s="74"/>
    </row>
    <row r="59" spans="1:14" ht="27" customHeight="1" x14ac:dyDescent="0.4">
      <c r="A59" s="70">
        <v>55</v>
      </c>
      <c r="B59" s="71"/>
      <c r="C59" s="71"/>
      <c r="D59" s="72"/>
      <c r="E59" s="72"/>
      <c r="F59" s="72"/>
      <c r="G59" s="72"/>
      <c r="H59" s="72"/>
      <c r="I59" s="71"/>
      <c r="J59" s="78"/>
      <c r="K59" s="71"/>
      <c r="L59" s="73"/>
      <c r="M59" s="71"/>
      <c r="N59" s="74"/>
    </row>
    <row r="60" spans="1:14" ht="27" customHeight="1" x14ac:dyDescent="0.4">
      <c r="A60" s="70">
        <v>56</v>
      </c>
      <c r="B60" s="71"/>
      <c r="C60" s="71"/>
      <c r="D60" s="72"/>
      <c r="E60" s="72"/>
      <c r="F60" s="72"/>
      <c r="G60" s="72"/>
      <c r="H60" s="72"/>
      <c r="I60" s="71"/>
      <c r="J60" s="78"/>
      <c r="K60" s="71"/>
      <c r="L60" s="73"/>
      <c r="M60" s="71"/>
      <c r="N60" s="74"/>
    </row>
    <row r="61" spans="1:14" ht="27" customHeight="1" x14ac:dyDescent="0.4">
      <c r="A61" s="70">
        <v>57</v>
      </c>
      <c r="B61" s="71"/>
      <c r="C61" s="71"/>
      <c r="D61" s="72"/>
      <c r="E61" s="72"/>
      <c r="F61" s="72"/>
      <c r="G61" s="72"/>
      <c r="H61" s="72"/>
      <c r="I61" s="71"/>
      <c r="J61" s="78"/>
      <c r="K61" s="71"/>
      <c r="L61" s="73"/>
      <c r="M61" s="71"/>
      <c r="N61" s="74"/>
    </row>
    <row r="62" spans="1:14" ht="27" customHeight="1" x14ac:dyDescent="0.4">
      <c r="A62" s="70">
        <v>58</v>
      </c>
      <c r="B62" s="71"/>
      <c r="C62" s="71"/>
      <c r="D62" s="72"/>
      <c r="E62" s="72"/>
      <c r="F62" s="72"/>
      <c r="G62" s="72"/>
      <c r="H62" s="72"/>
      <c r="I62" s="71"/>
      <c r="J62" s="78"/>
      <c r="K62" s="71"/>
      <c r="L62" s="73"/>
      <c r="M62" s="71"/>
      <c r="N62" s="74"/>
    </row>
    <row r="63" spans="1:14" ht="27" customHeight="1" x14ac:dyDescent="0.4">
      <c r="A63" s="70">
        <v>59</v>
      </c>
      <c r="B63" s="71"/>
      <c r="C63" s="71"/>
      <c r="D63" s="72"/>
      <c r="E63" s="72"/>
      <c r="F63" s="72"/>
      <c r="G63" s="72"/>
      <c r="H63" s="72"/>
      <c r="I63" s="71"/>
      <c r="J63" s="78"/>
      <c r="K63" s="71"/>
      <c r="L63" s="73"/>
      <c r="M63" s="71"/>
      <c r="N63" s="74"/>
    </row>
    <row r="64" spans="1:14" ht="27" customHeight="1" x14ac:dyDescent="0.4">
      <c r="A64" s="70">
        <v>60</v>
      </c>
      <c r="B64" s="71"/>
      <c r="C64" s="71"/>
      <c r="D64" s="72"/>
      <c r="E64" s="72"/>
      <c r="F64" s="72"/>
      <c r="G64" s="72"/>
      <c r="H64" s="72"/>
      <c r="I64" s="71"/>
      <c r="J64" s="78"/>
      <c r="K64" s="71"/>
      <c r="L64" s="73"/>
      <c r="M64" s="71"/>
      <c r="N64" s="74"/>
    </row>
    <row r="65" spans="1:14" ht="27" customHeight="1" x14ac:dyDescent="0.4">
      <c r="A65" s="70">
        <v>61</v>
      </c>
      <c r="B65" s="71"/>
      <c r="C65" s="71"/>
      <c r="D65" s="72"/>
      <c r="E65" s="72"/>
      <c r="F65" s="72"/>
      <c r="G65" s="72"/>
      <c r="H65" s="72"/>
      <c r="I65" s="71"/>
      <c r="J65" s="78"/>
      <c r="K65" s="71"/>
      <c r="L65" s="73"/>
      <c r="M65" s="71"/>
      <c r="N65" s="74"/>
    </row>
    <row r="66" spans="1:14" ht="27" customHeight="1" x14ac:dyDescent="0.4">
      <c r="A66" s="70">
        <v>62</v>
      </c>
      <c r="B66" s="71"/>
      <c r="C66" s="71"/>
      <c r="D66" s="72"/>
      <c r="E66" s="72"/>
      <c r="F66" s="72"/>
      <c r="G66" s="72"/>
      <c r="H66" s="72"/>
      <c r="I66" s="71"/>
      <c r="J66" s="78"/>
      <c r="K66" s="71"/>
      <c r="L66" s="73"/>
      <c r="M66" s="71"/>
      <c r="N66" s="74"/>
    </row>
    <row r="67" spans="1:14" ht="27" customHeight="1" x14ac:dyDescent="0.4">
      <c r="A67" s="70">
        <v>63</v>
      </c>
      <c r="B67" s="71"/>
      <c r="C67" s="71"/>
      <c r="D67" s="72"/>
      <c r="E67" s="72"/>
      <c r="F67" s="72"/>
      <c r="G67" s="72"/>
      <c r="H67" s="72"/>
      <c r="I67" s="71"/>
      <c r="J67" s="78"/>
      <c r="K67" s="71"/>
      <c r="L67" s="73"/>
      <c r="M67" s="71"/>
      <c r="N67" s="74"/>
    </row>
    <row r="68" spans="1:14" ht="27" customHeight="1" x14ac:dyDescent="0.4">
      <c r="A68" s="70">
        <v>64</v>
      </c>
      <c r="B68" s="71"/>
      <c r="C68" s="71"/>
      <c r="D68" s="72"/>
      <c r="E68" s="72"/>
      <c r="F68" s="72"/>
      <c r="G68" s="72"/>
      <c r="H68" s="72"/>
      <c r="I68" s="71"/>
      <c r="J68" s="78"/>
      <c r="K68" s="71"/>
      <c r="L68" s="73"/>
      <c r="M68" s="71"/>
      <c r="N68" s="74"/>
    </row>
    <row r="69" spans="1:14" ht="27" customHeight="1" x14ac:dyDescent="0.4">
      <c r="A69" s="70">
        <v>65</v>
      </c>
      <c r="B69" s="71"/>
      <c r="C69" s="71"/>
      <c r="D69" s="72"/>
      <c r="E69" s="72"/>
      <c r="F69" s="72"/>
      <c r="G69" s="72"/>
      <c r="H69" s="72"/>
      <c r="I69" s="71"/>
      <c r="J69" s="78"/>
      <c r="K69" s="71"/>
      <c r="L69" s="73"/>
      <c r="M69" s="71"/>
      <c r="N69" s="74"/>
    </row>
    <row r="70" spans="1:14" ht="27" customHeight="1" x14ac:dyDescent="0.4">
      <c r="A70" s="70">
        <v>66</v>
      </c>
      <c r="B70" s="71"/>
      <c r="C70" s="71"/>
      <c r="D70" s="72"/>
      <c r="E70" s="72"/>
      <c r="F70" s="72"/>
      <c r="G70" s="72"/>
      <c r="H70" s="72"/>
      <c r="I70" s="71"/>
      <c r="J70" s="78"/>
      <c r="K70" s="71"/>
      <c r="L70" s="73"/>
      <c r="M70" s="71"/>
      <c r="N70" s="74"/>
    </row>
    <row r="71" spans="1:14" ht="27" customHeight="1" x14ac:dyDescent="0.4">
      <c r="A71" s="70">
        <v>67</v>
      </c>
      <c r="B71" s="71"/>
      <c r="C71" s="71"/>
      <c r="D71" s="72"/>
      <c r="E71" s="72"/>
      <c r="F71" s="72"/>
      <c r="G71" s="72"/>
      <c r="H71" s="72"/>
      <c r="I71" s="71"/>
      <c r="J71" s="78"/>
      <c r="K71" s="71"/>
      <c r="L71" s="73"/>
      <c r="M71" s="71"/>
      <c r="N71" s="74"/>
    </row>
    <row r="72" spans="1:14" ht="27" customHeight="1" x14ac:dyDescent="0.4">
      <c r="A72" s="70">
        <v>68</v>
      </c>
      <c r="B72" s="71"/>
      <c r="C72" s="71"/>
      <c r="D72" s="72"/>
      <c r="E72" s="72"/>
      <c r="F72" s="72"/>
      <c r="G72" s="72"/>
      <c r="H72" s="72"/>
      <c r="I72" s="71"/>
      <c r="J72" s="78"/>
      <c r="K72" s="71"/>
      <c r="L72" s="73"/>
      <c r="M72" s="71"/>
      <c r="N72" s="74"/>
    </row>
    <row r="73" spans="1:14" ht="27" customHeight="1" x14ac:dyDescent="0.4">
      <c r="A73" s="70">
        <v>69</v>
      </c>
      <c r="B73" s="71"/>
      <c r="C73" s="71"/>
      <c r="D73" s="72"/>
      <c r="E73" s="72"/>
      <c r="F73" s="72"/>
      <c r="G73" s="72"/>
      <c r="H73" s="72"/>
      <c r="I73" s="71"/>
      <c r="J73" s="78"/>
      <c r="K73" s="71"/>
      <c r="L73" s="73"/>
      <c r="M73" s="71"/>
      <c r="N73" s="74"/>
    </row>
    <row r="74" spans="1:14" ht="27" customHeight="1" x14ac:dyDescent="0.4">
      <c r="A74" s="70">
        <v>70</v>
      </c>
      <c r="B74" s="71"/>
      <c r="C74" s="71"/>
      <c r="D74" s="72"/>
      <c r="E74" s="72"/>
      <c r="F74" s="72"/>
      <c r="G74" s="72"/>
      <c r="H74" s="72"/>
      <c r="I74" s="71"/>
      <c r="J74" s="78"/>
      <c r="K74" s="71"/>
      <c r="L74" s="73"/>
      <c r="M74" s="71"/>
      <c r="N74" s="74"/>
    </row>
    <row r="75" spans="1:14" ht="27" customHeight="1" x14ac:dyDescent="0.4">
      <c r="A75" s="70">
        <v>71</v>
      </c>
      <c r="B75" s="71"/>
      <c r="C75" s="71"/>
      <c r="D75" s="72"/>
      <c r="E75" s="72"/>
      <c r="F75" s="72"/>
      <c r="G75" s="72"/>
      <c r="H75" s="72"/>
      <c r="I75" s="71"/>
      <c r="J75" s="78"/>
      <c r="K75" s="71"/>
      <c r="L75" s="73"/>
      <c r="M75" s="71"/>
      <c r="N75" s="74"/>
    </row>
    <row r="76" spans="1:14" ht="27" customHeight="1" x14ac:dyDescent="0.4">
      <c r="A76" s="70">
        <v>72</v>
      </c>
      <c r="B76" s="71"/>
      <c r="C76" s="71"/>
      <c r="D76" s="72"/>
      <c r="E76" s="72"/>
      <c r="F76" s="72"/>
      <c r="G76" s="72"/>
      <c r="H76" s="72"/>
      <c r="I76" s="71"/>
      <c r="J76" s="78"/>
      <c r="K76" s="71"/>
      <c r="L76" s="73"/>
      <c r="M76" s="71"/>
      <c r="N76" s="74"/>
    </row>
    <row r="77" spans="1:14" ht="27" customHeight="1" x14ac:dyDescent="0.4">
      <c r="A77" s="70">
        <v>73</v>
      </c>
      <c r="B77" s="71"/>
      <c r="C77" s="71"/>
      <c r="D77" s="72"/>
      <c r="E77" s="72"/>
      <c r="F77" s="72"/>
      <c r="G77" s="72"/>
      <c r="H77" s="72"/>
      <c r="I77" s="71"/>
      <c r="J77" s="78"/>
      <c r="K77" s="71"/>
      <c r="L77" s="73"/>
      <c r="M77" s="71"/>
      <c r="N77" s="74"/>
    </row>
    <row r="78" spans="1:14" ht="27" customHeight="1" x14ac:dyDescent="0.4">
      <c r="A78" s="70">
        <v>74</v>
      </c>
      <c r="B78" s="71"/>
      <c r="C78" s="71"/>
      <c r="D78" s="72"/>
      <c r="E78" s="72"/>
      <c r="F78" s="72"/>
      <c r="G78" s="72"/>
      <c r="H78" s="72"/>
      <c r="I78" s="71"/>
      <c r="J78" s="78"/>
      <c r="K78" s="71"/>
      <c r="L78" s="73"/>
      <c r="M78" s="71"/>
      <c r="N78" s="74"/>
    </row>
    <row r="79" spans="1:14" ht="27" customHeight="1" x14ac:dyDescent="0.4">
      <c r="A79" s="70">
        <v>75</v>
      </c>
      <c r="B79" s="71"/>
      <c r="C79" s="71"/>
      <c r="D79" s="72"/>
      <c r="E79" s="72"/>
      <c r="F79" s="72"/>
      <c r="G79" s="72"/>
      <c r="H79" s="72"/>
      <c r="I79" s="71"/>
      <c r="J79" s="78"/>
      <c r="K79" s="71"/>
      <c r="L79" s="73"/>
      <c r="M79" s="71"/>
      <c r="N79" s="74"/>
    </row>
    <row r="80" spans="1:14" ht="27" customHeight="1" x14ac:dyDescent="0.4">
      <c r="A80" s="70">
        <v>76</v>
      </c>
      <c r="B80" s="71"/>
      <c r="C80" s="71"/>
      <c r="D80" s="72"/>
      <c r="E80" s="72"/>
      <c r="F80" s="72"/>
      <c r="G80" s="72"/>
      <c r="H80" s="72"/>
      <c r="I80" s="71"/>
      <c r="J80" s="78"/>
      <c r="K80" s="71"/>
      <c r="L80" s="73"/>
      <c r="M80" s="71"/>
      <c r="N80" s="74"/>
    </row>
    <row r="81" spans="1:14" ht="27" customHeight="1" x14ac:dyDescent="0.4">
      <c r="A81" s="70">
        <v>77</v>
      </c>
      <c r="B81" s="71"/>
      <c r="C81" s="71"/>
      <c r="D81" s="72"/>
      <c r="E81" s="72"/>
      <c r="F81" s="72"/>
      <c r="G81" s="72"/>
      <c r="H81" s="72"/>
      <c r="I81" s="71"/>
      <c r="J81" s="78"/>
      <c r="K81" s="71"/>
      <c r="L81" s="73"/>
      <c r="M81" s="71"/>
      <c r="N81" s="74"/>
    </row>
    <row r="82" spans="1:14" ht="27" customHeight="1" x14ac:dyDescent="0.4">
      <c r="A82" s="70">
        <v>78</v>
      </c>
      <c r="B82" s="71"/>
      <c r="C82" s="71"/>
      <c r="D82" s="72"/>
      <c r="E82" s="72"/>
      <c r="F82" s="72"/>
      <c r="G82" s="72"/>
      <c r="H82" s="72"/>
      <c r="I82" s="71"/>
      <c r="J82" s="78"/>
      <c r="K82" s="71"/>
      <c r="L82" s="73"/>
      <c r="M82" s="71"/>
      <c r="N82" s="74"/>
    </row>
    <row r="83" spans="1:14" ht="27" customHeight="1" x14ac:dyDescent="0.4">
      <c r="A83" s="70">
        <v>79</v>
      </c>
      <c r="B83" s="71"/>
      <c r="C83" s="71"/>
      <c r="D83" s="72"/>
      <c r="E83" s="72"/>
      <c r="F83" s="72"/>
      <c r="G83" s="72"/>
      <c r="H83" s="72"/>
      <c r="I83" s="71"/>
      <c r="J83" s="78"/>
      <c r="K83" s="71"/>
      <c r="L83" s="73"/>
      <c r="M83" s="71"/>
      <c r="N83" s="74"/>
    </row>
    <row r="84" spans="1:14" ht="27" customHeight="1" x14ac:dyDescent="0.4">
      <c r="A84" s="70">
        <v>80</v>
      </c>
      <c r="B84" s="71"/>
      <c r="C84" s="71"/>
      <c r="D84" s="72"/>
      <c r="E84" s="72"/>
      <c r="F84" s="72"/>
      <c r="G84" s="72"/>
      <c r="H84" s="72"/>
      <c r="I84" s="71"/>
      <c r="J84" s="78"/>
      <c r="K84" s="71"/>
      <c r="L84" s="73"/>
      <c r="M84" s="71"/>
      <c r="N84" s="74"/>
    </row>
    <row r="85" spans="1:14" ht="27" customHeight="1" x14ac:dyDescent="0.4">
      <c r="A85" s="70">
        <v>81</v>
      </c>
      <c r="B85" s="71"/>
      <c r="C85" s="71"/>
      <c r="D85" s="72"/>
      <c r="E85" s="72"/>
      <c r="F85" s="72"/>
      <c r="G85" s="72"/>
      <c r="H85" s="72"/>
      <c r="I85" s="71"/>
      <c r="J85" s="78"/>
      <c r="K85" s="71"/>
      <c r="L85" s="73"/>
      <c r="M85" s="71"/>
      <c r="N85" s="74"/>
    </row>
    <row r="86" spans="1:14" ht="27" customHeight="1" x14ac:dyDescent="0.4">
      <c r="A86" s="70">
        <v>82</v>
      </c>
      <c r="B86" s="71"/>
      <c r="C86" s="71"/>
      <c r="D86" s="72"/>
      <c r="E86" s="72"/>
      <c r="F86" s="72"/>
      <c r="G86" s="72"/>
      <c r="H86" s="72"/>
      <c r="I86" s="71"/>
      <c r="J86" s="78"/>
      <c r="K86" s="71"/>
      <c r="L86" s="73"/>
      <c r="M86" s="71"/>
      <c r="N86" s="74"/>
    </row>
    <row r="87" spans="1:14" ht="27" customHeight="1" x14ac:dyDescent="0.4">
      <c r="A87" s="70">
        <v>83</v>
      </c>
      <c r="B87" s="71"/>
      <c r="C87" s="71"/>
      <c r="D87" s="72"/>
      <c r="E87" s="72"/>
      <c r="F87" s="72"/>
      <c r="G87" s="72"/>
      <c r="H87" s="72"/>
      <c r="I87" s="71"/>
      <c r="J87" s="78"/>
      <c r="K87" s="71"/>
      <c r="L87" s="73"/>
      <c r="M87" s="71"/>
      <c r="N87" s="74"/>
    </row>
    <row r="88" spans="1:14" ht="27" customHeight="1" x14ac:dyDescent="0.4">
      <c r="A88" s="70">
        <v>84</v>
      </c>
      <c r="B88" s="71"/>
      <c r="C88" s="71"/>
      <c r="D88" s="72"/>
      <c r="E88" s="72"/>
      <c r="F88" s="72"/>
      <c r="G88" s="72"/>
      <c r="H88" s="72"/>
      <c r="I88" s="71"/>
      <c r="J88" s="78"/>
      <c r="K88" s="71"/>
      <c r="L88" s="73"/>
      <c r="M88" s="71"/>
      <c r="N88" s="74"/>
    </row>
    <row r="89" spans="1:14" ht="27" customHeight="1" x14ac:dyDescent="0.4">
      <c r="A89" s="70">
        <v>85</v>
      </c>
      <c r="B89" s="71"/>
      <c r="C89" s="71"/>
      <c r="D89" s="72"/>
      <c r="E89" s="72"/>
      <c r="F89" s="72"/>
      <c r="G89" s="72"/>
      <c r="H89" s="72"/>
      <c r="I89" s="71"/>
      <c r="J89" s="78"/>
      <c r="K89" s="71"/>
      <c r="L89" s="73"/>
      <c r="M89" s="71"/>
      <c r="N89" s="74"/>
    </row>
    <row r="90" spans="1:14" ht="27" customHeight="1" x14ac:dyDescent="0.4">
      <c r="A90" s="70">
        <v>86</v>
      </c>
      <c r="B90" s="71"/>
      <c r="C90" s="71"/>
      <c r="D90" s="72"/>
      <c r="E90" s="72"/>
      <c r="F90" s="72"/>
      <c r="G90" s="72"/>
      <c r="H90" s="72"/>
      <c r="I90" s="71"/>
      <c r="J90" s="78"/>
      <c r="K90" s="71"/>
      <c r="L90" s="73"/>
      <c r="M90" s="71"/>
      <c r="N90" s="74"/>
    </row>
    <row r="91" spans="1:14" ht="27" customHeight="1" x14ac:dyDescent="0.4">
      <c r="A91" s="70">
        <v>87</v>
      </c>
      <c r="B91" s="71"/>
      <c r="C91" s="71"/>
      <c r="D91" s="72"/>
      <c r="E91" s="72"/>
      <c r="F91" s="72"/>
      <c r="G91" s="72"/>
      <c r="H91" s="72"/>
      <c r="I91" s="71"/>
      <c r="J91" s="78"/>
      <c r="K91" s="71"/>
      <c r="L91" s="73"/>
      <c r="M91" s="71"/>
      <c r="N91" s="74"/>
    </row>
    <row r="92" spans="1:14" ht="27" customHeight="1" x14ac:dyDescent="0.4">
      <c r="A92" s="70">
        <v>88</v>
      </c>
      <c r="B92" s="71"/>
      <c r="C92" s="71"/>
      <c r="D92" s="72"/>
      <c r="E92" s="72"/>
      <c r="F92" s="72"/>
      <c r="G92" s="72"/>
      <c r="H92" s="72"/>
      <c r="I92" s="71"/>
      <c r="J92" s="78"/>
      <c r="K92" s="71"/>
      <c r="L92" s="73"/>
      <c r="M92" s="71"/>
      <c r="N92" s="74"/>
    </row>
    <row r="93" spans="1:14" ht="27" customHeight="1" x14ac:dyDescent="0.4">
      <c r="A93" s="70">
        <v>89</v>
      </c>
      <c r="B93" s="71"/>
      <c r="C93" s="71"/>
      <c r="D93" s="72"/>
      <c r="E93" s="72"/>
      <c r="F93" s="72"/>
      <c r="G93" s="72"/>
      <c r="H93" s="72"/>
      <c r="I93" s="71"/>
      <c r="J93" s="78"/>
      <c r="K93" s="71"/>
      <c r="L93" s="73"/>
      <c r="M93" s="71"/>
      <c r="N93" s="74"/>
    </row>
    <row r="94" spans="1:14" ht="27" customHeight="1" x14ac:dyDescent="0.4">
      <c r="A94" s="70">
        <v>90</v>
      </c>
      <c r="B94" s="71"/>
      <c r="C94" s="71"/>
      <c r="D94" s="72"/>
      <c r="E94" s="72"/>
      <c r="F94" s="72"/>
      <c r="G94" s="72"/>
      <c r="H94" s="72"/>
      <c r="I94" s="71"/>
      <c r="J94" s="78"/>
      <c r="K94" s="71"/>
      <c r="L94" s="73"/>
      <c r="M94" s="71"/>
      <c r="N94" s="74"/>
    </row>
    <row r="95" spans="1:14" ht="27" customHeight="1" x14ac:dyDescent="0.4">
      <c r="A95" s="70">
        <v>91</v>
      </c>
      <c r="B95" s="71"/>
      <c r="C95" s="71"/>
      <c r="D95" s="72"/>
      <c r="E95" s="72"/>
      <c r="F95" s="72"/>
      <c r="G95" s="72"/>
      <c r="H95" s="72"/>
      <c r="I95" s="71"/>
      <c r="J95" s="78"/>
      <c r="K95" s="71"/>
      <c r="L95" s="73"/>
      <c r="M95" s="71"/>
      <c r="N95" s="74"/>
    </row>
    <row r="96" spans="1:14" ht="27" customHeight="1" x14ac:dyDescent="0.4">
      <c r="A96" s="70">
        <v>92</v>
      </c>
      <c r="B96" s="71"/>
      <c r="C96" s="71"/>
      <c r="D96" s="72"/>
      <c r="E96" s="72"/>
      <c r="F96" s="72"/>
      <c r="G96" s="72"/>
      <c r="H96" s="72"/>
      <c r="I96" s="71"/>
      <c r="J96" s="78"/>
      <c r="K96" s="71"/>
      <c r="L96" s="73"/>
      <c r="M96" s="71"/>
      <c r="N96" s="74"/>
    </row>
    <row r="97" spans="1:14" ht="27" customHeight="1" x14ac:dyDescent="0.4">
      <c r="A97" s="70">
        <v>93</v>
      </c>
      <c r="B97" s="71"/>
      <c r="C97" s="71"/>
      <c r="D97" s="72"/>
      <c r="E97" s="72"/>
      <c r="F97" s="72"/>
      <c r="G97" s="72"/>
      <c r="H97" s="72"/>
      <c r="I97" s="71"/>
      <c r="J97" s="78"/>
      <c r="K97" s="71"/>
      <c r="L97" s="73"/>
      <c r="M97" s="71"/>
      <c r="N97" s="74"/>
    </row>
    <row r="98" spans="1:14" ht="27" customHeight="1" x14ac:dyDescent="0.4">
      <c r="A98" s="70">
        <v>94</v>
      </c>
      <c r="B98" s="71"/>
      <c r="C98" s="71"/>
      <c r="D98" s="72"/>
      <c r="E98" s="72"/>
      <c r="F98" s="72"/>
      <c r="G98" s="72"/>
      <c r="H98" s="72"/>
      <c r="I98" s="71"/>
      <c r="J98" s="78"/>
      <c r="K98" s="71"/>
      <c r="L98" s="73"/>
      <c r="M98" s="71"/>
      <c r="N98" s="74"/>
    </row>
    <row r="99" spans="1:14" ht="27" customHeight="1" x14ac:dyDescent="0.4">
      <c r="A99" s="70">
        <v>95</v>
      </c>
      <c r="B99" s="71"/>
      <c r="C99" s="71"/>
      <c r="D99" s="72"/>
      <c r="E99" s="72"/>
      <c r="F99" s="72"/>
      <c r="G99" s="72"/>
      <c r="H99" s="72"/>
      <c r="I99" s="71"/>
      <c r="J99" s="78"/>
      <c r="K99" s="71"/>
      <c r="L99" s="73"/>
      <c r="M99" s="71"/>
      <c r="N99" s="74"/>
    </row>
    <row r="100" spans="1:14" ht="27" customHeight="1" x14ac:dyDescent="0.4">
      <c r="A100" s="70">
        <v>96</v>
      </c>
      <c r="B100" s="71"/>
      <c r="C100" s="71"/>
      <c r="D100" s="72"/>
      <c r="E100" s="72"/>
      <c r="F100" s="72"/>
      <c r="G100" s="72"/>
      <c r="H100" s="72"/>
      <c r="I100" s="71"/>
      <c r="J100" s="78"/>
      <c r="K100" s="71"/>
      <c r="L100" s="73"/>
      <c r="M100" s="71"/>
      <c r="N100" s="74"/>
    </row>
    <row r="101" spans="1:14" ht="27" customHeight="1" x14ac:dyDescent="0.4">
      <c r="A101" s="70">
        <v>97</v>
      </c>
      <c r="B101" s="71"/>
      <c r="C101" s="71"/>
      <c r="D101" s="72"/>
      <c r="E101" s="72"/>
      <c r="F101" s="72"/>
      <c r="G101" s="72"/>
      <c r="H101" s="72"/>
      <c r="I101" s="71"/>
      <c r="J101" s="78"/>
      <c r="K101" s="71"/>
      <c r="L101" s="73"/>
      <c r="M101" s="71"/>
      <c r="N101" s="74"/>
    </row>
    <row r="102" spans="1:14" ht="27" customHeight="1" x14ac:dyDescent="0.4">
      <c r="A102" s="70">
        <v>98</v>
      </c>
      <c r="B102" s="71"/>
      <c r="C102" s="71"/>
      <c r="D102" s="72"/>
      <c r="E102" s="72"/>
      <c r="F102" s="72"/>
      <c r="G102" s="72"/>
      <c r="H102" s="72"/>
      <c r="I102" s="71"/>
      <c r="J102" s="78"/>
      <c r="K102" s="71"/>
      <c r="L102" s="73"/>
      <c r="M102" s="71"/>
      <c r="N102" s="74"/>
    </row>
    <row r="103" spans="1:14" ht="27" customHeight="1" x14ac:dyDescent="0.4">
      <c r="A103" s="70">
        <v>99</v>
      </c>
      <c r="B103" s="71"/>
      <c r="C103" s="71"/>
      <c r="D103" s="72"/>
      <c r="E103" s="72"/>
      <c r="F103" s="72"/>
      <c r="G103" s="72"/>
      <c r="H103" s="72"/>
      <c r="I103" s="71"/>
      <c r="J103" s="78"/>
      <c r="K103" s="71"/>
      <c r="L103" s="73"/>
      <c r="M103" s="71"/>
      <c r="N103" s="74"/>
    </row>
    <row r="104" spans="1:14" ht="27" customHeight="1" x14ac:dyDescent="0.4">
      <c r="A104" s="70">
        <v>100</v>
      </c>
      <c r="B104" s="71"/>
      <c r="C104" s="71"/>
      <c r="D104" s="72"/>
      <c r="E104" s="72"/>
      <c r="F104" s="72"/>
      <c r="G104" s="72"/>
      <c r="H104" s="72"/>
      <c r="I104" s="71"/>
      <c r="J104" s="78"/>
      <c r="K104" s="71"/>
      <c r="L104" s="73"/>
      <c r="M104" s="71"/>
      <c r="N104" s="74"/>
    </row>
  </sheetData>
  <phoneticPr fontId="1"/>
  <dataValidations count="3">
    <dataValidation type="list" allowBlank="1" showInputMessage="1" showErrorMessage="1" sqref="B4:B104">
      <formula1>$T$3:$T$13</formula1>
    </dataValidation>
    <dataValidation type="list" allowBlank="1" showInputMessage="1" showErrorMessage="1" sqref="I4:I104">
      <formula1>$U$3:$U$5</formula1>
    </dataValidation>
    <dataValidation type="list" allowBlank="1" showInputMessage="1" showErrorMessage="1" sqref="F5:F104">
      <formula1>$V$3:$V$5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4"/>
  <sheetViews>
    <sheetView view="pageBreakPreview" zoomScaleNormal="100" zoomScaleSheetLayoutView="100" workbookViewId="0">
      <selection activeCell="B5" sqref="B5"/>
    </sheetView>
  </sheetViews>
  <sheetFormatPr defaultRowHeight="18.75" x14ac:dyDescent="0.4"/>
  <cols>
    <col min="1" max="1" width="5" customWidth="1"/>
    <col min="2" max="3" width="6.625" style="1" customWidth="1"/>
    <col min="4" max="5" width="15" style="1" customWidth="1"/>
    <col min="6" max="6" width="3.375" style="1" bestFit="1" customWidth="1"/>
    <col min="7" max="7" width="16.875" style="1" customWidth="1"/>
    <col min="8" max="8" width="21.875" style="1" customWidth="1"/>
    <col min="9" max="9" width="7.125" style="1" customWidth="1"/>
    <col min="10" max="10" width="15.75" style="1" customWidth="1"/>
    <col min="11" max="11" width="6.875" style="1" customWidth="1"/>
    <col min="12" max="12" width="22.625" style="1" hidden="1" customWidth="1"/>
    <col min="13" max="13" width="10.5" customWidth="1"/>
    <col min="14" max="14" width="43.875" customWidth="1"/>
  </cols>
  <sheetData>
    <row r="1" spans="1:22" x14ac:dyDescent="0.4">
      <c r="A1" t="s">
        <v>23</v>
      </c>
    </row>
    <row r="2" spans="1:22" ht="68.45" customHeight="1" x14ac:dyDescent="0.4"/>
    <row r="3" spans="1:22" x14ac:dyDescent="0.4">
      <c r="A3" s="2" t="s">
        <v>0</v>
      </c>
      <c r="B3" s="2" t="s">
        <v>21</v>
      </c>
      <c r="C3" s="17" t="s">
        <v>24</v>
      </c>
      <c r="D3" s="2" t="s">
        <v>18</v>
      </c>
      <c r="E3" s="2" t="s">
        <v>1</v>
      </c>
      <c r="F3" s="2" t="s">
        <v>38</v>
      </c>
      <c r="G3" s="8" t="s">
        <v>2</v>
      </c>
      <c r="H3" s="2" t="s">
        <v>3</v>
      </c>
      <c r="I3" s="2" t="s">
        <v>4</v>
      </c>
      <c r="J3" s="8" t="s">
        <v>22</v>
      </c>
      <c r="K3" s="8" t="s">
        <v>47</v>
      </c>
      <c r="L3" s="8" t="s">
        <v>5</v>
      </c>
      <c r="M3" s="8" t="s">
        <v>41</v>
      </c>
      <c r="N3" s="8" t="s">
        <v>42</v>
      </c>
    </row>
    <row r="4" spans="1:22" x14ac:dyDescent="0.4">
      <c r="A4" s="9" t="s">
        <v>6</v>
      </c>
      <c r="B4" s="3" t="s">
        <v>10</v>
      </c>
      <c r="C4" s="3" t="s">
        <v>34</v>
      </c>
      <c r="D4" s="10" t="s">
        <v>17</v>
      </c>
      <c r="E4" s="10" t="s">
        <v>19</v>
      </c>
      <c r="F4" s="10" t="s">
        <v>39</v>
      </c>
      <c r="G4" s="10">
        <v>11234</v>
      </c>
      <c r="H4" s="10" t="s">
        <v>20</v>
      </c>
      <c r="I4" s="3">
        <v>1</v>
      </c>
      <c r="J4" s="3">
        <v>20160408</v>
      </c>
      <c r="K4" s="3">
        <v>17</v>
      </c>
      <c r="L4" s="4" t="s">
        <v>49</v>
      </c>
      <c r="M4" s="4" t="s">
        <v>45</v>
      </c>
      <c r="N4" s="36" t="s">
        <v>44</v>
      </c>
      <c r="T4" t="s">
        <v>7</v>
      </c>
      <c r="U4">
        <v>1</v>
      </c>
      <c r="V4" t="s">
        <v>39</v>
      </c>
    </row>
    <row r="5" spans="1:22" x14ac:dyDescent="0.4">
      <c r="A5" s="5">
        <v>1</v>
      </c>
      <c r="B5" s="6"/>
      <c r="C5" s="6"/>
      <c r="D5" s="11"/>
      <c r="E5" s="11"/>
      <c r="F5" s="11"/>
      <c r="G5" s="11"/>
      <c r="H5" s="11"/>
      <c r="I5" s="6"/>
      <c r="J5" s="6"/>
      <c r="K5" s="6"/>
      <c r="L5" s="7"/>
      <c r="M5" s="5"/>
      <c r="N5" s="5"/>
      <c r="T5" t="s">
        <v>8</v>
      </c>
      <c r="U5">
        <v>2</v>
      </c>
      <c r="V5" t="s">
        <v>40</v>
      </c>
    </row>
    <row r="6" spans="1:22" x14ac:dyDescent="0.4">
      <c r="A6" s="5">
        <v>2</v>
      </c>
      <c r="B6" s="6"/>
      <c r="C6" s="6"/>
      <c r="D6" s="11"/>
      <c r="E6" s="11"/>
      <c r="F6" s="11"/>
      <c r="G6" s="11"/>
      <c r="H6" s="11"/>
      <c r="I6" s="6"/>
      <c r="J6" s="6"/>
      <c r="K6" s="6"/>
      <c r="L6" s="7"/>
      <c r="M6" s="5"/>
      <c r="N6" s="5"/>
      <c r="T6" t="s">
        <v>9</v>
      </c>
    </row>
    <row r="7" spans="1:22" x14ac:dyDescent="0.4">
      <c r="A7" s="5">
        <v>3</v>
      </c>
      <c r="B7" s="6"/>
      <c r="C7" s="6"/>
      <c r="D7" s="11"/>
      <c r="E7" s="11"/>
      <c r="F7" s="11"/>
      <c r="G7" s="11"/>
      <c r="H7" s="11"/>
      <c r="I7" s="6"/>
      <c r="J7" s="6"/>
      <c r="K7" s="6"/>
      <c r="L7" s="7"/>
      <c r="M7" s="5"/>
      <c r="N7" s="5"/>
      <c r="T7" t="s">
        <v>10</v>
      </c>
    </row>
    <row r="8" spans="1:22" x14ac:dyDescent="0.4">
      <c r="A8" s="5">
        <v>4</v>
      </c>
      <c r="B8" s="6"/>
      <c r="C8" s="6"/>
      <c r="D8" s="11"/>
      <c r="E8" s="11"/>
      <c r="F8" s="11"/>
      <c r="G8" s="11"/>
      <c r="H8" s="11"/>
      <c r="I8" s="6"/>
      <c r="J8" s="6"/>
      <c r="K8" s="6"/>
      <c r="L8" s="7"/>
      <c r="M8" s="5"/>
      <c r="N8" s="5"/>
      <c r="T8" t="s">
        <v>11</v>
      </c>
    </row>
    <row r="9" spans="1:22" x14ac:dyDescent="0.4">
      <c r="A9" s="5">
        <v>5</v>
      </c>
      <c r="B9" s="6"/>
      <c r="C9" s="6"/>
      <c r="D9" s="11"/>
      <c r="E9" s="11"/>
      <c r="F9" s="11"/>
      <c r="G9" s="11"/>
      <c r="H9" s="11"/>
      <c r="I9" s="6"/>
      <c r="J9" s="6"/>
      <c r="K9" s="6"/>
      <c r="L9" s="7"/>
      <c r="M9" s="5"/>
      <c r="N9" s="5"/>
      <c r="T9" t="s">
        <v>12</v>
      </c>
    </row>
    <row r="10" spans="1:22" x14ac:dyDescent="0.4">
      <c r="A10" s="5">
        <v>6</v>
      </c>
      <c r="B10" s="6"/>
      <c r="C10" s="6"/>
      <c r="D10" s="11"/>
      <c r="E10" s="11"/>
      <c r="F10" s="11"/>
      <c r="G10" s="11"/>
      <c r="H10" s="11"/>
      <c r="I10" s="6"/>
      <c r="J10" s="6"/>
      <c r="K10" s="6"/>
      <c r="L10" s="7"/>
      <c r="M10" s="5"/>
      <c r="N10" s="5"/>
      <c r="T10" t="s">
        <v>13</v>
      </c>
    </row>
    <row r="11" spans="1:22" x14ac:dyDescent="0.4">
      <c r="A11" s="5">
        <v>7</v>
      </c>
      <c r="B11" s="6"/>
      <c r="C11" s="6"/>
      <c r="D11" s="11"/>
      <c r="E11" s="11"/>
      <c r="F11" s="11"/>
      <c r="G11" s="11"/>
      <c r="H11" s="11"/>
      <c r="I11" s="6"/>
      <c r="J11" s="6"/>
      <c r="K11" s="6"/>
      <c r="L11" s="7"/>
      <c r="M11" s="5"/>
      <c r="N11" s="5"/>
      <c r="T11" t="s">
        <v>14</v>
      </c>
    </row>
    <row r="12" spans="1:22" x14ac:dyDescent="0.4">
      <c r="A12" s="5">
        <v>8</v>
      </c>
      <c r="B12" s="6"/>
      <c r="C12" s="6"/>
      <c r="D12" s="11"/>
      <c r="E12" s="11"/>
      <c r="F12" s="11"/>
      <c r="G12" s="11"/>
      <c r="H12" s="11"/>
      <c r="I12" s="6"/>
      <c r="J12" s="6"/>
      <c r="K12" s="6"/>
      <c r="L12" s="7"/>
      <c r="M12" s="5"/>
      <c r="N12" s="5"/>
      <c r="T12" t="s">
        <v>15</v>
      </c>
    </row>
    <row r="13" spans="1:22" x14ac:dyDescent="0.4">
      <c r="A13" s="5">
        <v>9</v>
      </c>
      <c r="B13" s="6"/>
      <c r="C13" s="6"/>
      <c r="D13" s="11"/>
      <c r="E13" s="11"/>
      <c r="F13" s="11"/>
      <c r="G13" s="11"/>
      <c r="H13" s="11"/>
      <c r="I13" s="6"/>
      <c r="J13" s="6"/>
      <c r="K13" s="6"/>
      <c r="L13" s="7"/>
      <c r="M13" s="5"/>
      <c r="N13" s="5"/>
      <c r="T13" t="s">
        <v>16</v>
      </c>
    </row>
    <row r="14" spans="1:22" x14ac:dyDescent="0.4">
      <c r="A14" s="5">
        <v>10</v>
      </c>
      <c r="B14" s="6"/>
      <c r="C14" s="6"/>
      <c r="D14" s="11"/>
      <c r="E14" s="11"/>
      <c r="F14" s="11"/>
      <c r="G14" s="11"/>
      <c r="H14" s="11"/>
      <c r="I14" s="6"/>
      <c r="J14" s="6"/>
      <c r="K14" s="6"/>
      <c r="L14" s="7"/>
      <c r="M14" s="5"/>
      <c r="N14" s="5"/>
    </row>
    <row r="15" spans="1:22" x14ac:dyDescent="0.4">
      <c r="A15" s="5">
        <v>11</v>
      </c>
      <c r="B15" s="6"/>
      <c r="C15" s="6"/>
      <c r="D15" s="11"/>
      <c r="E15" s="11"/>
      <c r="F15" s="11"/>
      <c r="G15" s="11"/>
      <c r="H15" s="11"/>
      <c r="I15" s="6"/>
      <c r="J15" s="6"/>
      <c r="K15" s="6"/>
      <c r="L15" s="7"/>
      <c r="M15" s="5"/>
      <c r="N15" s="5"/>
    </row>
    <row r="16" spans="1:22" x14ac:dyDescent="0.4">
      <c r="A16" s="5">
        <v>12</v>
      </c>
      <c r="B16" s="6"/>
      <c r="C16" s="6"/>
      <c r="D16" s="11"/>
      <c r="E16" s="11"/>
      <c r="F16" s="11"/>
      <c r="G16" s="11"/>
      <c r="H16" s="11"/>
      <c r="I16" s="6"/>
      <c r="J16" s="6"/>
      <c r="K16" s="6"/>
      <c r="L16" s="7"/>
      <c r="M16" s="5"/>
      <c r="N16" s="5"/>
    </row>
    <row r="17" spans="1:14" x14ac:dyDescent="0.4">
      <c r="A17" s="5">
        <v>13</v>
      </c>
      <c r="B17" s="6"/>
      <c r="C17" s="6"/>
      <c r="D17" s="11"/>
      <c r="E17" s="11"/>
      <c r="F17" s="11"/>
      <c r="G17" s="11"/>
      <c r="H17" s="11"/>
      <c r="I17" s="6"/>
      <c r="J17" s="6"/>
      <c r="K17" s="6"/>
      <c r="L17" s="7"/>
      <c r="M17" s="5"/>
      <c r="N17" s="5"/>
    </row>
    <row r="18" spans="1:14" x14ac:dyDescent="0.4">
      <c r="A18" s="5">
        <v>14</v>
      </c>
      <c r="B18" s="6"/>
      <c r="C18" s="6"/>
      <c r="D18" s="11"/>
      <c r="E18" s="11"/>
      <c r="F18" s="11"/>
      <c r="G18" s="11"/>
      <c r="H18" s="11"/>
      <c r="I18" s="6"/>
      <c r="J18" s="6"/>
      <c r="K18" s="6"/>
      <c r="L18" s="7"/>
      <c r="M18" s="5"/>
      <c r="N18" s="5"/>
    </row>
    <row r="19" spans="1:14" x14ac:dyDescent="0.4">
      <c r="A19" s="5">
        <v>15</v>
      </c>
      <c r="B19" s="6"/>
      <c r="C19" s="6"/>
      <c r="D19" s="11"/>
      <c r="E19" s="11"/>
      <c r="F19" s="11"/>
      <c r="G19" s="11"/>
      <c r="H19" s="11"/>
      <c r="I19" s="6"/>
      <c r="J19" s="6"/>
      <c r="K19" s="6"/>
      <c r="L19" s="7"/>
      <c r="M19" s="5"/>
      <c r="N19" s="5"/>
    </row>
    <row r="20" spans="1:14" x14ac:dyDescent="0.4">
      <c r="A20" s="5">
        <v>16</v>
      </c>
      <c r="B20" s="6"/>
      <c r="C20" s="6"/>
      <c r="D20" s="11"/>
      <c r="E20" s="11"/>
      <c r="F20" s="11"/>
      <c r="G20" s="11"/>
      <c r="H20" s="11"/>
      <c r="I20" s="6"/>
      <c r="J20" s="6"/>
      <c r="K20" s="6"/>
      <c r="L20" s="7"/>
      <c r="M20" s="5"/>
      <c r="N20" s="5"/>
    </row>
    <row r="21" spans="1:14" x14ac:dyDescent="0.4">
      <c r="A21" s="5">
        <v>17</v>
      </c>
      <c r="B21" s="6"/>
      <c r="C21" s="6"/>
      <c r="D21" s="11"/>
      <c r="E21" s="11"/>
      <c r="F21" s="11"/>
      <c r="G21" s="11"/>
      <c r="H21" s="11"/>
      <c r="I21" s="6"/>
      <c r="J21" s="6"/>
      <c r="K21" s="6"/>
      <c r="L21" s="7"/>
      <c r="M21" s="5"/>
      <c r="N21" s="5"/>
    </row>
    <row r="22" spans="1:14" x14ac:dyDescent="0.4">
      <c r="A22" s="5">
        <v>18</v>
      </c>
      <c r="B22" s="6"/>
      <c r="C22" s="6"/>
      <c r="D22" s="11"/>
      <c r="E22" s="11"/>
      <c r="F22" s="11"/>
      <c r="G22" s="11"/>
      <c r="H22" s="11"/>
      <c r="I22" s="6"/>
      <c r="J22" s="6"/>
      <c r="K22" s="6"/>
      <c r="L22" s="7"/>
      <c r="M22" s="5"/>
      <c r="N22" s="5"/>
    </row>
    <row r="23" spans="1:14" x14ac:dyDescent="0.4">
      <c r="A23" s="5">
        <v>19</v>
      </c>
      <c r="B23" s="6"/>
      <c r="C23" s="6"/>
      <c r="D23" s="11"/>
      <c r="E23" s="11"/>
      <c r="F23" s="11"/>
      <c r="G23" s="11"/>
      <c r="H23" s="11"/>
      <c r="I23" s="6"/>
      <c r="J23" s="6"/>
      <c r="K23" s="6"/>
      <c r="L23" s="7"/>
      <c r="M23" s="5"/>
      <c r="N23" s="5"/>
    </row>
    <row r="24" spans="1:14" x14ac:dyDescent="0.4">
      <c r="A24" s="5">
        <v>20</v>
      </c>
      <c r="B24" s="6"/>
      <c r="C24" s="6"/>
      <c r="D24" s="11"/>
      <c r="E24" s="11"/>
      <c r="F24" s="11"/>
      <c r="G24" s="11"/>
      <c r="H24" s="11"/>
      <c r="I24" s="6"/>
      <c r="J24" s="6"/>
      <c r="K24" s="6"/>
      <c r="L24" s="7"/>
      <c r="M24" s="5"/>
      <c r="N24" s="5"/>
    </row>
    <row r="25" spans="1:14" x14ac:dyDescent="0.4">
      <c r="A25" s="5">
        <v>21</v>
      </c>
      <c r="B25" s="6"/>
      <c r="C25" s="6"/>
      <c r="D25" s="11"/>
      <c r="E25" s="11"/>
      <c r="F25" s="11"/>
      <c r="G25" s="11"/>
      <c r="H25" s="11"/>
      <c r="I25" s="6"/>
      <c r="J25" s="6"/>
      <c r="K25" s="6"/>
      <c r="L25" s="7"/>
      <c r="M25" s="5"/>
      <c r="N25" s="5"/>
    </row>
    <row r="26" spans="1:14" x14ac:dyDescent="0.4">
      <c r="A26" s="5">
        <v>22</v>
      </c>
      <c r="B26" s="6"/>
      <c r="C26" s="6"/>
      <c r="D26" s="11"/>
      <c r="E26" s="11"/>
      <c r="F26" s="11"/>
      <c r="G26" s="11"/>
      <c r="H26" s="11"/>
      <c r="I26" s="6"/>
      <c r="J26" s="6"/>
      <c r="K26" s="6"/>
      <c r="L26" s="7"/>
      <c r="M26" s="5"/>
      <c r="N26" s="5"/>
    </row>
    <row r="27" spans="1:14" x14ac:dyDescent="0.4">
      <c r="A27" s="5">
        <v>23</v>
      </c>
      <c r="B27" s="6"/>
      <c r="C27" s="6"/>
      <c r="D27" s="11"/>
      <c r="E27" s="11"/>
      <c r="F27" s="11"/>
      <c r="G27" s="11"/>
      <c r="H27" s="11"/>
      <c r="I27" s="6"/>
      <c r="J27" s="6"/>
      <c r="K27" s="6"/>
      <c r="L27" s="7"/>
      <c r="M27" s="5"/>
      <c r="N27" s="5"/>
    </row>
    <row r="28" spans="1:14" x14ac:dyDescent="0.4">
      <c r="A28" s="5">
        <v>24</v>
      </c>
      <c r="B28" s="6"/>
      <c r="C28" s="6"/>
      <c r="D28" s="11"/>
      <c r="E28" s="11"/>
      <c r="F28" s="11"/>
      <c r="G28" s="11"/>
      <c r="H28" s="11"/>
      <c r="I28" s="6"/>
      <c r="J28" s="6"/>
      <c r="K28" s="6"/>
      <c r="L28" s="7"/>
      <c r="M28" s="5"/>
      <c r="N28" s="5"/>
    </row>
    <row r="29" spans="1:14" x14ac:dyDescent="0.4">
      <c r="A29" s="5">
        <v>25</v>
      </c>
      <c r="B29" s="6"/>
      <c r="C29" s="6"/>
      <c r="D29" s="11"/>
      <c r="E29" s="11"/>
      <c r="F29" s="11"/>
      <c r="G29" s="11"/>
      <c r="H29" s="11"/>
      <c r="I29" s="6"/>
      <c r="J29" s="6"/>
      <c r="K29" s="6"/>
      <c r="L29" s="7"/>
      <c r="M29" s="5"/>
      <c r="N29" s="5"/>
    </row>
    <row r="30" spans="1:14" x14ac:dyDescent="0.4">
      <c r="A30" s="5">
        <v>26</v>
      </c>
      <c r="B30" s="6"/>
      <c r="C30" s="6"/>
      <c r="D30" s="11"/>
      <c r="E30" s="11"/>
      <c r="F30" s="11"/>
      <c r="G30" s="11"/>
      <c r="H30" s="11"/>
      <c r="I30" s="6"/>
      <c r="J30" s="6"/>
      <c r="K30" s="6"/>
      <c r="L30" s="7"/>
      <c r="M30" s="5"/>
      <c r="N30" s="5"/>
    </row>
    <row r="31" spans="1:14" x14ac:dyDescent="0.4">
      <c r="A31" s="5">
        <v>27</v>
      </c>
      <c r="B31" s="6"/>
      <c r="C31" s="6"/>
      <c r="D31" s="11"/>
      <c r="E31" s="11"/>
      <c r="F31" s="11"/>
      <c r="G31" s="11"/>
      <c r="H31" s="11"/>
      <c r="I31" s="6"/>
      <c r="J31" s="6"/>
      <c r="K31" s="6"/>
      <c r="L31" s="7"/>
      <c r="M31" s="5"/>
      <c r="N31" s="5"/>
    </row>
    <row r="32" spans="1:14" x14ac:dyDescent="0.4">
      <c r="A32" s="5">
        <v>28</v>
      </c>
      <c r="B32" s="6"/>
      <c r="C32" s="6"/>
      <c r="D32" s="11"/>
      <c r="E32" s="11"/>
      <c r="F32" s="11"/>
      <c r="G32" s="11"/>
      <c r="H32" s="11"/>
      <c r="I32" s="6"/>
      <c r="J32" s="6"/>
      <c r="K32" s="6"/>
      <c r="L32" s="7"/>
      <c r="M32" s="5"/>
      <c r="N32" s="5"/>
    </row>
    <row r="33" spans="1:14" x14ac:dyDescent="0.4">
      <c r="A33" s="5">
        <v>29</v>
      </c>
      <c r="B33" s="6"/>
      <c r="C33" s="6"/>
      <c r="D33" s="11"/>
      <c r="E33" s="11"/>
      <c r="F33" s="11"/>
      <c r="G33" s="11"/>
      <c r="H33" s="11"/>
      <c r="I33" s="6"/>
      <c r="J33" s="6"/>
      <c r="K33" s="6"/>
      <c r="L33" s="7"/>
      <c r="M33" s="5"/>
      <c r="N33" s="5"/>
    </row>
    <row r="34" spans="1:14" x14ac:dyDescent="0.4">
      <c r="A34" s="5">
        <v>30</v>
      </c>
      <c r="B34" s="6"/>
      <c r="C34" s="6"/>
      <c r="D34" s="11"/>
      <c r="E34" s="11"/>
      <c r="F34" s="11"/>
      <c r="G34" s="11"/>
      <c r="H34" s="11"/>
      <c r="I34" s="6"/>
      <c r="J34" s="6"/>
      <c r="K34" s="6"/>
      <c r="L34" s="7"/>
      <c r="M34" s="5"/>
      <c r="N34" s="5"/>
    </row>
    <row r="35" spans="1:14" x14ac:dyDescent="0.4">
      <c r="A35" s="5">
        <v>31</v>
      </c>
      <c r="B35" s="6"/>
      <c r="C35" s="6"/>
      <c r="D35" s="11"/>
      <c r="E35" s="11"/>
      <c r="F35" s="11"/>
      <c r="G35" s="11"/>
      <c r="H35" s="11"/>
      <c r="I35" s="6"/>
      <c r="J35" s="6"/>
      <c r="K35" s="6"/>
      <c r="L35" s="7"/>
      <c r="M35" s="5"/>
      <c r="N35" s="5"/>
    </row>
    <row r="36" spans="1:14" x14ac:dyDescent="0.4">
      <c r="A36" s="5">
        <v>32</v>
      </c>
      <c r="B36" s="6"/>
      <c r="C36" s="6"/>
      <c r="D36" s="11"/>
      <c r="E36" s="11"/>
      <c r="F36" s="11"/>
      <c r="G36" s="11"/>
      <c r="H36" s="11"/>
      <c r="I36" s="6"/>
      <c r="J36" s="6"/>
      <c r="K36" s="6"/>
      <c r="L36" s="7"/>
      <c r="M36" s="5"/>
      <c r="N36" s="5"/>
    </row>
    <row r="37" spans="1:14" x14ac:dyDescent="0.4">
      <c r="A37" s="5">
        <v>33</v>
      </c>
      <c r="B37" s="6"/>
      <c r="C37" s="6"/>
      <c r="D37" s="11"/>
      <c r="E37" s="11"/>
      <c r="F37" s="11"/>
      <c r="G37" s="11"/>
      <c r="H37" s="11"/>
      <c r="I37" s="6"/>
      <c r="J37" s="6"/>
      <c r="K37" s="6"/>
      <c r="L37" s="7"/>
      <c r="M37" s="5"/>
      <c r="N37" s="5"/>
    </row>
    <row r="38" spans="1:14" x14ac:dyDescent="0.4">
      <c r="A38" s="5">
        <v>34</v>
      </c>
      <c r="B38" s="6"/>
      <c r="C38" s="6"/>
      <c r="D38" s="11"/>
      <c r="E38" s="11"/>
      <c r="F38" s="11"/>
      <c r="G38" s="11"/>
      <c r="H38" s="11"/>
      <c r="I38" s="6"/>
      <c r="J38" s="6"/>
      <c r="K38" s="6"/>
      <c r="L38" s="7"/>
      <c r="M38" s="5"/>
      <c r="N38" s="5"/>
    </row>
    <row r="39" spans="1:14" x14ac:dyDescent="0.4">
      <c r="A39" s="5">
        <v>35</v>
      </c>
      <c r="B39" s="6"/>
      <c r="C39" s="6"/>
      <c r="D39" s="11"/>
      <c r="E39" s="11"/>
      <c r="F39" s="11"/>
      <c r="G39" s="11"/>
      <c r="H39" s="11"/>
      <c r="I39" s="6"/>
      <c r="J39" s="6"/>
      <c r="K39" s="6"/>
      <c r="L39" s="7"/>
      <c r="M39" s="5"/>
      <c r="N39" s="5"/>
    </row>
    <row r="40" spans="1:14" x14ac:dyDescent="0.4">
      <c r="A40" s="5">
        <v>36</v>
      </c>
      <c r="B40" s="6"/>
      <c r="C40" s="6"/>
      <c r="D40" s="11"/>
      <c r="E40" s="11"/>
      <c r="F40" s="11"/>
      <c r="G40" s="11"/>
      <c r="H40" s="11"/>
      <c r="I40" s="6"/>
      <c r="J40" s="6"/>
      <c r="K40" s="6"/>
      <c r="L40" s="7"/>
      <c r="M40" s="5"/>
      <c r="N40" s="5"/>
    </row>
    <row r="41" spans="1:14" x14ac:dyDescent="0.4">
      <c r="A41" s="5">
        <v>37</v>
      </c>
      <c r="B41" s="6"/>
      <c r="C41" s="6"/>
      <c r="D41" s="11"/>
      <c r="E41" s="11"/>
      <c r="F41" s="11"/>
      <c r="G41" s="11"/>
      <c r="H41" s="11"/>
      <c r="I41" s="6"/>
      <c r="J41" s="6"/>
      <c r="K41" s="6"/>
      <c r="L41" s="7"/>
      <c r="M41" s="5"/>
      <c r="N41" s="5"/>
    </row>
    <row r="42" spans="1:14" x14ac:dyDescent="0.4">
      <c r="A42" s="5">
        <v>38</v>
      </c>
      <c r="B42" s="6"/>
      <c r="C42" s="6"/>
      <c r="D42" s="11"/>
      <c r="E42" s="11"/>
      <c r="F42" s="11"/>
      <c r="G42" s="11"/>
      <c r="H42" s="11"/>
      <c r="I42" s="6"/>
      <c r="J42" s="6"/>
      <c r="K42" s="6"/>
      <c r="L42" s="7"/>
      <c r="M42" s="5"/>
      <c r="N42" s="5"/>
    </row>
    <row r="43" spans="1:14" x14ac:dyDescent="0.4">
      <c r="A43" s="5">
        <v>39</v>
      </c>
      <c r="B43" s="6"/>
      <c r="C43" s="6"/>
      <c r="D43" s="11"/>
      <c r="E43" s="11"/>
      <c r="F43" s="11"/>
      <c r="G43" s="11"/>
      <c r="H43" s="11"/>
      <c r="I43" s="6"/>
      <c r="J43" s="6"/>
      <c r="K43" s="6"/>
      <c r="L43" s="7"/>
      <c r="M43" s="5"/>
      <c r="N43" s="5"/>
    </row>
    <row r="44" spans="1:14" x14ac:dyDescent="0.4">
      <c r="A44" s="5">
        <v>40</v>
      </c>
      <c r="B44" s="6"/>
      <c r="C44" s="6"/>
      <c r="D44" s="11"/>
      <c r="E44" s="11"/>
      <c r="F44" s="11"/>
      <c r="G44" s="11"/>
      <c r="H44" s="11"/>
      <c r="I44" s="6"/>
      <c r="J44" s="6"/>
      <c r="K44" s="6"/>
      <c r="L44" s="7"/>
      <c r="M44" s="5"/>
      <c r="N44" s="5"/>
    </row>
    <row r="45" spans="1:14" x14ac:dyDescent="0.4">
      <c r="A45" s="5">
        <v>41</v>
      </c>
      <c r="B45" s="6"/>
      <c r="C45" s="6"/>
      <c r="D45" s="11"/>
      <c r="E45" s="11"/>
      <c r="F45" s="11"/>
      <c r="G45" s="11"/>
      <c r="H45" s="11"/>
      <c r="I45" s="6"/>
      <c r="J45" s="6"/>
      <c r="K45" s="6"/>
      <c r="L45" s="7"/>
      <c r="M45" s="5"/>
      <c r="N45" s="5"/>
    </row>
    <row r="46" spans="1:14" x14ac:dyDescent="0.4">
      <c r="A46" s="5">
        <v>42</v>
      </c>
      <c r="B46" s="6"/>
      <c r="C46" s="6"/>
      <c r="D46" s="11"/>
      <c r="E46" s="11"/>
      <c r="F46" s="11"/>
      <c r="G46" s="11"/>
      <c r="H46" s="11"/>
      <c r="I46" s="6"/>
      <c r="J46" s="6"/>
      <c r="K46" s="6"/>
      <c r="L46" s="7"/>
      <c r="M46" s="5"/>
      <c r="N46" s="5"/>
    </row>
    <row r="47" spans="1:14" x14ac:dyDescent="0.4">
      <c r="A47" s="5">
        <v>43</v>
      </c>
      <c r="B47" s="6"/>
      <c r="C47" s="6"/>
      <c r="D47" s="11"/>
      <c r="E47" s="11"/>
      <c r="F47" s="11"/>
      <c r="G47" s="11"/>
      <c r="H47" s="11"/>
      <c r="I47" s="6"/>
      <c r="J47" s="6"/>
      <c r="K47" s="6"/>
      <c r="L47" s="7"/>
      <c r="M47" s="5"/>
      <c r="N47" s="5"/>
    </row>
    <row r="48" spans="1:14" x14ac:dyDescent="0.4">
      <c r="A48" s="5">
        <v>44</v>
      </c>
      <c r="B48" s="6"/>
      <c r="C48" s="6"/>
      <c r="D48" s="11"/>
      <c r="E48" s="11"/>
      <c r="F48" s="11"/>
      <c r="G48" s="11"/>
      <c r="H48" s="11"/>
      <c r="I48" s="6"/>
      <c r="J48" s="6"/>
      <c r="K48" s="6"/>
      <c r="L48" s="7"/>
      <c r="M48" s="5"/>
      <c r="N48" s="5"/>
    </row>
    <row r="49" spans="1:14" x14ac:dyDescent="0.4">
      <c r="A49" s="5">
        <v>45</v>
      </c>
      <c r="B49" s="6"/>
      <c r="C49" s="6"/>
      <c r="D49" s="11"/>
      <c r="E49" s="11"/>
      <c r="F49" s="11"/>
      <c r="G49" s="11"/>
      <c r="H49" s="11"/>
      <c r="I49" s="6"/>
      <c r="J49" s="6"/>
      <c r="K49" s="6"/>
      <c r="L49" s="7"/>
      <c r="M49" s="5"/>
      <c r="N49" s="5"/>
    </row>
    <row r="50" spans="1:14" x14ac:dyDescent="0.4">
      <c r="A50" s="5">
        <v>46</v>
      </c>
      <c r="B50" s="6"/>
      <c r="C50" s="6"/>
      <c r="D50" s="11"/>
      <c r="E50" s="11"/>
      <c r="F50" s="11"/>
      <c r="G50" s="11"/>
      <c r="H50" s="11"/>
      <c r="I50" s="6"/>
      <c r="J50" s="6"/>
      <c r="K50" s="6"/>
      <c r="L50" s="7"/>
      <c r="M50" s="5"/>
      <c r="N50" s="5"/>
    </row>
    <row r="51" spans="1:14" x14ac:dyDescent="0.4">
      <c r="A51" s="5">
        <v>47</v>
      </c>
      <c r="B51" s="6"/>
      <c r="C51" s="6"/>
      <c r="D51" s="11"/>
      <c r="E51" s="11"/>
      <c r="F51" s="11"/>
      <c r="G51" s="11"/>
      <c r="H51" s="11"/>
      <c r="I51" s="6"/>
      <c r="J51" s="6"/>
      <c r="K51" s="6"/>
      <c r="L51" s="7"/>
      <c r="M51" s="5"/>
      <c r="N51" s="5"/>
    </row>
    <row r="52" spans="1:14" x14ac:dyDescent="0.4">
      <c r="A52" s="5">
        <v>48</v>
      </c>
      <c r="B52" s="6"/>
      <c r="C52" s="6"/>
      <c r="D52" s="11"/>
      <c r="E52" s="11"/>
      <c r="F52" s="11"/>
      <c r="G52" s="11"/>
      <c r="H52" s="11"/>
      <c r="I52" s="6"/>
      <c r="J52" s="6"/>
      <c r="K52" s="6"/>
      <c r="L52" s="7"/>
      <c r="M52" s="5"/>
      <c r="N52" s="5"/>
    </row>
    <row r="53" spans="1:14" x14ac:dyDescent="0.4">
      <c r="A53" s="5">
        <v>49</v>
      </c>
      <c r="B53" s="6"/>
      <c r="C53" s="6"/>
      <c r="D53" s="11"/>
      <c r="E53" s="11"/>
      <c r="F53" s="11"/>
      <c r="G53" s="11"/>
      <c r="H53" s="11"/>
      <c r="I53" s="6"/>
      <c r="J53" s="6"/>
      <c r="K53" s="6"/>
      <c r="L53" s="7"/>
      <c r="M53" s="5"/>
      <c r="N53" s="5"/>
    </row>
    <row r="54" spans="1:14" x14ac:dyDescent="0.4">
      <c r="A54" s="5">
        <v>50</v>
      </c>
      <c r="B54" s="6"/>
      <c r="C54" s="6"/>
      <c r="D54" s="11"/>
      <c r="E54" s="11"/>
      <c r="F54" s="11"/>
      <c r="G54" s="11"/>
      <c r="H54" s="11"/>
      <c r="I54" s="6"/>
      <c r="J54" s="6"/>
      <c r="K54" s="6"/>
      <c r="L54" s="7"/>
      <c r="M54" s="5"/>
      <c r="N54" s="5"/>
    </row>
    <row r="55" spans="1:14" x14ac:dyDescent="0.4">
      <c r="A55" s="5">
        <v>51</v>
      </c>
      <c r="B55" s="6"/>
      <c r="C55" s="6"/>
      <c r="D55" s="11"/>
      <c r="E55" s="11"/>
      <c r="F55" s="11"/>
      <c r="G55" s="11"/>
      <c r="H55" s="11"/>
      <c r="I55" s="6"/>
      <c r="J55" s="6"/>
      <c r="K55" s="6"/>
      <c r="L55" s="7"/>
      <c r="M55" s="5"/>
      <c r="N55" s="5"/>
    </row>
    <row r="56" spans="1:14" x14ac:dyDescent="0.4">
      <c r="A56" s="5">
        <v>52</v>
      </c>
      <c r="B56" s="6"/>
      <c r="C56" s="6"/>
      <c r="D56" s="11"/>
      <c r="E56" s="11"/>
      <c r="F56" s="11"/>
      <c r="G56" s="11"/>
      <c r="H56" s="11"/>
      <c r="I56" s="6"/>
      <c r="J56" s="6"/>
      <c r="K56" s="6"/>
      <c r="L56" s="7"/>
      <c r="M56" s="5"/>
      <c r="N56" s="5"/>
    </row>
    <row r="57" spans="1:14" x14ac:dyDescent="0.4">
      <c r="A57" s="5">
        <v>53</v>
      </c>
      <c r="B57" s="6"/>
      <c r="C57" s="6"/>
      <c r="D57" s="11"/>
      <c r="E57" s="11"/>
      <c r="F57" s="11"/>
      <c r="G57" s="11"/>
      <c r="H57" s="11"/>
      <c r="I57" s="6"/>
      <c r="J57" s="6"/>
      <c r="K57" s="6"/>
      <c r="L57" s="7"/>
      <c r="M57" s="5"/>
      <c r="N57" s="5"/>
    </row>
    <row r="58" spans="1:14" x14ac:dyDescent="0.4">
      <c r="A58" s="5">
        <v>54</v>
      </c>
      <c r="B58" s="6"/>
      <c r="C58" s="6"/>
      <c r="D58" s="11"/>
      <c r="E58" s="11"/>
      <c r="F58" s="11"/>
      <c r="G58" s="11"/>
      <c r="H58" s="11"/>
      <c r="I58" s="6"/>
      <c r="J58" s="6"/>
      <c r="K58" s="6"/>
      <c r="L58" s="7"/>
      <c r="M58" s="5"/>
      <c r="N58" s="5"/>
    </row>
    <row r="59" spans="1:14" x14ac:dyDescent="0.4">
      <c r="A59" s="5">
        <v>55</v>
      </c>
      <c r="B59" s="6"/>
      <c r="C59" s="6"/>
      <c r="D59" s="11"/>
      <c r="E59" s="11"/>
      <c r="F59" s="11"/>
      <c r="G59" s="11"/>
      <c r="H59" s="11"/>
      <c r="I59" s="6"/>
      <c r="J59" s="6"/>
      <c r="K59" s="6"/>
      <c r="L59" s="7"/>
      <c r="M59" s="5"/>
      <c r="N59" s="5"/>
    </row>
    <row r="60" spans="1:14" x14ac:dyDescent="0.4">
      <c r="A60" s="5">
        <v>56</v>
      </c>
      <c r="B60" s="6"/>
      <c r="C60" s="6"/>
      <c r="D60" s="11"/>
      <c r="E60" s="11"/>
      <c r="F60" s="11"/>
      <c r="G60" s="11"/>
      <c r="H60" s="11"/>
      <c r="I60" s="6"/>
      <c r="J60" s="6"/>
      <c r="K60" s="6"/>
      <c r="L60" s="7"/>
      <c r="M60" s="5"/>
      <c r="N60" s="5"/>
    </row>
    <row r="61" spans="1:14" x14ac:dyDescent="0.4">
      <c r="A61" s="5">
        <v>57</v>
      </c>
      <c r="B61" s="6"/>
      <c r="C61" s="6"/>
      <c r="D61" s="11"/>
      <c r="E61" s="11"/>
      <c r="F61" s="11"/>
      <c r="G61" s="11"/>
      <c r="H61" s="11"/>
      <c r="I61" s="6"/>
      <c r="J61" s="6"/>
      <c r="K61" s="6"/>
      <c r="L61" s="7"/>
      <c r="M61" s="5"/>
      <c r="N61" s="5"/>
    </row>
    <row r="62" spans="1:14" x14ac:dyDescent="0.4">
      <c r="A62" s="5">
        <v>58</v>
      </c>
      <c r="B62" s="6"/>
      <c r="C62" s="6"/>
      <c r="D62" s="11"/>
      <c r="E62" s="11"/>
      <c r="F62" s="11"/>
      <c r="G62" s="11"/>
      <c r="H62" s="11"/>
      <c r="I62" s="6"/>
      <c r="J62" s="6"/>
      <c r="K62" s="6"/>
      <c r="L62" s="7"/>
      <c r="M62" s="5"/>
      <c r="N62" s="5"/>
    </row>
    <row r="63" spans="1:14" x14ac:dyDescent="0.4">
      <c r="A63" s="5">
        <v>59</v>
      </c>
      <c r="B63" s="6"/>
      <c r="C63" s="6"/>
      <c r="D63" s="11"/>
      <c r="E63" s="11"/>
      <c r="F63" s="11"/>
      <c r="G63" s="11"/>
      <c r="H63" s="11"/>
      <c r="I63" s="6"/>
      <c r="J63" s="6"/>
      <c r="K63" s="6"/>
      <c r="L63" s="7"/>
      <c r="M63" s="5"/>
      <c r="N63" s="5"/>
    </row>
    <row r="64" spans="1:14" x14ac:dyDescent="0.4">
      <c r="A64" s="5">
        <v>60</v>
      </c>
      <c r="B64" s="6"/>
      <c r="C64" s="6"/>
      <c r="D64" s="11"/>
      <c r="E64" s="11"/>
      <c r="F64" s="11"/>
      <c r="G64" s="11"/>
      <c r="H64" s="11"/>
      <c r="I64" s="6"/>
      <c r="J64" s="6"/>
      <c r="K64" s="6"/>
      <c r="L64" s="7"/>
      <c r="M64" s="5"/>
      <c r="N64" s="5"/>
    </row>
    <row r="65" spans="1:14" x14ac:dyDescent="0.4">
      <c r="A65" s="5">
        <v>61</v>
      </c>
      <c r="B65" s="6"/>
      <c r="C65" s="6"/>
      <c r="D65" s="11"/>
      <c r="E65" s="11"/>
      <c r="F65" s="11"/>
      <c r="G65" s="11"/>
      <c r="H65" s="11"/>
      <c r="I65" s="6"/>
      <c r="J65" s="6"/>
      <c r="K65" s="6"/>
      <c r="L65" s="7"/>
      <c r="M65" s="5"/>
      <c r="N65" s="5"/>
    </row>
    <row r="66" spans="1:14" x14ac:dyDescent="0.4">
      <c r="A66" s="5">
        <v>62</v>
      </c>
      <c r="B66" s="6"/>
      <c r="C66" s="6"/>
      <c r="D66" s="11"/>
      <c r="E66" s="11"/>
      <c r="F66" s="11"/>
      <c r="G66" s="11"/>
      <c r="H66" s="11"/>
      <c r="I66" s="6"/>
      <c r="J66" s="6"/>
      <c r="K66" s="6"/>
      <c r="L66" s="7"/>
      <c r="M66" s="5"/>
      <c r="N66" s="5"/>
    </row>
    <row r="67" spans="1:14" x14ac:dyDescent="0.4">
      <c r="A67" s="5">
        <v>63</v>
      </c>
      <c r="B67" s="6"/>
      <c r="C67" s="6"/>
      <c r="D67" s="11"/>
      <c r="E67" s="11"/>
      <c r="F67" s="11"/>
      <c r="G67" s="11"/>
      <c r="H67" s="11"/>
      <c r="I67" s="6"/>
      <c r="J67" s="6"/>
      <c r="K67" s="6"/>
      <c r="L67" s="7"/>
      <c r="M67" s="5"/>
      <c r="N67" s="5"/>
    </row>
    <row r="68" spans="1:14" x14ac:dyDescent="0.4">
      <c r="A68" s="5">
        <v>64</v>
      </c>
      <c r="B68" s="6"/>
      <c r="C68" s="6"/>
      <c r="D68" s="11"/>
      <c r="E68" s="11"/>
      <c r="F68" s="11"/>
      <c r="G68" s="11"/>
      <c r="H68" s="11"/>
      <c r="I68" s="6"/>
      <c r="J68" s="6"/>
      <c r="K68" s="6"/>
      <c r="L68" s="7"/>
      <c r="M68" s="5"/>
      <c r="N68" s="5"/>
    </row>
    <row r="69" spans="1:14" x14ac:dyDescent="0.4">
      <c r="A69" s="5">
        <v>65</v>
      </c>
      <c r="B69" s="6"/>
      <c r="C69" s="6"/>
      <c r="D69" s="11"/>
      <c r="E69" s="11"/>
      <c r="F69" s="11"/>
      <c r="G69" s="11"/>
      <c r="H69" s="11"/>
      <c r="I69" s="6"/>
      <c r="J69" s="6"/>
      <c r="K69" s="6"/>
      <c r="L69" s="7"/>
      <c r="M69" s="5"/>
      <c r="N69" s="5"/>
    </row>
    <row r="70" spans="1:14" x14ac:dyDescent="0.4">
      <c r="A70" s="5">
        <v>66</v>
      </c>
      <c r="B70" s="6"/>
      <c r="C70" s="6"/>
      <c r="D70" s="11"/>
      <c r="E70" s="11"/>
      <c r="F70" s="11"/>
      <c r="G70" s="11"/>
      <c r="H70" s="11"/>
      <c r="I70" s="6"/>
      <c r="J70" s="6"/>
      <c r="K70" s="6"/>
      <c r="L70" s="7"/>
      <c r="M70" s="5"/>
      <c r="N70" s="5"/>
    </row>
    <row r="71" spans="1:14" x14ac:dyDescent="0.4">
      <c r="A71" s="5">
        <v>67</v>
      </c>
      <c r="B71" s="6"/>
      <c r="C71" s="6"/>
      <c r="D71" s="11"/>
      <c r="E71" s="11"/>
      <c r="F71" s="11"/>
      <c r="G71" s="11"/>
      <c r="H71" s="11"/>
      <c r="I71" s="6"/>
      <c r="J71" s="6"/>
      <c r="K71" s="6"/>
      <c r="L71" s="7"/>
      <c r="M71" s="5"/>
      <c r="N71" s="5"/>
    </row>
    <row r="72" spans="1:14" x14ac:dyDescent="0.4">
      <c r="A72" s="5">
        <v>68</v>
      </c>
      <c r="B72" s="6"/>
      <c r="C72" s="6"/>
      <c r="D72" s="11"/>
      <c r="E72" s="11"/>
      <c r="F72" s="11"/>
      <c r="G72" s="11"/>
      <c r="H72" s="11"/>
      <c r="I72" s="6"/>
      <c r="J72" s="6"/>
      <c r="K72" s="6"/>
      <c r="L72" s="7"/>
      <c r="M72" s="5"/>
      <c r="N72" s="5"/>
    </row>
    <row r="73" spans="1:14" x14ac:dyDescent="0.4">
      <c r="A73" s="5">
        <v>69</v>
      </c>
      <c r="B73" s="6"/>
      <c r="C73" s="6"/>
      <c r="D73" s="11"/>
      <c r="E73" s="11"/>
      <c r="F73" s="11"/>
      <c r="G73" s="11"/>
      <c r="H73" s="11"/>
      <c r="I73" s="6"/>
      <c r="J73" s="6"/>
      <c r="K73" s="6"/>
      <c r="L73" s="7"/>
      <c r="M73" s="5"/>
      <c r="N73" s="5"/>
    </row>
    <row r="74" spans="1:14" x14ac:dyDescent="0.4">
      <c r="A74" s="5">
        <v>70</v>
      </c>
      <c r="B74" s="6"/>
      <c r="C74" s="6"/>
      <c r="D74" s="11"/>
      <c r="E74" s="11"/>
      <c r="F74" s="11"/>
      <c r="G74" s="11"/>
      <c r="H74" s="11"/>
      <c r="I74" s="6"/>
      <c r="J74" s="6"/>
      <c r="K74" s="6"/>
      <c r="L74" s="7"/>
      <c r="M74" s="5"/>
      <c r="N74" s="5"/>
    </row>
    <row r="75" spans="1:14" x14ac:dyDescent="0.4">
      <c r="A75" s="5">
        <v>71</v>
      </c>
      <c r="B75" s="6"/>
      <c r="C75" s="6"/>
      <c r="D75" s="11"/>
      <c r="E75" s="11"/>
      <c r="F75" s="11"/>
      <c r="G75" s="11"/>
      <c r="H75" s="11"/>
      <c r="I75" s="6"/>
      <c r="J75" s="6"/>
      <c r="K75" s="6"/>
      <c r="L75" s="7"/>
      <c r="M75" s="5"/>
      <c r="N75" s="5"/>
    </row>
    <row r="76" spans="1:14" x14ac:dyDescent="0.4">
      <c r="A76" s="5">
        <v>72</v>
      </c>
      <c r="B76" s="6"/>
      <c r="C76" s="6"/>
      <c r="D76" s="11"/>
      <c r="E76" s="11"/>
      <c r="F76" s="11"/>
      <c r="G76" s="11"/>
      <c r="H76" s="11"/>
      <c r="I76" s="6"/>
      <c r="J76" s="6"/>
      <c r="K76" s="6"/>
      <c r="L76" s="7"/>
      <c r="M76" s="5"/>
      <c r="N76" s="5"/>
    </row>
    <row r="77" spans="1:14" x14ac:dyDescent="0.4">
      <c r="A77" s="5">
        <v>73</v>
      </c>
      <c r="B77" s="6"/>
      <c r="C77" s="6"/>
      <c r="D77" s="11"/>
      <c r="E77" s="11"/>
      <c r="F77" s="11"/>
      <c r="G77" s="11"/>
      <c r="H77" s="11"/>
      <c r="I77" s="6"/>
      <c r="J77" s="6"/>
      <c r="K77" s="6"/>
      <c r="L77" s="7"/>
      <c r="M77" s="5"/>
      <c r="N77" s="5"/>
    </row>
    <row r="78" spans="1:14" x14ac:dyDescent="0.4">
      <c r="A78" s="5">
        <v>74</v>
      </c>
      <c r="B78" s="6"/>
      <c r="C78" s="6"/>
      <c r="D78" s="11"/>
      <c r="E78" s="11"/>
      <c r="F78" s="11"/>
      <c r="G78" s="11"/>
      <c r="H78" s="11"/>
      <c r="I78" s="6"/>
      <c r="J78" s="6"/>
      <c r="K78" s="6"/>
      <c r="L78" s="7"/>
      <c r="M78" s="5"/>
      <c r="N78" s="5"/>
    </row>
    <row r="79" spans="1:14" x14ac:dyDescent="0.4">
      <c r="A79" s="5">
        <v>75</v>
      </c>
      <c r="B79" s="6"/>
      <c r="C79" s="6"/>
      <c r="D79" s="11"/>
      <c r="E79" s="11"/>
      <c r="F79" s="11"/>
      <c r="G79" s="11"/>
      <c r="H79" s="11"/>
      <c r="I79" s="6"/>
      <c r="J79" s="6"/>
      <c r="K79" s="6"/>
      <c r="L79" s="7"/>
      <c r="M79" s="5"/>
      <c r="N79" s="5"/>
    </row>
    <row r="80" spans="1:14" x14ac:dyDescent="0.4">
      <c r="A80" s="5">
        <v>76</v>
      </c>
      <c r="B80" s="6"/>
      <c r="C80" s="6"/>
      <c r="D80" s="11"/>
      <c r="E80" s="11"/>
      <c r="F80" s="11"/>
      <c r="G80" s="11"/>
      <c r="H80" s="11"/>
      <c r="I80" s="6"/>
      <c r="J80" s="6"/>
      <c r="K80" s="6"/>
      <c r="L80" s="7"/>
      <c r="M80" s="5"/>
      <c r="N80" s="5"/>
    </row>
    <row r="81" spans="1:14" x14ac:dyDescent="0.4">
      <c r="A81" s="5">
        <v>77</v>
      </c>
      <c r="B81" s="6"/>
      <c r="C81" s="6"/>
      <c r="D81" s="11"/>
      <c r="E81" s="11"/>
      <c r="F81" s="11"/>
      <c r="G81" s="11"/>
      <c r="H81" s="11"/>
      <c r="I81" s="6"/>
      <c r="J81" s="6"/>
      <c r="K81" s="6"/>
      <c r="L81" s="7"/>
      <c r="M81" s="5"/>
      <c r="N81" s="5"/>
    </row>
    <row r="82" spans="1:14" x14ac:dyDescent="0.4">
      <c r="A82" s="5">
        <v>78</v>
      </c>
      <c r="B82" s="6"/>
      <c r="C82" s="6"/>
      <c r="D82" s="11"/>
      <c r="E82" s="11"/>
      <c r="F82" s="11"/>
      <c r="G82" s="11"/>
      <c r="H82" s="11"/>
      <c r="I82" s="6"/>
      <c r="J82" s="6"/>
      <c r="K82" s="6"/>
      <c r="L82" s="7"/>
      <c r="M82" s="5"/>
      <c r="N82" s="5"/>
    </row>
    <row r="83" spans="1:14" x14ac:dyDescent="0.4">
      <c r="A83" s="5">
        <v>79</v>
      </c>
      <c r="B83" s="6"/>
      <c r="C83" s="6"/>
      <c r="D83" s="11"/>
      <c r="E83" s="11"/>
      <c r="F83" s="11"/>
      <c r="G83" s="11"/>
      <c r="H83" s="11"/>
      <c r="I83" s="6"/>
      <c r="J83" s="6"/>
      <c r="K83" s="6"/>
      <c r="L83" s="7"/>
      <c r="M83" s="5"/>
      <c r="N83" s="5"/>
    </row>
    <row r="84" spans="1:14" x14ac:dyDescent="0.4">
      <c r="A84" s="5">
        <v>80</v>
      </c>
      <c r="B84" s="6"/>
      <c r="C84" s="6"/>
      <c r="D84" s="11"/>
      <c r="E84" s="11"/>
      <c r="F84" s="11"/>
      <c r="G84" s="11"/>
      <c r="H84" s="11"/>
      <c r="I84" s="6"/>
      <c r="J84" s="6"/>
      <c r="K84" s="6"/>
      <c r="L84" s="7"/>
      <c r="M84" s="5"/>
      <c r="N84" s="5"/>
    </row>
    <row r="85" spans="1:14" x14ac:dyDescent="0.4">
      <c r="A85" s="5">
        <v>81</v>
      </c>
      <c r="B85" s="6"/>
      <c r="C85" s="6"/>
      <c r="D85" s="11"/>
      <c r="E85" s="11"/>
      <c r="F85" s="11"/>
      <c r="G85" s="11"/>
      <c r="H85" s="11"/>
      <c r="I85" s="6"/>
      <c r="J85" s="6"/>
      <c r="K85" s="6"/>
      <c r="L85" s="7"/>
      <c r="M85" s="5"/>
      <c r="N85" s="5"/>
    </row>
    <row r="86" spans="1:14" x14ac:dyDescent="0.4">
      <c r="A86" s="5">
        <v>82</v>
      </c>
      <c r="B86" s="6"/>
      <c r="C86" s="6"/>
      <c r="D86" s="11"/>
      <c r="E86" s="11"/>
      <c r="F86" s="11"/>
      <c r="G86" s="11"/>
      <c r="H86" s="11"/>
      <c r="I86" s="6"/>
      <c r="J86" s="6"/>
      <c r="K86" s="6"/>
      <c r="L86" s="7"/>
      <c r="M86" s="5"/>
      <c r="N86" s="5"/>
    </row>
    <row r="87" spans="1:14" x14ac:dyDescent="0.4">
      <c r="A87" s="5">
        <v>83</v>
      </c>
      <c r="B87" s="6"/>
      <c r="C87" s="6"/>
      <c r="D87" s="11"/>
      <c r="E87" s="11"/>
      <c r="F87" s="11"/>
      <c r="G87" s="11"/>
      <c r="H87" s="11"/>
      <c r="I87" s="6"/>
      <c r="J87" s="6"/>
      <c r="K87" s="6"/>
      <c r="L87" s="7"/>
      <c r="M87" s="5"/>
      <c r="N87" s="5"/>
    </row>
    <row r="88" spans="1:14" x14ac:dyDescent="0.4">
      <c r="A88" s="5">
        <v>84</v>
      </c>
      <c r="B88" s="6"/>
      <c r="C88" s="6"/>
      <c r="D88" s="11"/>
      <c r="E88" s="11"/>
      <c r="F88" s="11"/>
      <c r="G88" s="11"/>
      <c r="H88" s="11"/>
      <c r="I88" s="6"/>
      <c r="J88" s="6"/>
      <c r="K88" s="6"/>
      <c r="L88" s="7"/>
      <c r="M88" s="5"/>
      <c r="N88" s="5"/>
    </row>
    <row r="89" spans="1:14" x14ac:dyDescent="0.4">
      <c r="A89" s="5">
        <v>85</v>
      </c>
      <c r="B89" s="6"/>
      <c r="C89" s="6"/>
      <c r="D89" s="11"/>
      <c r="E89" s="11"/>
      <c r="F89" s="11"/>
      <c r="G89" s="11"/>
      <c r="H89" s="11"/>
      <c r="I89" s="6"/>
      <c r="J89" s="6"/>
      <c r="K89" s="6"/>
      <c r="L89" s="7"/>
      <c r="M89" s="5"/>
      <c r="N89" s="5"/>
    </row>
    <row r="90" spans="1:14" x14ac:dyDescent="0.4">
      <c r="A90" s="5">
        <v>86</v>
      </c>
      <c r="B90" s="6"/>
      <c r="C90" s="6"/>
      <c r="D90" s="11"/>
      <c r="E90" s="11"/>
      <c r="F90" s="11"/>
      <c r="G90" s="11"/>
      <c r="H90" s="11"/>
      <c r="I90" s="6"/>
      <c r="J90" s="6"/>
      <c r="K90" s="6"/>
      <c r="L90" s="7"/>
      <c r="M90" s="5"/>
      <c r="N90" s="5"/>
    </row>
    <row r="91" spans="1:14" x14ac:dyDescent="0.4">
      <c r="A91" s="5">
        <v>87</v>
      </c>
      <c r="B91" s="6"/>
      <c r="C91" s="6"/>
      <c r="D91" s="11"/>
      <c r="E91" s="11"/>
      <c r="F91" s="11"/>
      <c r="G91" s="11"/>
      <c r="H91" s="11"/>
      <c r="I91" s="6"/>
      <c r="J91" s="6"/>
      <c r="K91" s="6"/>
      <c r="L91" s="7"/>
      <c r="M91" s="5"/>
      <c r="N91" s="5"/>
    </row>
    <row r="92" spans="1:14" x14ac:dyDescent="0.4">
      <c r="A92" s="5">
        <v>88</v>
      </c>
      <c r="B92" s="6"/>
      <c r="C92" s="6"/>
      <c r="D92" s="11"/>
      <c r="E92" s="11"/>
      <c r="F92" s="11"/>
      <c r="G92" s="11"/>
      <c r="H92" s="11"/>
      <c r="I92" s="6"/>
      <c r="J92" s="6"/>
      <c r="K92" s="6"/>
      <c r="L92" s="7"/>
      <c r="M92" s="5"/>
      <c r="N92" s="5"/>
    </row>
    <row r="93" spans="1:14" x14ac:dyDescent="0.4">
      <c r="A93" s="5">
        <v>89</v>
      </c>
      <c r="B93" s="6"/>
      <c r="C93" s="6"/>
      <c r="D93" s="11"/>
      <c r="E93" s="11"/>
      <c r="F93" s="11"/>
      <c r="G93" s="11"/>
      <c r="H93" s="11"/>
      <c r="I93" s="6"/>
      <c r="J93" s="6"/>
      <c r="K93" s="6"/>
      <c r="L93" s="7"/>
      <c r="M93" s="5"/>
      <c r="N93" s="5"/>
    </row>
    <row r="94" spans="1:14" x14ac:dyDescent="0.4">
      <c r="A94" s="5">
        <v>90</v>
      </c>
      <c r="B94" s="6"/>
      <c r="C94" s="6"/>
      <c r="D94" s="11"/>
      <c r="E94" s="11"/>
      <c r="F94" s="11"/>
      <c r="G94" s="11"/>
      <c r="H94" s="11"/>
      <c r="I94" s="6"/>
      <c r="J94" s="6"/>
      <c r="K94" s="6"/>
      <c r="L94" s="7"/>
      <c r="M94" s="5"/>
      <c r="N94" s="5"/>
    </row>
    <row r="95" spans="1:14" x14ac:dyDescent="0.4">
      <c r="A95" s="5">
        <v>91</v>
      </c>
      <c r="B95" s="6"/>
      <c r="C95" s="6"/>
      <c r="D95" s="11"/>
      <c r="E95" s="11"/>
      <c r="F95" s="11"/>
      <c r="G95" s="11"/>
      <c r="H95" s="11"/>
      <c r="I95" s="6"/>
      <c r="J95" s="6"/>
      <c r="K95" s="6"/>
      <c r="L95" s="7"/>
      <c r="M95" s="5"/>
      <c r="N95" s="5"/>
    </row>
    <row r="96" spans="1:14" x14ac:dyDescent="0.4">
      <c r="A96" s="5">
        <v>92</v>
      </c>
      <c r="B96" s="6"/>
      <c r="C96" s="6"/>
      <c r="D96" s="11"/>
      <c r="E96" s="11"/>
      <c r="F96" s="11"/>
      <c r="G96" s="11"/>
      <c r="H96" s="11"/>
      <c r="I96" s="6"/>
      <c r="J96" s="6"/>
      <c r="K96" s="6"/>
      <c r="L96" s="7"/>
      <c r="M96" s="5"/>
      <c r="N96" s="5"/>
    </row>
    <row r="97" spans="1:14" x14ac:dyDescent="0.4">
      <c r="A97" s="5">
        <v>93</v>
      </c>
      <c r="B97" s="6"/>
      <c r="C97" s="6"/>
      <c r="D97" s="11"/>
      <c r="E97" s="11"/>
      <c r="F97" s="11"/>
      <c r="G97" s="11"/>
      <c r="H97" s="11"/>
      <c r="I97" s="6"/>
      <c r="J97" s="6"/>
      <c r="K97" s="6"/>
      <c r="L97" s="7"/>
      <c r="M97" s="5"/>
      <c r="N97" s="5"/>
    </row>
    <row r="98" spans="1:14" x14ac:dyDescent="0.4">
      <c r="A98" s="5">
        <v>94</v>
      </c>
      <c r="B98" s="6"/>
      <c r="C98" s="6"/>
      <c r="D98" s="11"/>
      <c r="E98" s="11"/>
      <c r="F98" s="11"/>
      <c r="G98" s="11"/>
      <c r="H98" s="11"/>
      <c r="I98" s="6"/>
      <c r="J98" s="6"/>
      <c r="K98" s="6"/>
      <c r="L98" s="7"/>
      <c r="M98" s="5"/>
      <c r="N98" s="5"/>
    </row>
    <row r="99" spans="1:14" x14ac:dyDescent="0.4">
      <c r="A99" s="5">
        <v>95</v>
      </c>
      <c r="B99" s="6"/>
      <c r="C99" s="6"/>
      <c r="D99" s="11"/>
      <c r="E99" s="11"/>
      <c r="F99" s="11"/>
      <c r="G99" s="11"/>
      <c r="H99" s="11"/>
      <c r="I99" s="6"/>
      <c r="J99" s="6"/>
      <c r="K99" s="6"/>
      <c r="L99" s="7"/>
      <c r="M99" s="5"/>
      <c r="N99" s="5"/>
    </row>
    <row r="100" spans="1:14" x14ac:dyDescent="0.4">
      <c r="A100" s="5">
        <v>96</v>
      </c>
      <c r="B100" s="6"/>
      <c r="C100" s="6"/>
      <c r="D100" s="11"/>
      <c r="E100" s="11"/>
      <c r="F100" s="11"/>
      <c r="G100" s="11"/>
      <c r="H100" s="11"/>
      <c r="I100" s="6"/>
      <c r="J100" s="6"/>
      <c r="K100" s="6"/>
      <c r="L100" s="7"/>
      <c r="M100" s="5"/>
      <c r="N100" s="5"/>
    </row>
    <row r="101" spans="1:14" x14ac:dyDescent="0.4">
      <c r="A101" s="5">
        <v>97</v>
      </c>
      <c r="B101" s="6"/>
      <c r="C101" s="6"/>
      <c r="D101" s="11"/>
      <c r="E101" s="11"/>
      <c r="F101" s="11"/>
      <c r="G101" s="11"/>
      <c r="H101" s="11"/>
      <c r="I101" s="6"/>
      <c r="J101" s="6"/>
      <c r="K101" s="6"/>
      <c r="L101" s="7"/>
      <c r="M101" s="5"/>
      <c r="N101" s="5"/>
    </row>
    <row r="102" spans="1:14" x14ac:dyDescent="0.4">
      <c r="A102" s="5">
        <v>98</v>
      </c>
      <c r="B102" s="6"/>
      <c r="C102" s="6"/>
      <c r="D102" s="11"/>
      <c r="E102" s="11"/>
      <c r="F102" s="11"/>
      <c r="G102" s="11"/>
      <c r="H102" s="11"/>
      <c r="I102" s="6"/>
      <c r="J102" s="6"/>
      <c r="K102" s="6"/>
      <c r="L102" s="7"/>
      <c r="M102" s="5"/>
      <c r="N102" s="5"/>
    </row>
    <row r="103" spans="1:14" x14ac:dyDescent="0.4">
      <c r="A103" s="5">
        <v>99</v>
      </c>
      <c r="B103" s="6"/>
      <c r="C103" s="6"/>
      <c r="D103" s="11"/>
      <c r="E103" s="11"/>
      <c r="F103" s="11"/>
      <c r="G103" s="11"/>
      <c r="H103" s="11"/>
      <c r="I103" s="6"/>
      <c r="J103" s="6"/>
      <c r="K103" s="6"/>
      <c r="L103" s="7"/>
      <c r="M103" s="5"/>
      <c r="N103" s="5"/>
    </row>
    <row r="104" spans="1:14" x14ac:dyDescent="0.4">
      <c r="A104" s="5">
        <v>100</v>
      </c>
      <c r="B104" s="6"/>
      <c r="C104" s="6"/>
      <c r="D104" s="11"/>
      <c r="E104" s="11"/>
      <c r="F104" s="11"/>
      <c r="G104" s="11"/>
      <c r="H104" s="11"/>
      <c r="I104" s="6"/>
      <c r="J104" s="6"/>
      <c r="K104" s="6"/>
      <c r="L104" s="7"/>
      <c r="M104" s="5"/>
      <c r="N104" s="5"/>
    </row>
    <row r="105" spans="1:14" x14ac:dyDescent="0.4">
      <c r="A105" s="5">
        <v>101</v>
      </c>
      <c r="B105" s="6"/>
      <c r="C105" s="6"/>
      <c r="D105" s="11"/>
      <c r="E105" s="11"/>
      <c r="F105" s="11"/>
      <c r="G105" s="11"/>
      <c r="H105" s="11"/>
      <c r="I105" s="6"/>
      <c r="J105" s="6"/>
      <c r="K105" s="6"/>
      <c r="L105" s="7"/>
      <c r="M105" s="5"/>
      <c r="N105" s="5"/>
    </row>
    <row r="106" spans="1:14" x14ac:dyDescent="0.4">
      <c r="A106" s="5">
        <v>102</v>
      </c>
      <c r="B106" s="6"/>
      <c r="C106" s="6"/>
      <c r="D106" s="11"/>
      <c r="E106" s="11"/>
      <c r="F106" s="11"/>
      <c r="G106" s="11"/>
      <c r="H106" s="11"/>
      <c r="I106" s="6"/>
      <c r="J106" s="6"/>
      <c r="K106" s="6"/>
      <c r="L106" s="7"/>
      <c r="M106" s="5"/>
      <c r="N106" s="5"/>
    </row>
    <row r="107" spans="1:14" x14ac:dyDescent="0.4">
      <c r="A107" s="5">
        <v>103</v>
      </c>
      <c r="B107" s="6"/>
      <c r="C107" s="6"/>
      <c r="D107" s="11"/>
      <c r="E107" s="11"/>
      <c r="F107" s="11"/>
      <c r="G107" s="11"/>
      <c r="H107" s="11"/>
      <c r="I107" s="6"/>
      <c r="J107" s="6"/>
      <c r="K107" s="6"/>
      <c r="L107" s="7"/>
      <c r="M107" s="5"/>
      <c r="N107" s="5"/>
    </row>
    <row r="108" spans="1:14" x14ac:dyDescent="0.4">
      <c r="A108" s="5">
        <v>104</v>
      </c>
      <c r="B108" s="6"/>
      <c r="C108" s="6"/>
      <c r="D108" s="11"/>
      <c r="E108" s="11"/>
      <c r="F108" s="11"/>
      <c r="G108" s="11"/>
      <c r="H108" s="11"/>
      <c r="I108" s="6"/>
      <c r="J108" s="6"/>
      <c r="K108" s="6"/>
      <c r="L108" s="7"/>
      <c r="M108" s="5"/>
      <c r="N108" s="5"/>
    </row>
    <row r="109" spans="1:14" x14ac:dyDescent="0.4">
      <c r="A109" s="5">
        <v>105</v>
      </c>
      <c r="B109" s="6"/>
      <c r="C109" s="6"/>
      <c r="D109" s="11"/>
      <c r="E109" s="11"/>
      <c r="F109" s="11"/>
      <c r="G109" s="11"/>
      <c r="H109" s="11"/>
      <c r="I109" s="6"/>
      <c r="J109" s="6"/>
      <c r="K109" s="6"/>
      <c r="L109" s="7"/>
      <c r="M109" s="5"/>
      <c r="N109" s="5"/>
    </row>
    <row r="110" spans="1:14" x14ac:dyDescent="0.4">
      <c r="A110" s="5">
        <v>106</v>
      </c>
      <c r="B110" s="6"/>
      <c r="C110" s="6"/>
      <c r="D110" s="11"/>
      <c r="E110" s="11"/>
      <c r="F110" s="11"/>
      <c r="G110" s="11"/>
      <c r="H110" s="11"/>
      <c r="I110" s="6"/>
      <c r="J110" s="6"/>
      <c r="K110" s="6"/>
      <c r="L110" s="7"/>
      <c r="M110" s="5"/>
      <c r="N110" s="5"/>
    </row>
    <row r="111" spans="1:14" x14ac:dyDescent="0.4">
      <c r="A111" s="5">
        <v>107</v>
      </c>
      <c r="B111" s="6"/>
      <c r="C111" s="6"/>
      <c r="D111" s="11"/>
      <c r="E111" s="11"/>
      <c r="F111" s="11"/>
      <c r="G111" s="11"/>
      <c r="H111" s="11"/>
      <c r="I111" s="6"/>
      <c r="J111" s="6"/>
      <c r="K111" s="6"/>
      <c r="L111" s="7"/>
      <c r="M111" s="5"/>
      <c r="N111" s="5"/>
    </row>
    <row r="112" spans="1:14" x14ac:dyDescent="0.4">
      <c r="A112" s="5">
        <v>108</v>
      </c>
      <c r="B112" s="6"/>
      <c r="C112" s="6"/>
      <c r="D112" s="11"/>
      <c r="E112" s="11"/>
      <c r="F112" s="11"/>
      <c r="G112" s="11"/>
      <c r="H112" s="11"/>
      <c r="I112" s="6"/>
      <c r="J112" s="6"/>
      <c r="K112" s="6"/>
      <c r="L112" s="7"/>
      <c r="M112" s="5"/>
      <c r="N112" s="5"/>
    </row>
    <row r="113" spans="1:14" x14ac:dyDescent="0.4">
      <c r="A113" s="5">
        <v>109</v>
      </c>
      <c r="B113" s="6"/>
      <c r="C113" s="6"/>
      <c r="D113" s="11"/>
      <c r="E113" s="11"/>
      <c r="F113" s="11"/>
      <c r="G113" s="11"/>
      <c r="H113" s="11"/>
      <c r="I113" s="6"/>
      <c r="J113" s="6"/>
      <c r="K113" s="6"/>
      <c r="L113" s="7"/>
      <c r="M113" s="5"/>
      <c r="N113" s="5"/>
    </row>
    <row r="114" spans="1:14" x14ac:dyDescent="0.4">
      <c r="A114" s="5">
        <v>110</v>
      </c>
      <c r="B114" s="6"/>
      <c r="C114" s="6"/>
      <c r="D114" s="11"/>
      <c r="E114" s="11"/>
      <c r="F114" s="11"/>
      <c r="G114" s="11"/>
      <c r="H114" s="11"/>
      <c r="I114" s="6"/>
      <c r="J114" s="6"/>
      <c r="K114" s="6"/>
      <c r="L114" s="7"/>
      <c r="M114" s="5"/>
      <c r="N114" s="5"/>
    </row>
    <row r="115" spans="1:14" x14ac:dyDescent="0.4">
      <c r="A115" s="5">
        <v>111</v>
      </c>
      <c r="B115" s="6"/>
      <c r="C115" s="6"/>
      <c r="D115" s="11"/>
      <c r="E115" s="11"/>
      <c r="F115" s="11"/>
      <c r="G115" s="11"/>
      <c r="H115" s="11"/>
      <c r="I115" s="6"/>
      <c r="J115" s="6"/>
      <c r="K115" s="6"/>
      <c r="L115" s="7"/>
      <c r="M115" s="5"/>
      <c r="N115" s="5"/>
    </row>
    <row r="116" spans="1:14" x14ac:dyDescent="0.4">
      <c r="A116" s="5">
        <v>112</v>
      </c>
      <c r="B116" s="6"/>
      <c r="C116" s="6"/>
      <c r="D116" s="11"/>
      <c r="E116" s="11"/>
      <c r="F116" s="11"/>
      <c r="G116" s="11"/>
      <c r="H116" s="11"/>
      <c r="I116" s="6"/>
      <c r="J116" s="6"/>
      <c r="K116" s="6"/>
      <c r="L116" s="7"/>
      <c r="M116" s="5"/>
      <c r="N116" s="5"/>
    </row>
    <row r="117" spans="1:14" x14ac:dyDescent="0.4">
      <c r="A117" s="5">
        <v>113</v>
      </c>
      <c r="B117" s="6"/>
      <c r="C117" s="6"/>
      <c r="D117" s="11"/>
      <c r="E117" s="11"/>
      <c r="F117" s="11"/>
      <c r="G117" s="11"/>
      <c r="H117" s="11"/>
      <c r="I117" s="6"/>
      <c r="J117" s="6"/>
      <c r="K117" s="6"/>
      <c r="L117" s="7"/>
      <c r="M117" s="5"/>
      <c r="N117" s="5"/>
    </row>
    <row r="118" spans="1:14" x14ac:dyDescent="0.4">
      <c r="A118" s="5">
        <v>114</v>
      </c>
      <c r="B118" s="6"/>
      <c r="C118" s="6"/>
      <c r="D118" s="11"/>
      <c r="E118" s="11"/>
      <c r="F118" s="11"/>
      <c r="G118" s="11"/>
      <c r="H118" s="11"/>
      <c r="I118" s="6"/>
      <c r="J118" s="6"/>
      <c r="K118" s="6"/>
      <c r="L118" s="7"/>
      <c r="M118" s="5"/>
      <c r="N118" s="5"/>
    </row>
    <row r="119" spans="1:14" x14ac:dyDescent="0.4">
      <c r="A119" s="5">
        <v>115</v>
      </c>
      <c r="B119" s="6"/>
      <c r="C119" s="6"/>
      <c r="D119" s="11"/>
      <c r="E119" s="11"/>
      <c r="F119" s="11"/>
      <c r="G119" s="11"/>
      <c r="H119" s="11"/>
      <c r="I119" s="6"/>
      <c r="J119" s="6"/>
      <c r="K119" s="6"/>
      <c r="L119" s="7"/>
      <c r="M119" s="5"/>
      <c r="N119" s="5"/>
    </row>
    <row r="120" spans="1:14" x14ac:dyDescent="0.4">
      <c r="A120" s="5">
        <v>116</v>
      </c>
      <c r="B120" s="6"/>
      <c r="C120" s="6"/>
      <c r="D120" s="11"/>
      <c r="E120" s="11"/>
      <c r="F120" s="11"/>
      <c r="G120" s="11"/>
      <c r="H120" s="11"/>
      <c r="I120" s="6"/>
      <c r="J120" s="6"/>
      <c r="K120" s="6"/>
      <c r="L120" s="7"/>
      <c r="M120" s="5"/>
      <c r="N120" s="5"/>
    </row>
    <row r="121" spans="1:14" x14ac:dyDescent="0.4">
      <c r="A121" s="5">
        <v>117</v>
      </c>
      <c r="B121" s="6"/>
      <c r="C121" s="6"/>
      <c r="D121" s="11"/>
      <c r="E121" s="11"/>
      <c r="F121" s="11"/>
      <c r="G121" s="11"/>
      <c r="H121" s="11"/>
      <c r="I121" s="6"/>
      <c r="J121" s="6"/>
      <c r="K121" s="6"/>
      <c r="L121" s="7"/>
      <c r="M121" s="5"/>
      <c r="N121" s="5"/>
    </row>
    <row r="122" spans="1:14" x14ac:dyDescent="0.4">
      <c r="A122" s="5">
        <v>118</v>
      </c>
      <c r="B122" s="6"/>
      <c r="C122" s="6"/>
      <c r="D122" s="11"/>
      <c r="E122" s="11"/>
      <c r="F122" s="11"/>
      <c r="G122" s="11"/>
      <c r="H122" s="11"/>
      <c r="I122" s="6"/>
      <c r="J122" s="6"/>
      <c r="K122" s="6"/>
      <c r="L122" s="7"/>
      <c r="M122" s="5"/>
      <c r="N122" s="5"/>
    </row>
    <row r="123" spans="1:14" x14ac:dyDescent="0.4">
      <c r="A123" s="5">
        <v>119</v>
      </c>
      <c r="B123" s="6"/>
      <c r="C123" s="6"/>
      <c r="D123" s="11"/>
      <c r="E123" s="11"/>
      <c r="F123" s="11"/>
      <c r="G123" s="11"/>
      <c r="H123" s="11"/>
      <c r="I123" s="6"/>
      <c r="J123" s="6"/>
      <c r="K123" s="6"/>
      <c r="L123" s="7"/>
      <c r="M123" s="5"/>
      <c r="N123" s="5"/>
    </row>
    <row r="124" spans="1:14" x14ac:dyDescent="0.4">
      <c r="A124" s="5">
        <v>120</v>
      </c>
      <c r="B124" s="6"/>
      <c r="C124" s="6"/>
      <c r="D124" s="11"/>
      <c r="E124" s="11"/>
      <c r="F124" s="11"/>
      <c r="G124" s="11"/>
      <c r="H124" s="11"/>
      <c r="I124" s="6"/>
      <c r="J124" s="6"/>
      <c r="K124" s="6"/>
      <c r="L124" s="7"/>
      <c r="M124" s="5"/>
      <c r="N124" s="5"/>
    </row>
    <row r="125" spans="1:14" x14ac:dyDescent="0.4">
      <c r="A125" s="5">
        <v>121</v>
      </c>
      <c r="B125" s="6"/>
      <c r="C125" s="6"/>
      <c r="D125" s="11"/>
      <c r="E125" s="11"/>
      <c r="F125" s="11"/>
      <c r="G125" s="11"/>
      <c r="H125" s="11"/>
      <c r="I125" s="6"/>
      <c r="J125" s="6"/>
      <c r="K125" s="6"/>
      <c r="L125" s="7"/>
      <c r="M125" s="5"/>
      <c r="N125" s="5"/>
    </row>
    <row r="126" spans="1:14" x14ac:dyDescent="0.4">
      <c r="A126" s="5">
        <v>122</v>
      </c>
      <c r="B126" s="6"/>
      <c r="C126" s="6"/>
      <c r="D126" s="11"/>
      <c r="E126" s="11"/>
      <c r="F126" s="11"/>
      <c r="G126" s="11"/>
      <c r="H126" s="11"/>
      <c r="I126" s="6"/>
      <c r="J126" s="6"/>
      <c r="K126" s="6"/>
      <c r="L126" s="7"/>
      <c r="M126" s="5"/>
      <c r="N126" s="5"/>
    </row>
    <row r="127" spans="1:14" x14ac:dyDescent="0.4">
      <c r="A127" s="5">
        <v>123</v>
      </c>
      <c r="B127" s="6"/>
      <c r="C127" s="6"/>
      <c r="D127" s="11"/>
      <c r="E127" s="11"/>
      <c r="F127" s="11"/>
      <c r="G127" s="11"/>
      <c r="H127" s="11"/>
      <c r="I127" s="6"/>
      <c r="J127" s="6"/>
      <c r="K127" s="6"/>
      <c r="L127" s="7"/>
      <c r="M127" s="5"/>
      <c r="N127" s="5"/>
    </row>
    <row r="128" spans="1:14" x14ac:dyDescent="0.4">
      <c r="A128" s="5">
        <v>124</v>
      </c>
      <c r="B128" s="6"/>
      <c r="C128" s="6"/>
      <c r="D128" s="11"/>
      <c r="E128" s="11"/>
      <c r="F128" s="11"/>
      <c r="G128" s="11"/>
      <c r="H128" s="11"/>
      <c r="I128" s="6"/>
      <c r="J128" s="6"/>
      <c r="K128" s="6"/>
      <c r="L128" s="7"/>
      <c r="M128" s="5"/>
      <c r="N128" s="5"/>
    </row>
    <row r="129" spans="1:14" x14ac:dyDescent="0.4">
      <c r="A129" s="5">
        <v>125</v>
      </c>
      <c r="B129" s="6"/>
      <c r="C129" s="6"/>
      <c r="D129" s="11"/>
      <c r="E129" s="11"/>
      <c r="F129" s="11"/>
      <c r="G129" s="11"/>
      <c r="H129" s="11"/>
      <c r="I129" s="6"/>
      <c r="J129" s="6"/>
      <c r="K129" s="6"/>
      <c r="L129" s="7"/>
      <c r="M129" s="5"/>
      <c r="N129" s="5"/>
    </row>
    <row r="130" spans="1:14" x14ac:dyDescent="0.4">
      <c r="A130" s="5">
        <v>126</v>
      </c>
      <c r="B130" s="6"/>
      <c r="C130" s="6"/>
      <c r="D130" s="11"/>
      <c r="E130" s="11"/>
      <c r="F130" s="11"/>
      <c r="G130" s="11"/>
      <c r="H130" s="11"/>
      <c r="I130" s="6"/>
      <c r="J130" s="6"/>
      <c r="K130" s="6"/>
      <c r="L130" s="7"/>
      <c r="M130" s="5"/>
      <c r="N130" s="5"/>
    </row>
    <row r="131" spans="1:14" x14ac:dyDescent="0.4">
      <c r="A131" s="5">
        <v>127</v>
      </c>
      <c r="B131" s="6"/>
      <c r="C131" s="6"/>
      <c r="D131" s="11"/>
      <c r="E131" s="11"/>
      <c r="F131" s="11"/>
      <c r="G131" s="11"/>
      <c r="H131" s="11"/>
      <c r="I131" s="6"/>
      <c r="J131" s="6"/>
      <c r="K131" s="6"/>
      <c r="L131" s="7"/>
      <c r="M131" s="5"/>
      <c r="N131" s="5"/>
    </row>
    <row r="132" spans="1:14" x14ac:dyDescent="0.4">
      <c r="A132" s="5">
        <v>128</v>
      </c>
      <c r="B132" s="6"/>
      <c r="C132" s="6"/>
      <c r="D132" s="11"/>
      <c r="E132" s="11"/>
      <c r="F132" s="11"/>
      <c r="G132" s="11"/>
      <c r="H132" s="11"/>
      <c r="I132" s="6"/>
      <c r="J132" s="6"/>
      <c r="K132" s="6"/>
      <c r="L132" s="7"/>
      <c r="M132" s="5"/>
      <c r="N132" s="5"/>
    </row>
    <row r="133" spans="1:14" x14ac:dyDescent="0.4">
      <c r="A133" s="5">
        <v>129</v>
      </c>
      <c r="B133" s="6"/>
      <c r="C133" s="6"/>
      <c r="D133" s="11"/>
      <c r="E133" s="11"/>
      <c r="F133" s="11"/>
      <c r="G133" s="11"/>
      <c r="H133" s="11"/>
      <c r="I133" s="6"/>
      <c r="J133" s="6"/>
      <c r="K133" s="6"/>
      <c r="L133" s="7"/>
      <c r="M133" s="5"/>
      <c r="N133" s="5"/>
    </row>
    <row r="134" spans="1:14" x14ac:dyDescent="0.4">
      <c r="A134" s="5">
        <v>130</v>
      </c>
      <c r="B134" s="6"/>
      <c r="C134" s="6"/>
      <c r="D134" s="11"/>
      <c r="E134" s="11"/>
      <c r="F134" s="11"/>
      <c r="G134" s="11"/>
      <c r="H134" s="11"/>
      <c r="I134" s="6"/>
      <c r="J134" s="6"/>
      <c r="K134" s="6"/>
      <c r="L134" s="7"/>
      <c r="M134" s="5"/>
      <c r="N134" s="5"/>
    </row>
    <row r="135" spans="1:14" x14ac:dyDescent="0.4">
      <c r="A135" s="5">
        <v>131</v>
      </c>
      <c r="B135" s="6"/>
      <c r="C135" s="6"/>
      <c r="D135" s="11"/>
      <c r="E135" s="11"/>
      <c r="F135" s="11"/>
      <c r="G135" s="11"/>
      <c r="H135" s="11"/>
      <c r="I135" s="6"/>
      <c r="J135" s="6"/>
      <c r="K135" s="6"/>
      <c r="L135" s="7"/>
      <c r="M135" s="5"/>
      <c r="N135" s="5"/>
    </row>
    <row r="136" spans="1:14" x14ac:dyDescent="0.4">
      <c r="A136" s="5">
        <v>132</v>
      </c>
      <c r="B136" s="6"/>
      <c r="C136" s="6"/>
      <c r="D136" s="11"/>
      <c r="E136" s="11"/>
      <c r="F136" s="11"/>
      <c r="G136" s="11"/>
      <c r="H136" s="11"/>
      <c r="I136" s="6"/>
      <c r="J136" s="6"/>
      <c r="K136" s="6"/>
      <c r="L136" s="7"/>
      <c r="M136" s="5"/>
      <c r="N136" s="5"/>
    </row>
    <row r="137" spans="1:14" x14ac:dyDescent="0.4">
      <c r="A137" s="5">
        <v>133</v>
      </c>
      <c r="B137" s="6"/>
      <c r="C137" s="6"/>
      <c r="D137" s="11"/>
      <c r="E137" s="11"/>
      <c r="F137" s="11"/>
      <c r="G137" s="11"/>
      <c r="H137" s="11"/>
      <c r="I137" s="6"/>
      <c r="J137" s="6"/>
      <c r="K137" s="6"/>
      <c r="L137" s="7"/>
      <c r="M137" s="5"/>
      <c r="N137" s="5"/>
    </row>
    <row r="138" spans="1:14" x14ac:dyDescent="0.4">
      <c r="A138" s="5">
        <v>134</v>
      </c>
      <c r="B138" s="6"/>
      <c r="C138" s="6"/>
      <c r="D138" s="11"/>
      <c r="E138" s="11"/>
      <c r="F138" s="11"/>
      <c r="G138" s="11"/>
      <c r="H138" s="11"/>
      <c r="I138" s="6"/>
      <c r="J138" s="6"/>
      <c r="K138" s="6"/>
      <c r="L138" s="7"/>
      <c r="M138" s="5"/>
      <c r="N138" s="5"/>
    </row>
    <row r="139" spans="1:14" x14ac:dyDescent="0.4">
      <c r="A139" s="5">
        <v>135</v>
      </c>
      <c r="B139" s="6"/>
      <c r="C139" s="6"/>
      <c r="D139" s="11"/>
      <c r="E139" s="11"/>
      <c r="F139" s="11"/>
      <c r="G139" s="11"/>
      <c r="H139" s="11"/>
      <c r="I139" s="6"/>
      <c r="J139" s="6"/>
      <c r="K139" s="6"/>
      <c r="L139" s="7"/>
      <c r="M139" s="5"/>
      <c r="N139" s="5"/>
    </row>
    <row r="140" spans="1:14" x14ac:dyDescent="0.4">
      <c r="A140" s="5">
        <v>136</v>
      </c>
      <c r="B140" s="6"/>
      <c r="C140" s="6"/>
      <c r="D140" s="11"/>
      <c r="E140" s="11"/>
      <c r="F140" s="11"/>
      <c r="G140" s="11"/>
      <c r="H140" s="11"/>
      <c r="I140" s="6"/>
      <c r="J140" s="6"/>
      <c r="K140" s="6"/>
      <c r="L140" s="7"/>
      <c r="M140" s="5"/>
      <c r="N140" s="5"/>
    </row>
    <row r="141" spans="1:14" x14ac:dyDescent="0.4">
      <c r="A141" s="5">
        <v>137</v>
      </c>
      <c r="B141" s="6"/>
      <c r="C141" s="6"/>
      <c r="D141" s="11"/>
      <c r="E141" s="11"/>
      <c r="F141" s="11"/>
      <c r="G141" s="11"/>
      <c r="H141" s="11"/>
      <c r="I141" s="6"/>
      <c r="J141" s="6"/>
      <c r="K141" s="6"/>
      <c r="L141" s="7"/>
      <c r="M141" s="5"/>
      <c r="N141" s="5"/>
    </row>
    <row r="142" spans="1:14" x14ac:dyDescent="0.4">
      <c r="A142" s="5">
        <v>138</v>
      </c>
      <c r="B142" s="6"/>
      <c r="C142" s="6"/>
      <c r="D142" s="11"/>
      <c r="E142" s="11"/>
      <c r="F142" s="11"/>
      <c r="G142" s="11"/>
      <c r="H142" s="11"/>
      <c r="I142" s="6"/>
      <c r="J142" s="6"/>
      <c r="K142" s="6"/>
      <c r="L142" s="7"/>
      <c r="M142" s="5"/>
      <c r="N142" s="5"/>
    </row>
    <row r="143" spans="1:14" x14ac:dyDescent="0.4">
      <c r="A143" s="5">
        <v>139</v>
      </c>
      <c r="B143" s="6"/>
      <c r="C143" s="6"/>
      <c r="D143" s="11"/>
      <c r="E143" s="11"/>
      <c r="F143" s="11"/>
      <c r="G143" s="11"/>
      <c r="H143" s="11"/>
      <c r="I143" s="6"/>
      <c r="J143" s="6"/>
      <c r="K143" s="6"/>
      <c r="L143" s="7"/>
      <c r="M143" s="5"/>
      <c r="N143" s="5"/>
    </row>
    <row r="144" spans="1:14" x14ac:dyDescent="0.4">
      <c r="A144" s="5">
        <v>140</v>
      </c>
      <c r="B144" s="6"/>
      <c r="C144" s="6"/>
      <c r="D144" s="11"/>
      <c r="E144" s="11"/>
      <c r="F144" s="11"/>
      <c r="G144" s="11"/>
      <c r="H144" s="11"/>
      <c r="I144" s="6"/>
      <c r="J144" s="6"/>
      <c r="K144" s="6"/>
      <c r="L144" s="7"/>
      <c r="M144" s="5"/>
      <c r="N144" s="5"/>
    </row>
    <row r="145" spans="1:14" x14ac:dyDescent="0.4">
      <c r="A145" s="5">
        <v>141</v>
      </c>
      <c r="B145" s="6"/>
      <c r="C145" s="6"/>
      <c r="D145" s="11"/>
      <c r="E145" s="11"/>
      <c r="F145" s="11"/>
      <c r="G145" s="11"/>
      <c r="H145" s="11"/>
      <c r="I145" s="6"/>
      <c r="J145" s="6"/>
      <c r="K145" s="6"/>
      <c r="L145" s="7"/>
      <c r="M145" s="5"/>
      <c r="N145" s="5"/>
    </row>
    <row r="146" spans="1:14" x14ac:dyDescent="0.4">
      <c r="A146" s="5">
        <v>142</v>
      </c>
      <c r="B146" s="6"/>
      <c r="C146" s="6"/>
      <c r="D146" s="11"/>
      <c r="E146" s="11"/>
      <c r="F146" s="11"/>
      <c r="G146" s="11"/>
      <c r="H146" s="11"/>
      <c r="I146" s="6"/>
      <c r="J146" s="6"/>
      <c r="K146" s="6"/>
      <c r="L146" s="7"/>
      <c r="M146" s="5"/>
      <c r="N146" s="5"/>
    </row>
    <row r="147" spans="1:14" x14ac:dyDescent="0.4">
      <c r="A147" s="5">
        <v>143</v>
      </c>
      <c r="B147" s="6"/>
      <c r="C147" s="6"/>
      <c r="D147" s="11"/>
      <c r="E147" s="11"/>
      <c r="F147" s="11"/>
      <c r="G147" s="11"/>
      <c r="H147" s="11"/>
      <c r="I147" s="6"/>
      <c r="J147" s="6"/>
      <c r="K147" s="6"/>
      <c r="L147" s="7"/>
      <c r="M147" s="5"/>
      <c r="N147" s="5"/>
    </row>
    <row r="148" spans="1:14" x14ac:dyDescent="0.4">
      <c r="A148" s="5">
        <v>144</v>
      </c>
      <c r="B148" s="6"/>
      <c r="C148" s="6"/>
      <c r="D148" s="11"/>
      <c r="E148" s="11"/>
      <c r="F148" s="11"/>
      <c r="G148" s="11"/>
      <c r="H148" s="11"/>
      <c r="I148" s="6"/>
      <c r="J148" s="6"/>
      <c r="K148" s="6"/>
      <c r="L148" s="7"/>
      <c r="M148" s="5"/>
      <c r="N148" s="5"/>
    </row>
    <row r="149" spans="1:14" x14ac:dyDescent="0.4">
      <c r="A149" s="5">
        <v>145</v>
      </c>
      <c r="B149" s="6"/>
      <c r="C149" s="6"/>
      <c r="D149" s="11"/>
      <c r="E149" s="11"/>
      <c r="F149" s="11"/>
      <c r="G149" s="11"/>
      <c r="H149" s="11"/>
      <c r="I149" s="6"/>
      <c r="J149" s="6"/>
      <c r="K149" s="6"/>
      <c r="L149" s="7"/>
      <c r="M149" s="5"/>
      <c r="N149" s="5"/>
    </row>
    <row r="150" spans="1:14" x14ac:dyDescent="0.4">
      <c r="A150" s="5">
        <v>146</v>
      </c>
      <c r="B150" s="6"/>
      <c r="C150" s="6"/>
      <c r="D150" s="11"/>
      <c r="E150" s="11"/>
      <c r="F150" s="11"/>
      <c r="G150" s="11"/>
      <c r="H150" s="11"/>
      <c r="I150" s="6"/>
      <c r="J150" s="6"/>
      <c r="K150" s="6"/>
      <c r="L150" s="7"/>
      <c r="M150" s="5"/>
      <c r="N150" s="5"/>
    </row>
    <row r="151" spans="1:14" x14ac:dyDescent="0.4">
      <c r="A151" s="5">
        <v>147</v>
      </c>
      <c r="B151" s="6"/>
      <c r="C151" s="6"/>
      <c r="D151" s="11"/>
      <c r="E151" s="11"/>
      <c r="F151" s="11"/>
      <c r="G151" s="11"/>
      <c r="H151" s="11"/>
      <c r="I151" s="6"/>
      <c r="J151" s="6"/>
      <c r="K151" s="6"/>
      <c r="L151" s="7"/>
      <c r="M151" s="5"/>
      <c r="N151" s="5"/>
    </row>
    <row r="152" spans="1:14" x14ac:dyDescent="0.4">
      <c r="A152" s="5">
        <v>148</v>
      </c>
      <c r="B152" s="6"/>
      <c r="C152" s="6"/>
      <c r="D152" s="11"/>
      <c r="E152" s="11"/>
      <c r="F152" s="11"/>
      <c r="G152" s="11"/>
      <c r="H152" s="11"/>
      <c r="I152" s="6"/>
      <c r="J152" s="6"/>
      <c r="K152" s="6"/>
      <c r="L152" s="7"/>
      <c r="M152" s="5"/>
      <c r="N152" s="5"/>
    </row>
    <row r="153" spans="1:14" x14ac:dyDescent="0.4">
      <c r="A153" s="5">
        <v>149</v>
      </c>
      <c r="B153" s="6"/>
      <c r="C153" s="6"/>
      <c r="D153" s="11"/>
      <c r="E153" s="11"/>
      <c r="F153" s="11"/>
      <c r="G153" s="11"/>
      <c r="H153" s="11"/>
      <c r="I153" s="6"/>
      <c r="J153" s="6"/>
      <c r="K153" s="6"/>
      <c r="L153" s="7"/>
      <c r="M153" s="5"/>
      <c r="N153" s="5"/>
    </row>
    <row r="154" spans="1:14" x14ac:dyDescent="0.4">
      <c r="A154" s="5">
        <v>150</v>
      </c>
      <c r="B154" s="6"/>
      <c r="C154" s="6"/>
      <c r="D154" s="11"/>
      <c r="E154" s="11"/>
      <c r="F154" s="11"/>
      <c r="G154" s="11"/>
      <c r="H154" s="11"/>
      <c r="I154" s="6"/>
      <c r="J154" s="6"/>
      <c r="K154" s="6"/>
      <c r="L154" s="7"/>
      <c r="M154" s="5"/>
      <c r="N154" s="5"/>
    </row>
    <row r="155" spans="1:14" x14ac:dyDescent="0.4">
      <c r="A155" s="5">
        <v>151</v>
      </c>
      <c r="B155" s="6"/>
      <c r="C155" s="6"/>
      <c r="D155" s="11"/>
      <c r="E155" s="11"/>
      <c r="F155" s="11"/>
      <c r="G155" s="11"/>
      <c r="H155" s="11"/>
      <c r="I155" s="6"/>
      <c r="J155" s="6"/>
      <c r="K155" s="6"/>
      <c r="L155" s="7"/>
      <c r="M155" s="5"/>
      <c r="N155" s="5"/>
    </row>
    <row r="156" spans="1:14" x14ac:dyDescent="0.4">
      <c r="A156" s="5">
        <v>152</v>
      </c>
      <c r="B156" s="6"/>
      <c r="C156" s="6"/>
      <c r="D156" s="11"/>
      <c r="E156" s="11"/>
      <c r="F156" s="11"/>
      <c r="G156" s="11"/>
      <c r="H156" s="11"/>
      <c r="I156" s="6"/>
      <c r="J156" s="6"/>
      <c r="K156" s="6"/>
      <c r="L156" s="7"/>
      <c r="M156" s="5"/>
      <c r="N156" s="5"/>
    </row>
    <row r="157" spans="1:14" x14ac:dyDescent="0.4">
      <c r="A157" s="5">
        <v>153</v>
      </c>
      <c r="B157" s="6"/>
      <c r="C157" s="6"/>
      <c r="D157" s="11"/>
      <c r="E157" s="11"/>
      <c r="F157" s="11"/>
      <c r="G157" s="11"/>
      <c r="H157" s="11"/>
      <c r="I157" s="6"/>
      <c r="J157" s="6"/>
      <c r="K157" s="6"/>
      <c r="L157" s="7"/>
      <c r="M157" s="5"/>
      <c r="N157" s="5"/>
    </row>
    <row r="158" spans="1:14" x14ac:dyDescent="0.4">
      <c r="A158" s="5">
        <v>154</v>
      </c>
      <c r="B158" s="6"/>
      <c r="C158" s="6"/>
      <c r="D158" s="11"/>
      <c r="E158" s="11"/>
      <c r="F158" s="11"/>
      <c r="G158" s="11"/>
      <c r="H158" s="11"/>
      <c r="I158" s="6"/>
      <c r="J158" s="6"/>
      <c r="K158" s="6"/>
      <c r="L158" s="7"/>
      <c r="M158" s="5"/>
      <c r="N158" s="5"/>
    </row>
    <row r="159" spans="1:14" x14ac:dyDescent="0.4">
      <c r="A159" s="5">
        <v>155</v>
      </c>
      <c r="B159" s="6"/>
      <c r="C159" s="6"/>
      <c r="D159" s="11"/>
      <c r="E159" s="11"/>
      <c r="F159" s="11"/>
      <c r="G159" s="11"/>
      <c r="H159" s="11"/>
      <c r="I159" s="6"/>
      <c r="J159" s="6"/>
      <c r="K159" s="6"/>
      <c r="L159" s="7"/>
      <c r="M159" s="5"/>
      <c r="N159" s="5"/>
    </row>
    <row r="160" spans="1:14" x14ac:dyDescent="0.4">
      <c r="A160" s="5">
        <v>156</v>
      </c>
      <c r="B160" s="56"/>
      <c r="C160" s="56"/>
      <c r="D160" s="57"/>
      <c r="E160" s="57"/>
      <c r="F160" s="57"/>
      <c r="G160" s="57"/>
      <c r="H160" s="57"/>
      <c r="I160" s="56"/>
      <c r="J160" s="56"/>
      <c r="K160" s="56"/>
      <c r="L160" s="58"/>
      <c r="M160" s="58"/>
      <c r="N160" s="59"/>
    </row>
    <row r="161" spans="1:14" x14ac:dyDescent="0.4">
      <c r="A161" s="5">
        <v>157</v>
      </c>
      <c r="B161" s="6"/>
      <c r="C161" s="6"/>
      <c r="D161" s="11"/>
      <c r="E161" s="11"/>
      <c r="F161" s="11"/>
      <c r="G161" s="11"/>
      <c r="H161" s="11"/>
      <c r="I161" s="6"/>
      <c r="J161" s="6"/>
      <c r="K161" s="6"/>
      <c r="L161" s="7"/>
      <c r="M161" s="5"/>
      <c r="N161" s="5"/>
    </row>
    <row r="162" spans="1:14" x14ac:dyDescent="0.4">
      <c r="A162" s="5">
        <v>158</v>
      </c>
      <c r="B162" s="6"/>
      <c r="C162" s="6"/>
      <c r="D162" s="11"/>
      <c r="E162" s="11"/>
      <c r="F162" s="11"/>
      <c r="G162" s="11"/>
      <c r="H162" s="11"/>
      <c r="I162" s="6"/>
      <c r="J162" s="6"/>
      <c r="K162" s="6"/>
      <c r="L162" s="7"/>
      <c r="M162" s="5"/>
      <c r="N162" s="5"/>
    </row>
    <row r="163" spans="1:14" x14ac:dyDescent="0.4">
      <c r="A163" s="5">
        <v>159</v>
      </c>
      <c r="B163" s="6"/>
      <c r="C163" s="6"/>
      <c r="D163" s="11"/>
      <c r="E163" s="11"/>
      <c r="F163" s="11"/>
      <c r="G163" s="11"/>
      <c r="H163" s="11"/>
      <c r="I163" s="6"/>
      <c r="J163" s="6"/>
      <c r="K163" s="6"/>
      <c r="L163" s="7"/>
      <c r="M163" s="5"/>
      <c r="N163" s="5"/>
    </row>
    <row r="164" spans="1:14" x14ac:dyDescent="0.4">
      <c r="A164" s="5">
        <v>160</v>
      </c>
      <c r="B164" s="6"/>
      <c r="C164" s="6"/>
      <c r="D164" s="11"/>
      <c r="E164" s="11"/>
      <c r="F164" s="11"/>
      <c r="G164" s="11"/>
      <c r="H164" s="11"/>
      <c r="I164" s="6"/>
      <c r="J164" s="6"/>
      <c r="K164" s="6"/>
      <c r="L164" s="7"/>
      <c r="M164" s="5"/>
      <c r="N164" s="5"/>
    </row>
    <row r="165" spans="1:14" x14ac:dyDescent="0.4">
      <c r="A165" s="5">
        <v>161</v>
      </c>
      <c r="B165" s="6"/>
      <c r="C165" s="6"/>
      <c r="D165" s="11"/>
      <c r="E165" s="11"/>
      <c r="F165" s="11"/>
      <c r="G165" s="11"/>
      <c r="H165" s="11"/>
      <c r="I165" s="6"/>
      <c r="J165" s="6"/>
      <c r="K165" s="6"/>
      <c r="L165" s="7"/>
      <c r="M165" s="5"/>
      <c r="N165" s="5"/>
    </row>
    <row r="166" spans="1:14" x14ac:dyDescent="0.4">
      <c r="A166" s="5">
        <v>162</v>
      </c>
      <c r="B166" s="6"/>
      <c r="C166" s="6"/>
      <c r="D166" s="11"/>
      <c r="E166" s="11"/>
      <c r="F166" s="11"/>
      <c r="G166" s="11"/>
      <c r="H166" s="11"/>
      <c r="I166" s="6"/>
      <c r="J166" s="6"/>
      <c r="K166" s="6"/>
      <c r="L166" s="7"/>
      <c r="M166" s="5"/>
      <c r="N166" s="5"/>
    </row>
    <row r="167" spans="1:14" x14ac:dyDescent="0.4">
      <c r="A167" s="5">
        <v>163</v>
      </c>
      <c r="B167" s="6"/>
      <c r="C167" s="6"/>
      <c r="D167" s="11"/>
      <c r="E167" s="11"/>
      <c r="F167" s="11"/>
      <c r="G167" s="11"/>
      <c r="H167" s="11"/>
      <c r="I167" s="6"/>
      <c r="J167" s="6"/>
      <c r="K167" s="6"/>
      <c r="L167" s="7"/>
      <c r="M167" s="5"/>
      <c r="N167" s="5"/>
    </row>
    <row r="168" spans="1:14" x14ac:dyDescent="0.4">
      <c r="A168" s="5">
        <v>164</v>
      </c>
      <c r="B168" s="6"/>
      <c r="C168" s="6"/>
      <c r="D168" s="11"/>
      <c r="E168" s="11"/>
      <c r="F168" s="11"/>
      <c r="G168" s="11"/>
      <c r="H168" s="11"/>
      <c r="I168" s="6"/>
      <c r="J168" s="6"/>
      <c r="K168" s="6"/>
      <c r="L168" s="7"/>
      <c r="M168" s="5"/>
      <c r="N168" s="5"/>
    </row>
    <row r="169" spans="1:14" x14ac:dyDescent="0.4">
      <c r="A169" s="5">
        <v>165</v>
      </c>
      <c r="B169" s="6"/>
      <c r="C169" s="6"/>
      <c r="D169" s="11"/>
      <c r="E169" s="11"/>
      <c r="F169" s="11"/>
      <c r="G169" s="11"/>
      <c r="H169" s="11"/>
      <c r="I169" s="6"/>
      <c r="J169" s="6"/>
      <c r="K169" s="6"/>
      <c r="L169" s="7"/>
      <c r="M169" s="5"/>
      <c r="N169" s="5"/>
    </row>
    <row r="170" spans="1:14" x14ac:dyDescent="0.4">
      <c r="A170" s="5">
        <v>166</v>
      </c>
      <c r="B170" s="6"/>
      <c r="C170" s="6"/>
      <c r="D170" s="11"/>
      <c r="E170" s="11"/>
      <c r="F170" s="11"/>
      <c r="G170" s="11"/>
      <c r="H170" s="11"/>
      <c r="I170" s="6"/>
      <c r="J170" s="6"/>
      <c r="K170" s="6"/>
      <c r="L170" s="7"/>
      <c r="M170" s="5"/>
      <c r="N170" s="5"/>
    </row>
    <row r="171" spans="1:14" x14ac:dyDescent="0.4">
      <c r="A171" s="5">
        <v>167</v>
      </c>
      <c r="B171" s="6"/>
      <c r="C171" s="6"/>
      <c r="D171" s="11"/>
      <c r="E171" s="11"/>
      <c r="F171" s="11"/>
      <c r="G171" s="11"/>
      <c r="H171" s="11"/>
      <c r="I171" s="6"/>
      <c r="J171" s="6"/>
      <c r="K171" s="6"/>
      <c r="L171" s="7"/>
      <c r="M171" s="5"/>
      <c r="N171" s="5"/>
    </row>
    <row r="172" spans="1:14" x14ac:dyDescent="0.4">
      <c r="A172" s="5">
        <v>168</v>
      </c>
      <c r="B172" s="6"/>
      <c r="C172" s="6"/>
      <c r="D172" s="11"/>
      <c r="E172" s="11"/>
      <c r="F172" s="11"/>
      <c r="G172" s="11"/>
      <c r="H172" s="11"/>
      <c r="I172" s="6"/>
      <c r="J172" s="6"/>
      <c r="K172" s="6"/>
      <c r="L172" s="7"/>
      <c r="M172" s="5"/>
      <c r="N172" s="5"/>
    </row>
    <row r="173" spans="1:14" x14ac:dyDescent="0.4">
      <c r="A173" s="5">
        <v>169</v>
      </c>
      <c r="B173" s="6"/>
      <c r="C173" s="6"/>
      <c r="D173" s="11"/>
      <c r="E173" s="11"/>
      <c r="F173" s="11"/>
      <c r="G173" s="11"/>
      <c r="H173" s="11"/>
      <c r="I173" s="6"/>
      <c r="J173" s="6"/>
      <c r="K173" s="6"/>
      <c r="L173" s="7"/>
      <c r="M173" s="5"/>
      <c r="N173" s="5"/>
    </row>
    <row r="174" spans="1:14" x14ac:dyDescent="0.4">
      <c r="A174" s="5">
        <v>170</v>
      </c>
      <c r="B174" s="6"/>
      <c r="C174" s="6"/>
      <c r="D174" s="11"/>
      <c r="E174" s="11"/>
      <c r="F174" s="11"/>
      <c r="G174" s="11"/>
      <c r="H174" s="11"/>
      <c r="I174" s="6"/>
      <c r="J174" s="6"/>
      <c r="K174" s="6"/>
      <c r="L174" s="7"/>
      <c r="M174" s="5"/>
      <c r="N174" s="5"/>
    </row>
    <row r="175" spans="1:14" x14ac:dyDescent="0.4">
      <c r="A175" s="5">
        <v>171</v>
      </c>
      <c r="B175" s="6"/>
      <c r="C175" s="6"/>
      <c r="D175" s="11"/>
      <c r="E175" s="11"/>
      <c r="F175" s="11"/>
      <c r="G175" s="11"/>
      <c r="H175" s="11"/>
      <c r="I175" s="6"/>
      <c r="J175" s="6"/>
      <c r="K175" s="6"/>
      <c r="L175" s="7"/>
      <c r="M175" s="5"/>
      <c r="N175" s="5"/>
    </row>
    <row r="176" spans="1:14" x14ac:dyDescent="0.4">
      <c r="A176" s="5">
        <v>172</v>
      </c>
      <c r="B176" s="6"/>
      <c r="C176" s="6"/>
      <c r="D176" s="11"/>
      <c r="E176" s="11"/>
      <c r="F176" s="11"/>
      <c r="G176" s="11"/>
      <c r="H176" s="11"/>
      <c r="I176" s="6"/>
      <c r="J176" s="6"/>
      <c r="K176" s="6"/>
      <c r="L176" s="7"/>
      <c r="M176" s="5"/>
      <c r="N176" s="5"/>
    </row>
    <row r="177" spans="1:14" x14ac:dyDescent="0.4">
      <c r="A177" s="5">
        <v>173</v>
      </c>
      <c r="B177" s="6"/>
      <c r="C177" s="6"/>
      <c r="D177" s="11"/>
      <c r="E177" s="11"/>
      <c r="F177" s="11"/>
      <c r="G177" s="11"/>
      <c r="H177" s="11"/>
      <c r="I177" s="6"/>
      <c r="J177" s="6"/>
      <c r="K177" s="6"/>
      <c r="L177" s="7"/>
      <c r="M177" s="5"/>
      <c r="N177" s="5"/>
    </row>
    <row r="178" spans="1:14" x14ac:dyDescent="0.4">
      <c r="A178" s="5">
        <v>174</v>
      </c>
      <c r="B178" s="6"/>
      <c r="C178" s="6"/>
      <c r="D178" s="11"/>
      <c r="E178" s="11"/>
      <c r="F178" s="11"/>
      <c r="G178" s="11"/>
      <c r="H178" s="11"/>
      <c r="I178" s="6"/>
      <c r="J178" s="6"/>
      <c r="K178" s="6"/>
      <c r="L178" s="7"/>
      <c r="M178" s="5"/>
      <c r="N178" s="5"/>
    </row>
    <row r="179" spans="1:14" x14ac:dyDescent="0.4">
      <c r="A179" s="5">
        <v>175</v>
      </c>
      <c r="B179" s="6"/>
      <c r="C179" s="6"/>
      <c r="D179" s="11"/>
      <c r="E179" s="11"/>
      <c r="F179" s="11"/>
      <c r="G179" s="11"/>
      <c r="H179" s="11"/>
      <c r="I179" s="6"/>
      <c r="J179" s="6"/>
      <c r="K179" s="6"/>
      <c r="L179" s="7"/>
      <c r="M179" s="5"/>
      <c r="N179" s="5"/>
    </row>
    <row r="180" spans="1:14" x14ac:dyDescent="0.4">
      <c r="A180" s="5">
        <v>176</v>
      </c>
      <c r="B180" s="6"/>
      <c r="C180" s="6"/>
      <c r="D180" s="11"/>
      <c r="E180" s="11"/>
      <c r="F180" s="11"/>
      <c r="G180" s="11"/>
      <c r="H180" s="11"/>
      <c r="I180" s="6"/>
      <c r="J180" s="6"/>
      <c r="K180" s="6"/>
      <c r="L180" s="7"/>
      <c r="M180" s="5"/>
      <c r="N180" s="5"/>
    </row>
    <row r="181" spans="1:14" x14ac:dyDescent="0.4">
      <c r="A181" s="5">
        <v>177</v>
      </c>
      <c r="B181" s="6"/>
      <c r="C181" s="6"/>
      <c r="D181" s="11"/>
      <c r="E181" s="11"/>
      <c r="F181" s="11"/>
      <c r="G181" s="11"/>
      <c r="H181" s="11"/>
      <c r="I181" s="6"/>
      <c r="J181" s="6"/>
      <c r="K181" s="6"/>
      <c r="L181" s="7"/>
      <c r="M181" s="5"/>
      <c r="N181" s="5"/>
    </row>
    <row r="182" spans="1:14" x14ac:dyDescent="0.4">
      <c r="A182" s="5">
        <v>178</v>
      </c>
      <c r="B182" s="6"/>
      <c r="C182" s="6"/>
      <c r="D182" s="11"/>
      <c r="E182" s="11"/>
      <c r="F182" s="11"/>
      <c r="G182" s="11"/>
      <c r="H182" s="11"/>
      <c r="I182" s="6"/>
      <c r="J182" s="6"/>
      <c r="K182" s="6"/>
      <c r="L182" s="7"/>
      <c r="M182" s="5"/>
      <c r="N182" s="5"/>
    </row>
    <row r="183" spans="1:14" x14ac:dyDescent="0.4">
      <c r="A183" s="5">
        <v>179</v>
      </c>
      <c r="B183" s="6"/>
      <c r="C183" s="6"/>
      <c r="D183" s="11"/>
      <c r="E183" s="11"/>
      <c r="F183" s="11"/>
      <c r="G183" s="11"/>
      <c r="H183" s="11"/>
      <c r="I183" s="6"/>
      <c r="J183" s="6"/>
      <c r="K183" s="6"/>
      <c r="L183" s="7"/>
      <c r="M183" s="5"/>
      <c r="N183" s="5"/>
    </row>
    <row r="184" spans="1:14" x14ac:dyDescent="0.4">
      <c r="A184" s="5">
        <v>180</v>
      </c>
      <c r="B184" s="6"/>
      <c r="C184" s="6"/>
      <c r="D184" s="11"/>
      <c r="E184" s="11"/>
      <c r="F184" s="11"/>
      <c r="G184" s="11"/>
      <c r="H184" s="11"/>
      <c r="I184" s="6"/>
      <c r="J184" s="6"/>
      <c r="K184" s="6"/>
      <c r="L184" s="7"/>
      <c r="M184" s="5"/>
      <c r="N184" s="5"/>
    </row>
    <row r="185" spans="1:14" x14ac:dyDescent="0.4">
      <c r="A185" s="5">
        <v>181</v>
      </c>
      <c r="B185" s="6"/>
      <c r="C185" s="6"/>
      <c r="D185" s="11"/>
      <c r="E185" s="11"/>
      <c r="F185" s="11"/>
      <c r="G185" s="11"/>
      <c r="H185" s="11"/>
      <c r="I185" s="6"/>
      <c r="J185" s="6"/>
      <c r="K185" s="6"/>
      <c r="L185" s="7"/>
      <c r="M185" s="5"/>
      <c r="N185" s="5"/>
    </row>
    <row r="186" spans="1:14" x14ac:dyDescent="0.4">
      <c r="A186" s="5">
        <v>182</v>
      </c>
      <c r="B186" s="6"/>
      <c r="C186" s="6"/>
      <c r="D186" s="11"/>
      <c r="E186" s="11"/>
      <c r="F186" s="11"/>
      <c r="G186" s="11"/>
      <c r="H186" s="11"/>
      <c r="I186" s="6"/>
      <c r="J186" s="6"/>
      <c r="K186" s="6"/>
      <c r="L186" s="7"/>
      <c r="M186" s="5"/>
      <c r="N186" s="5"/>
    </row>
    <row r="187" spans="1:14" x14ac:dyDescent="0.4">
      <c r="A187" s="5">
        <v>183</v>
      </c>
      <c r="B187" s="6"/>
      <c r="C187" s="6"/>
      <c r="D187" s="11"/>
      <c r="E187" s="11"/>
      <c r="F187" s="11"/>
      <c r="G187" s="11"/>
      <c r="H187" s="11"/>
      <c r="I187" s="6"/>
      <c r="J187" s="6"/>
      <c r="K187" s="6"/>
      <c r="L187" s="7"/>
      <c r="M187" s="5"/>
      <c r="N187" s="5"/>
    </row>
    <row r="188" spans="1:14" x14ac:dyDescent="0.4">
      <c r="A188" s="5">
        <v>184</v>
      </c>
      <c r="B188" s="6"/>
      <c r="C188" s="6"/>
      <c r="D188" s="11"/>
      <c r="E188" s="11"/>
      <c r="F188" s="11"/>
      <c r="G188" s="11"/>
      <c r="H188" s="11"/>
      <c r="I188" s="6"/>
      <c r="J188" s="6"/>
      <c r="K188" s="6"/>
      <c r="L188" s="7"/>
      <c r="M188" s="5"/>
      <c r="N188" s="5"/>
    </row>
    <row r="189" spans="1:14" x14ac:dyDescent="0.4">
      <c r="A189" s="5">
        <v>185</v>
      </c>
      <c r="B189" s="6"/>
      <c r="C189" s="6"/>
      <c r="D189" s="11"/>
      <c r="E189" s="11"/>
      <c r="F189" s="11"/>
      <c r="G189" s="11"/>
      <c r="H189" s="11"/>
      <c r="I189" s="6"/>
      <c r="J189" s="6"/>
      <c r="K189" s="6"/>
      <c r="L189" s="7"/>
      <c r="M189" s="5"/>
      <c r="N189" s="5"/>
    </row>
    <row r="190" spans="1:14" x14ac:dyDescent="0.4">
      <c r="A190" s="5">
        <v>186</v>
      </c>
      <c r="B190" s="6"/>
      <c r="C190" s="6"/>
      <c r="D190" s="11"/>
      <c r="E190" s="11"/>
      <c r="F190" s="11"/>
      <c r="G190" s="11"/>
      <c r="H190" s="11"/>
      <c r="I190" s="6"/>
      <c r="J190" s="6"/>
      <c r="K190" s="6"/>
      <c r="L190" s="7"/>
      <c r="M190" s="5"/>
      <c r="N190" s="5"/>
    </row>
    <row r="191" spans="1:14" x14ac:dyDescent="0.4">
      <c r="A191" s="5">
        <v>187</v>
      </c>
      <c r="B191" s="6"/>
      <c r="C191" s="6"/>
      <c r="D191" s="11"/>
      <c r="E191" s="11"/>
      <c r="F191" s="11"/>
      <c r="G191" s="11"/>
      <c r="H191" s="11"/>
      <c r="I191" s="6"/>
      <c r="J191" s="6"/>
      <c r="K191" s="6"/>
      <c r="L191" s="7"/>
      <c r="M191" s="5"/>
      <c r="N191" s="5"/>
    </row>
    <row r="192" spans="1:14" x14ac:dyDescent="0.4">
      <c r="A192" s="5">
        <v>188</v>
      </c>
      <c r="B192" s="6"/>
      <c r="C192" s="6"/>
      <c r="D192" s="11"/>
      <c r="E192" s="11"/>
      <c r="F192" s="11"/>
      <c r="G192" s="11"/>
      <c r="H192" s="11"/>
      <c r="I192" s="6"/>
      <c r="J192" s="6"/>
      <c r="K192" s="6"/>
      <c r="L192" s="7"/>
      <c r="M192" s="5"/>
      <c r="N192" s="5"/>
    </row>
    <row r="193" spans="1:14" x14ac:dyDescent="0.4">
      <c r="A193" s="5">
        <v>189</v>
      </c>
      <c r="B193" s="6"/>
      <c r="C193" s="6"/>
      <c r="D193" s="11"/>
      <c r="E193" s="11"/>
      <c r="F193" s="11"/>
      <c r="G193" s="11"/>
      <c r="H193" s="11"/>
      <c r="I193" s="6"/>
      <c r="J193" s="6"/>
      <c r="K193" s="6"/>
      <c r="L193" s="7"/>
      <c r="M193" s="5"/>
      <c r="N193" s="5"/>
    </row>
    <row r="194" spans="1:14" x14ac:dyDescent="0.4">
      <c r="A194" s="5">
        <v>190</v>
      </c>
      <c r="B194" s="6"/>
      <c r="C194" s="6"/>
      <c r="D194" s="11"/>
      <c r="E194" s="11"/>
      <c r="F194" s="11"/>
      <c r="G194" s="11"/>
      <c r="H194" s="11"/>
      <c r="I194" s="6"/>
      <c r="J194" s="6"/>
      <c r="K194" s="6"/>
      <c r="L194" s="7"/>
      <c r="M194" s="5"/>
      <c r="N194" s="5"/>
    </row>
    <row r="195" spans="1:14" x14ac:dyDescent="0.4">
      <c r="A195" s="5">
        <v>191</v>
      </c>
      <c r="B195" s="6"/>
      <c r="C195" s="6"/>
      <c r="D195" s="11"/>
      <c r="E195" s="11"/>
      <c r="F195" s="11"/>
      <c r="G195" s="11"/>
      <c r="H195" s="11"/>
      <c r="I195" s="6"/>
      <c r="J195" s="6"/>
      <c r="K195" s="6"/>
      <c r="L195" s="7"/>
      <c r="M195" s="5"/>
      <c r="N195" s="5"/>
    </row>
    <row r="196" spans="1:14" x14ac:dyDescent="0.4">
      <c r="A196" s="5">
        <v>192</v>
      </c>
      <c r="B196" s="6"/>
      <c r="C196" s="6"/>
      <c r="D196" s="11"/>
      <c r="E196" s="11"/>
      <c r="F196" s="11"/>
      <c r="G196" s="11"/>
      <c r="H196" s="11"/>
      <c r="I196" s="6"/>
      <c r="J196" s="6"/>
      <c r="K196" s="6"/>
      <c r="L196" s="7"/>
      <c r="M196" s="5"/>
      <c r="N196" s="5"/>
    </row>
    <row r="197" spans="1:14" x14ac:dyDescent="0.4">
      <c r="A197" s="5">
        <v>193</v>
      </c>
      <c r="B197" s="6"/>
      <c r="C197" s="6"/>
      <c r="D197" s="11"/>
      <c r="E197" s="11"/>
      <c r="F197" s="11"/>
      <c r="G197" s="11"/>
      <c r="H197" s="11"/>
      <c r="I197" s="6"/>
      <c r="J197" s="6"/>
      <c r="K197" s="6"/>
      <c r="L197" s="7"/>
      <c r="M197" s="5"/>
      <c r="N197" s="5"/>
    </row>
    <row r="198" spans="1:14" x14ac:dyDescent="0.4">
      <c r="A198" s="5">
        <v>194</v>
      </c>
      <c r="B198" s="6"/>
      <c r="C198" s="6"/>
      <c r="D198" s="11"/>
      <c r="E198" s="11"/>
      <c r="F198" s="11"/>
      <c r="G198" s="11"/>
      <c r="H198" s="11"/>
      <c r="I198" s="6"/>
      <c r="J198" s="6"/>
      <c r="K198" s="6"/>
      <c r="L198" s="7"/>
      <c r="M198" s="5"/>
      <c r="N198" s="5"/>
    </row>
    <row r="199" spans="1:14" x14ac:dyDescent="0.4">
      <c r="A199" s="5">
        <v>195</v>
      </c>
      <c r="B199" s="6"/>
      <c r="C199" s="6"/>
      <c r="D199" s="11"/>
      <c r="E199" s="11"/>
      <c r="F199" s="11"/>
      <c r="G199" s="11"/>
      <c r="H199" s="11"/>
      <c r="I199" s="6"/>
      <c r="J199" s="6"/>
      <c r="K199" s="6"/>
      <c r="L199" s="7"/>
      <c r="M199" s="5"/>
      <c r="N199" s="5"/>
    </row>
    <row r="200" spans="1:14" x14ac:dyDescent="0.4">
      <c r="A200" s="5">
        <v>196</v>
      </c>
      <c r="B200" s="6"/>
      <c r="C200" s="6"/>
      <c r="D200" s="11"/>
      <c r="E200" s="11"/>
      <c r="F200" s="11"/>
      <c r="G200" s="11"/>
      <c r="H200" s="11"/>
      <c r="I200" s="6"/>
      <c r="J200" s="6"/>
      <c r="K200" s="6"/>
      <c r="L200" s="7"/>
      <c r="M200" s="5"/>
      <c r="N200" s="5"/>
    </row>
    <row r="201" spans="1:14" x14ac:dyDescent="0.4">
      <c r="A201" s="5">
        <v>197</v>
      </c>
      <c r="B201" s="6"/>
      <c r="C201" s="6"/>
      <c r="D201" s="11"/>
      <c r="E201" s="11"/>
      <c r="F201" s="11"/>
      <c r="G201" s="11"/>
      <c r="H201" s="11"/>
      <c r="I201" s="6"/>
      <c r="J201" s="6"/>
      <c r="K201" s="6"/>
      <c r="L201" s="7"/>
      <c r="M201" s="5"/>
      <c r="N201" s="5"/>
    </row>
    <row r="202" spans="1:14" x14ac:dyDescent="0.4">
      <c r="A202" s="5">
        <v>198</v>
      </c>
      <c r="B202" s="6"/>
      <c r="C202" s="6"/>
      <c r="D202" s="11"/>
      <c r="E202" s="11"/>
      <c r="F202" s="11"/>
      <c r="G202" s="11"/>
      <c r="H202" s="11"/>
      <c r="I202" s="6"/>
      <c r="J202" s="6"/>
      <c r="K202" s="6"/>
      <c r="L202" s="7"/>
      <c r="M202" s="5"/>
      <c r="N202" s="5"/>
    </row>
    <row r="203" spans="1:14" x14ac:dyDescent="0.4">
      <c r="A203" s="5">
        <v>199</v>
      </c>
      <c r="B203" s="6"/>
      <c r="C203" s="6"/>
      <c r="D203" s="11"/>
      <c r="E203" s="11"/>
      <c r="F203" s="11"/>
      <c r="G203" s="11"/>
      <c r="H203" s="11"/>
      <c r="I203" s="6"/>
      <c r="J203" s="6"/>
      <c r="K203" s="6"/>
      <c r="L203" s="7"/>
      <c r="M203" s="5"/>
      <c r="N203" s="5"/>
    </row>
    <row r="204" spans="1:14" x14ac:dyDescent="0.4">
      <c r="A204" s="5">
        <v>200</v>
      </c>
      <c r="B204" s="6"/>
      <c r="C204" s="6"/>
      <c r="D204" s="11"/>
      <c r="E204" s="11"/>
      <c r="F204" s="11"/>
      <c r="G204" s="11"/>
      <c r="H204" s="11"/>
      <c r="I204" s="6"/>
      <c r="J204" s="6"/>
      <c r="K204" s="6"/>
      <c r="L204" s="7"/>
      <c r="M204" s="5"/>
      <c r="N204" s="5"/>
    </row>
    <row r="205" spans="1:14" x14ac:dyDescent="0.4">
      <c r="A205" s="5">
        <v>201</v>
      </c>
      <c r="B205" s="6"/>
      <c r="C205" s="6"/>
      <c r="D205" s="11"/>
      <c r="E205" s="11"/>
      <c r="F205" s="11"/>
      <c r="G205" s="11"/>
      <c r="H205" s="11"/>
      <c r="I205" s="6"/>
      <c r="J205" s="6"/>
      <c r="K205" s="6"/>
      <c r="L205" s="7"/>
      <c r="M205" s="5"/>
      <c r="N205" s="5"/>
    </row>
    <row r="206" spans="1:14" x14ac:dyDescent="0.4">
      <c r="A206" s="5">
        <v>202</v>
      </c>
      <c r="B206" s="6"/>
      <c r="C206" s="6"/>
      <c r="D206" s="11"/>
      <c r="E206" s="11"/>
      <c r="F206" s="11"/>
      <c r="G206" s="11"/>
      <c r="H206" s="11"/>
      <c r="I206" s="6"/>
      <c r="J206" s="6"/>
      <c r="K206" s="6"/>
      <c r="L206" s="7"/>
      <c r="M206" s="5"/>
      <c r="N206" s="5"/>
    </row>
    <row r="207" spans="1:14" x14ac:dyDescent="0.4">
      <c r="A207" s="5">
        <v>203</v>
      </c>
      <c r="B207" s="6"/>
      <c r="C207" s="6"/>
      <c r="D207" s="11"/>
      <c r="E207" s="11"/>
      <c r="F207" s="11"/>
      <c r="G207" s="11"/>
      <c r="H207" s="11"/>
      <c r="I207" s="6"/>
      <c r="J207" s="6"/>
      <c r="K207" s="6"/>
      <c r="L207" s="7"/>
      <c r="M207" s="5"/>
      <c r="N207" s="5"/>
    </row>
    <row r="208" spans="1:14" x14ac:dyDescent="0.4">
      <c r="A208" s="5">
        <v>204</v>
      </c>
      <c r="B208" s="6"/>
      <c r="C208" s="6"/>
      <c r="D208" s="11"/>
      <c r="E208" s="11"/>
      <c r="F208" s="11"/>
      <c r="G208" s="11"/>
      <c r="H208" s="11"/>
      <c r="I208" s="6"/>
      <c r="J208" s="6"/>
      <c r="K208" s="6"/>
      <c r="L208" s="7"/>
      <c r="M208" s="5"/>
      <c r="N208" s="5"/>
    </row>
    <row r="209" spans="1:14" x14ac:dyDescent="0.4">
      <c r="A209" s="5">
        <v>205</v>
      </c>
      <c r="B209" s="6"/>
      <c r="C209" s="6"/>
      <c r="D209" s="11"/>
      <c r="E209" s="11"/>
      <c r="F209" s="11"/>
      <c r="G209" s="11"/>
      <c r="H209" s="11"/>
      <c r="I209" s="6"/>
      <c r="J209" s="6"/>
      <c r="K209" s="6"/>
      <c r="L209" s="7"/>
      <c r="M209" s="5"/>
      <c r="N209" s="5"/>
    </row>
    <row r="210" spans="1:14" x14ac:dyDescent="0.4">
      <c r="A210" s="5">
        <v>206</v>
      </c>
      <c r="B210" s="6"/>
      <c r="C210" s="6"/>
      <c r="D210" s="11"/>
      <c r="E210" s="11"/>
      <c r="F210" s="11"/>
      <c r="G210" s="11"/>
      <c r="H210" s="11"/>
      <c r="I210" s="6"/>
      <c r="J210" s="6"/>
      <c r="K210" s="6"/>
      <c r="L210" s="7"/>
      <c r="M210" s="5"/>
      <c r="N210" s="5"/>
    </row>
    <row r="211" spans="1:14" x14ac:dyDescent="0.4">
      <c r="A211" s="5">
        <v>207</v>
      </c>
      <c r="B211" s="6"/>
      <c r="C211" s="6"/>
      <c r="D211" s="11"/>
      <c r="E211" s="11"/>
      <c r="F211" s="11"/>
      <c r="G211" s="11"/>
      <c r="H211" s="11"/>
      <c r="I211" s="6"/>
      <c r="J211" s="6"/>
      <c r="K211" s="6"/>
      <c r="L211" s="7"/>
      <c r="M211" s="5"/>
      <c r="N211" s="5"/>
    </row>
    <row r="212" spans="1:14" x14ac:dyDescent="0.4">
      <c r="A212" s="5">
        <v>208</v>
      </c>
      <c r="B212" s="6"/>
      <c r="C212" s="6"/>
      <c r="D212" s="11"/>
      <c r="E212" s="11"/>
      <c r="F212" s="11"/>
      <c r="G212" s="11"/>
      <c r="H212" s="11"/>
      <c r="I212" s="6"/>
      <c r="J212" s="6"/>
      <c r="K212" s="6"/>
      <c r="L212" s="7"/>
      <c r="M212" s="5"/>
      <c r="N212" s="5"/>
    </row>
    <row r="213" spans="1:14" x14ac:dyDescent="0.4">
      <c r="A213" s="5">
        <v>209</v>
      </c>
      <c r="B213" s="6"/>
      <c r="C213" s="6"/>
      <c r="D213" s="11"/>
      <c r="E213" s="11"/>
      <c r="F213" s="11"/>
      <c r="G213" s="11"/>
      <c r="H213" s="11"/>
      <c r="I213" s="6"/>
      <c r="J213" s="6"/>
      <c r="K213" s="6"/>
      <c r="L213" s="7"/>
      <c r="M213" s="5"/>
      <c r="N213" s="5"/>
    </row>
    <row r="214" spans="1:14" x14ac:dyDescent="0.4">
      <c r="A214" s="5">
        <v>210</v>
      </c>
      <c r="B214" s="6"/>
      <c r="C214" s="6"/>
      <c r="D214" s="11"/>
      <c r="E214" s="11"/>
      <c r="F214" s="11"/>
      <c r="G214" s="11"/>
      <c r="H214" s="11"/>
      <c r="I214" s="6"/>
      <c r="J214" s="6"/>
      <c r="K214" s="6"/>
      <c r="L214" s="7"/>
      <c r="M214" s="5"/>
      <c r="N214" s="5"/>
    </row>
    <row r="215" spans="1:14" x14ac:dyDescent="0.4">
      <c r="A215" s="5">
        <v>211</v>
      </c>
      <c r="B215" s="6"/>
      <c r="C215" s="6"/>
      <c r="D215" s="11"/>
      <c r="E215" s="11"/>
      <c r="F215" s="11"/>
      <c r="G215" s="11"/>
      <c r="H215" s="11"/>
      <c r="I215" s="6"/>
      <c r="J215" s="6"/>
      <c r="K215" s="6"/>
      <c r="L215" s="7"/>
      <c r="M215" s="5"/>
      <c r="N215" s="5"/>
    </row>
    <row r="216" spans="1:14" x14ac:dyDescent="0.4">
      <c r="A216" s="5">
        <v>212</v>
      </c>
      <c r="B216" s="6"/>
      <c r="C216" s="6"/>
      <c r="D216" s="11"/>
      <c r="E216" s="11"/>
      <c r="F216" s="11"/>
      <c r="G216" s="11"/>
      <c r="H216" s="11"/>
      <c r="I216" s="6"/>
      <c r="J216" s="6"/>
      <c r="K216" s="6"/>
      <c r="L216" s="7"/>
      <c r="M216" s="5"/>
      <c r="N216" s="5"/>
    </row>
    <row r="217" spans="1:14" x14ac:dyDescent="0.4">
      <c r="A217" s="5">
        <v>213</v>
      </c>
      <c r="B217" s="6"/>
      <c r="C217" s="6"/>
      <c r="D217" s="11"/>
      <c r="E217" s="11"/>
      <c r="F217" s="11"/>
      <c r="G217" s="11"/>
      <c r="H217" s="11"/>
      <c r="I217" s="6"/>
      <c r="J217" s="6"/>
      <c r="K217" s="6"/>
      <c r="L217" s="7"/>
      <c r="M217" s="5"/>
      <c r="N217" s="5"/>
    </row>
    <row r="218" spans="1:14" x14ac:dyDescent="0.4">
      <c r="A218" s="5">
        <v>214</v>
      </c>
      <c r="B218" s="6"/>
      <c r="C218" s="6"/>
      <c r="D218" s="11"/>
      <c r="E218" s="11"/>
      <c r="F218" s="11"/>
      <c r="G218" s="11"/>
      <c r="H218" s="11"/>
      <c r="I218" s="6"/>
      <c r="J218" s="6"/>
      <c r="K218" s="6"/>
      <c r="L218" s="7"/>
      <c r="M218" s="5"/>
      <c r="N218" s="5"/>
    </row>
    <row r="219" spans="1:14" x14ac:dyDescent="0.4">
      <c r="A219" s="5">
        <v>215</v>
      </c>
      <c r="B219" s="6"/>
      <c r="C219" s="6"/>
      <c r="D219" s="11"/>
      <c r="E219" s="11"/>
      <c r="F219" s="11"/>
      <c r="G219" s="11"/>
      <c r="H219" s="11"/>
      <c r="I219" s="6"/>
      <c r="J219" s="6"/>
      <c r="K219" s="6"/>
      <c r="L219" s="7"/>
      <c r="M219" s="5"/>
      <c r="N219" s="5"/>
    </row>
    <row r="220" spans="1:14" x14ac:dyDescent="0.4">
      <c r="A220" s="5">
        <v>216</v>
      </c>
      <c r="B220" s="6"/>
      <c r="C220" s="6"/>
      <c r="D220" s="11"/>
      <c r="E220" s="11"/>
      <c r="F220" s="11"/>
      <c r="G220" s="11"/>
      <c r="H220" s="11"/>
      <c r="I220" s="6"/>
      <c r="J220" s="6"/>
      <c r="K220" s="6"/>
      <c r="L220" s="7"/>
      <c r="M220" s="5"/>
      <c r="N220" s="5"/>
    </row>
    <row r="221" spans="1:14" x14ac:dyDescent="0.4">
      <c r="A221" s="5">
        <v>217</v>
      </c>
      <c r="B221" s="6"/>
      <c r="C221" s="6"/>
      <c r="D221" s="11"/>
      <c r="E221" s="11"/>
      <c r="F221" s="11"/>
      <c r="G221" s="11"/>
      <c r="H221" s="11"/>
      <c r="I221" s="6"/>
      <c r="J221" s="6"/>
      <c r="K221" s="6"/>
      <c r="L221" s="7"/>
      <c r="M221" s="5"/>
      <c r="N221" s="5"/>
    </row>
    <row r="222" spans="1:14" x14ac:dyDescent="0.4">
      <c r="A222" s="5">
        <v>218</v>
      </c>
      <c r="B222" s="6"/>
      <c r="C222" s="6"/>
      <c r="D222" s="11"/>
      <c r="E222" s="11"/>
      <c r="F222" s="11"/>
      <c r="G222" s="11"/>
      <c r="H222" s="11"/>
      <c r="I222" s="6"/>
      <c r="J222" s="6"/>
      <c r="K222" s="6"/>
      <c r="L222" s="7"/>
      <c r="M222" s="5"/>
      <c r="N222" s="5"/>
    </row>
    <row r="223" spans="1:14" x14ac:dyDescent="0.4">
      <c r="A223" s="5">
        <v>219</v>
      </c>
      <c r="B223" s="6"/>
      <c r="C223" s="6"/>
      <c r="D223" s="11"/>
      <c r="E223" s="11"/>
      <c r="F223" s="11"/>
      <c r="G223" s="11"/>
      <c r="H223" s="11"/>
      <c r="I223" s="6"/>
      <c r="J223" s="6"/>
      <c r="K223" s="6"/>
      <c r="L223" s="7"/>
      <c r="M223" s="5"/>
      <c r="N223" s="5"/>
    </row>
    <row r="224" spans="1:14" x14ac:dyDescent="0.4">
      <c r="A224" s="5">
        <v>220</v>
      </c>
      <c r="B224" s="6"/>
      <c r="C224" s="6"/>
      <c r="D224" s="11"/>
      <c r="E224" s="11"/>
      <c r="F224" s="11"/>
      <c r="G224" s="11"/>
      <c r="H224" s="11"/>
      <c r="I224" s="6"/>
      <c r="J224" s="6"/>
      <c r="K224" s="6"/>
      <c r="L224" s="7"/>
      <c r="M224" s="5"/>
      <c r="N224" s="5"/>
    </row>
    <row r="225" spans="1:14" x14ac:dyDescent="0.4">
      <c r="A225" s="5">
        <v>221</v>
      </c>
      <c r="B225" s="6"/>
      <c r="C225" s="6"/>
      <c r="D225" s="11"/>
      <c r="E225" s="11"/>
      <c r="F225" s="11"/>
      <c r="G225" s="11"/>
      <c r="H225" s="11"/>
      <c r="I225" s="6"/>
      <c r="J225" s="6"/>
      <c r="K225" s="6"/>
      <c r="L225" s="7"/>
      <c r="M225" s="5"/>
      <c r="N225" s="5"/>
    </row>
    <row r="226" spans="1:14" x14ac:dyDescent="0.4">
      <c r="A226" s="5">
        <v>222</v>
      </c>
      <c r="B226" s="6"/>
      <c r="C226" s="6"/>
      <c r="D226" s="11"/>
      <c r="E226" s="11"/>
      <c r="F226" s="11"/>
      <c r="G226" s="11"/>
      <c r="H226" s="11"/>
      <c r="I226" s="6"/>
      <c r="J226" s="6"/>
      <c r="K226" s="6"/>
      <c r="L226" s="7"/>
      <c r="M226" s="5"/>
      <c r="N226" s="5"/>
    </row>
    <row r="227" spans="1:14" x14ac:dyDescent="0.4">
      <c r="A227" s="5">
        <v>223</v>
      </c>
      <c r="B227" s="6"/>
      <c r="C227" s="6"/>
      <c r="D227" s="11"/>
      <c r="E227" s="11"/>
      <c r="F227" s="11"/>
      <c r="G227" s="11"/>
      <c r="H227" s="11"/>
      <c r="I227" s="6"/>
      <c r="J227" s="6"/>
      <c r="K227" s="6"/>
      <c r="L227" s="7"/>
      <c r="M227" s="5"/>
      <c r="N227" s="5"/>
    </row>
    <row r="228" spans="1:14" x14ac:dyDescent="0.4">
      <c r="A228" s="5">
        <v>224</v>
      </c>
      <c r="B228" s="6"/>
      <c r="C228" s="6"/>
      <c r="D228" s="11"/>
      <c r="E228" s="11"/>
      <c r="F228" s="11"/>
      <c r="G228" s="11"/>
      <c r="H228" s="11"/>
      <c r="I228" s="6"/>
      <c r="J228" s="6"/>
      <c r="K228" s="6"/>
      <c r="L228" s="7"/>
      <c r="M228" s="5"/>
      <c r="N228" s="5"/>
    </row>
    <row r="229" spans="1:14" x14ac:dyDescent="0.4">
      <c r="A229" s="5">
        <v>225</v>
      </c>
      <c r="B229" s="6"/>
      <c r="C229" s="6"/>
      <c r="D229" s="11"/>
      <c r="E229" s="11"/>
      <c r="F229" s="11"/>
      <c r="G229" s="11"/>
      <c r="H229" s="11"/>
      <c r="I229" s="6"/>
      <c r="J229" s="6"/>
      <c r="K229" s="6"/>
      <c r="L229" s="7"/>
      <c r="M229" s="5"/>
      <c r="N229" s="5"/>
    </row>
    <row r="230" spans="1:14" x14ac:dyDescent="0.4">
      <c r="A230" s="5">
        <v>226</v>
      </c>
      <c r="B230" s="6"/>
      <c r="C230" s="6"/>
      <c r="D230" s="11"/>
      <c r="E230" s="11"/>
      <c r="F230" s="11"/>
      <c r="G230" s="11"/>
      <c r="H230" s="11"/>
      <c r="I230" s="6"/>
      <c r="J230" s="6"/>
      <c r="K230" s="6"/>
      <c r="L230" s="7"/>
      <c r="M230" s="5"/>
      <c r="N230" s="5"/>
    </row>
    <row r="231" spans="1:14" x14ac:dyDescent="0.4">
      <c r="A231" s="5">
        <v>227</v>
      </c>
      <c r="B231" s="6"/>
      <c r="C231" s="6"/>
      <c r="D231" s="11"/>
      <c r="E231" s="11"/>
      <c r="F231" s="11"/>
      <c r="G231" s="11"/>
      <c r="H231" s="11"/>
      <c r="I231" s="6"/>
      <c r="J231" s="6"/>
      <c r="K231" s="6"/>
      <c r="L231" s="7"/>
      <c r="M231" s="5"/>
      <c r="N231" s="5"/>
    </row>
    <row r="232" spans="1:14" x14ac:dyDescent="0.4">
      <c r="A232" s="5">
        <v>228</v>
      </c>
      <c r="B232" s="6"/>
      <c r="C232" s="6"/>
      <c r="D232" s="11"/>
      <c r="E232" s="11"/>
      <c r="F232" s="11"/>
      <c r="G232" s="11"/>
      <c r="H232" s="11"/>
      <c r="I232" s="6"/>
      <c r="J232" s="6"/>
      <c r="K232" s="6"/>
      <c r="L232" s="7"/>
      <c r="M232" s="5"/>
      <c r="N232" s="5"/>
    </row>
    <row r="233" spans="1:14" x14ac:dyDescent="0.4">
      <c r="A233" s="5">
        <v>229</v>
      </c>
      <c r="B233" s="6"/>
      <c r="C233" s="6"/>
      <c r="D233" s="11"/>
      <c r="E233" s="11"/>
      <c r="F233" s="11"/>
      <c r="G233" s="11"/>
      <c r="H233" s="11"/>
      <c r="I233" s="6"/>
      <c r="J233" s="6"/>
      <c r="K233" s="6"/>
      <c r="L233" s="7"/>
      <c r="M233" s="5"/>
      <c r="N233" s="5"/>
    </row>
    <row r="234" spans="1:14" x14ac:dyDescent="0.4">
      <c r="A234" s="5">
        <v>230</v>
      </c>
      <c r="B234" s="6"/>
      <c r="C234" s="6"/>
      <c r="D234" s="11"/>
      <c r="E234" s="11"/>
      <c r="F234" s="11"/>
      <c r="G234" s="11"/>
      <c r="H234" s="11"/>
      <c r="I234" s="6"/>
      <c r="J234" s="6"/>
      <c r="K234" s="6"/>
      <c r="L234" s="7"/>
      <c r="M234" s="5"/>
      <c r="N234" s="5"/>
    </row>
    <row r="235" spans="1:14" x14ac:dyDescent="0.4">
      <c r="A235" s="5">
        <v>231</v>
      </c>
      <c r="B235" s="6"/>
      <c r="C235" s="6"/>
      <c r="D235" s="11"/>
      <c r="E235" s="11"/>
      <c r="F235" s="11"/>
      <c r="G235" s="11"/>
      <c r="H235" s="11"/>
      <c r="I235" s="6"/>
      <c r="J235" s="6"/>
      <c r="K235" s="6"/>
      <c r="L235" s="7"/>
      <c r="M235" s="5"/>
      <c r="N235" s="5"/>
    </row>
    <row r="236" spans="1:14" x14ac:dyDescent="0.4">
      <c r="A236" s="5">
        <v>232</v>
      </c>
      <c r="B236" s="6"/>
      <c r="C236" s="6"/>
      <c r="D236" s="11"/>
      <c r="E236" s="11"/>
      <c r="F236" s="11"/>
      <c r="G236" s="11"/>
      <c r="H236" s="11"/>
      <c r="I236" s="6"/>
      <c r="J236" s="6"/>
      <c r="K236" s="6"/>
      <c r="L236" s="7"/>
      <c r="M236" s="5"/>
      <c r="N236" s="5"/>
    </row>
    <row r="237" spans="1:14" x14ac:dyDescent="0.4">
      <c r="A237" s="5">
        <v>233</v>
      </c>
      <c r="B237" s="6"/>
      <c r="C237" s="6"/>
      <c r="D237" s="11"/>
      <c r="E237" s="11"/>
      <c r="F237" s="11"/>
      <c r="G237" s="11"/>
      <c r="H237" s="11"/>
      <c r="I237" s="6"/>
      <c r="J237" s="6"/>
      <c r="K237" s="6"/>
      <c r="L237" s="7"/>
      <c r="M237" s="5"/>
      <c r="N237" s="5"/>
    </row>
    <row r="238" spans="1:14" x14ac:dyDescent="0.4">
      <c r="A238" s="5">
        <v>234</v>
      </c>
      <c r="B238" s="6"/>
      <c r="C238" s="6"/>
      <c r="D238" s="11"/>
      <c r="E238" s="11"/>
      <c r="F238" s="11"/>
      <c r="G238" s="11"/>
      <c r="H238" s="11"/>
      <c r="I238" s="6"/>
      <c r="J238" s="6"/>
      <c r="K238" s="6"/>
      <c r="L238" s="7"/>
      <c r="M238" s="5"/>
      <c r="N238" s="5"/>
    </row>
    <row r="239" spans="1:14" x14ac:dyDescent="0.4">
      <c r="A239" s="5">
        <v>235</v>
      </c>
      <c r="B239" s="6"/>
      <c r="C239" s="6"/>
      <c r="D239" s="11"/>
      <c r="E239" s="11"/>
      <c r="F239" s="11"/>
      <c r="G239" s="11"/>
      <c r="H239" s="11"/>
      <c r="I239" s="6"/>
      <c r="J239" s="6"/>
      <c r="K239" s="6"/>
      <c r="L239" s="7"/>
      <c r="M239" s="5"/>
      <c r="N239" s="5"/>
    </row>
    <row r="240" spans="1:14" x14ac:dyDescent="0.4">
      <c r="A240" s="5">
        <v>236</v>
      </c>
      <c r="B240" s="6"/>
      <c r="C240" s="6"/>
      <c r="D240" s="11"/>
      <c r="E240" s="11"/>
      <c r="F240" s="11"/>
      <c r="G240" s="11"/>
      <c r="H240" s="11"/>
      <c r="I240" s="6"/>
      <c r="J240" s="6"/>
      <c r="K240" s="6"/>
      <c r="L240" s="7"/>
      <c r="M240" s="5"/>
      <c r="N240" s="5"/>
    </row>
    <row r="241" spans="1:14" x14ac:dyDescent="0.4">
      <c r="A241" s="5">
        <v>237</v>
      </c>
      <c r="B241" s="6"/>
      <c r="C241" s="6"/>
      <c r="D241" s="11"/>
      <c r="E241" s="11"/>
      <c r="F241" s="11"/>
      <c r="G241" s="11"/>
      <c r="H241" s="11"/>
      <c r="I241" s="6"/>
      <c r="J241" s="6"/>
      <c r="K241" s="6"/>
      <c r="L241" s="7"/>
      <c r="M241" s="5"/>
      <c r="N241" s="5"/>
    </row>
    <row r="242" spans="1:14" x14ac:dyDescent="0.4">
      <c r="A242" s="5">
        <v>238</v>
      </c>
      <c r="B242" s="6"/>
      <c r="C242" s="6"/>
      <c r="D242" s="11"/>
      <c r="E242" s="11"/>
      <c r="F242" s="11"/>
      <c r="G242" s="11"/>
      <c r="H242" s="11"/>
      <c r="I242" s="6"/>
      <c r="J242" s="6"/>
      <c r="K242" s="6"/>
      <c r="L242" s="7"/>
      <c r="M242" s="5"/>
      <c r="N242" s="5"/>
    </row>
    <row r="243" spans="1:14" x14ac:dyDescent="0.4">
      <c r="A243" s="5">
        <v>239</v>
      </c>
      <c r="B243" s="6"/>
      <c r="C243" s="6"/>
      <c r="D243" s="11"/>
      <c r="E243" s="11"/>
      <c r="F243" s="11"/>
      <c r="G243" s="11"/>
      <c r="H243" s="11"/>
      <c r="I243" s="6"/>
      <c r="J243" s="6"/>
      <c r="K243" s="6"/>
      <c r="L243" s="7"/>
      <c r="M243" s="5"/>
      <c r="N243" s="5"/>
    </row>
    <row r="244" spans="1:14" x14ac:dyDescent="0.4">
      <c r="A244" s="5">
        <v>240</v>
      </c>
      <c r="B244" s="6"/>
      <c r="C244" s="6"/>
      <c r="D244" s="11"/>
      <c r="E244" s="11"/>
      <c r="F244" s="11"/>
      <c r="G244" s="11"/>
      <c r="H244" s="11"/>
      <c r="I244" s="6"/>
      <c r="J244" s="6"/>
      <c r="K244" s="6"/>
      <c r="L244" s="7"/>
      <c r="M244" s="5"/>
      <c r="N244" s="5"/>
    </row>
    <row r="245" spans="1:14" x14ac:dyDescent="0.4">
      <c r="A245" s="5">
        <v>241</v>
      </c>
      <c r="B245" s="6"/>
      <c r="C245" s="6"/>
      <c r="D245" s="11"/>
      <c r="E245" s="11"/>
      <c r="F245" s="11"/>
      <c r="G245" s="11"/>
      <c r="H245" s="11"/>
      <c r="I245" s="6"/>
      <c r="J245" s="6"/>
      <c r="K245" s="6"/>
      <c r="L245" s="7"/>
      <c r="M245" s="5"/>
      <c r="N245" s="5"/>
    </row>
    <row r="246" spans="1:14" x14ac:dyDescent="0.4">
      <c r="A246" s="5">
        <v>242</v>
      </c>
      <c r="B246" s="6"/>
      <c r="C246" s="6"/>
      <c r="D246" s="11"/>
      <c r="E246" s="11"/>
      <c r="F246" s="11"/>
      <c r="G246" s="11"/>
      <c r="H246" s="11"/>
      <c r="I246" s="6"/>
      <c r="J246" s="6"/>
      <c r="K246" s="6"/>
      <c r="L246" s="7"/>
      <c r="M246" s="5"/>
      <c r="N246" s="5"/>
    </row>
    <row r="247" spans="1:14" x14ac:dyDescent="0.4">
      <c r="A247" s="5">
        <v>243</v>
      </c>
      <c r="B247" s="6"/>
      <c r="C247" s="6"/>
      <c r="D247" s="11"/>
      <c r="E247" s="11"/>
      <c r="F247" s="11"/>
      <c r="G247" s="11"/>
      <c r="H247" s="11"/>
      <c r="I247" s="6"/>
      <c r="J247" s="6"/>
      <c r="K247" s="6"/>
      <c r="L247" s="7"/>
      <c r="M247" s="5"/>
      <c r="N247" s="5"/>
    </row>
    <row r="248" spans="1:14" x14ac:dyDescent="0.4">
      <c r="A248" s="5">
        <v>244</v>
      </c>
      <c r="B248" s="6"/>
      <c r="C248" s="6"/>
      <c r="D248" s="11"/>
      <c r="E248" s="11"/>
      <c r="F248" s="11"/>
      <c r="G248" s="11"/>
      <c r="H248" s="11"/>
      <c r="I248" s="6"/>
      <c r="J248" s="6"/>
      <c r="K248" s="6"/>
      <c r="L248" s="7"/>
      <c r="M248" s="5"/>
      <c r="N248" s="5"/>
    </row>
    <row r="249" spans="1:14" x14ac:dyDescent="0.4">
      <c r="A249" s="5">
        <v>245</v>
      </c>
      <c r="B249" s="6"/>
      <c r="C249" s="6"/>
      <c r="D249" s="11"/>
      <c r="E249" s="11"/>
      <c r="F249" s="11"/>
      <c r="G249" s="11"/>
      <c r="H249" s="11"/>
      <c r="I249" s="6"/>
      <c r="J249" s="6"/>
      <c r="K249" s="6"/>
      <c r="L249" s="7"/>
      <c r="M249" s="5"/>
      <c r="N249" s="5"/>
    </row>
    <row r="250" spans="1:14" x14ac:dyDescent="0.4">
      <c r="A250" s="5">
        <v>246</v>
      </c>
      <c r="B250" s="6"/>
      <c r="C250" s="6"/>
      <c r="D250" s="11"/>
      <c r="E250" s="11"/>
      <c r="F250" s="11"/>
      <c r="G250" s="11"/>
      <c r="H250" s="11"/>
      <c r="I250" s="6"/>
      <c r="J250" s="6"/>
      <c r="K250" s="6"/>
      <c r="L250" s="7"/>
      <c r="M250" s="5"/>
      <c r="N250" s="5"/>
    </row>
    <row r="251" spans="1:14" x14ac:dyDescent="0.4">
      <c r="A251" s="5">
        <v>247</v>
      </c>
      <c r="B251" s="6"/>
      <c r="C251" s="6"/>
      <c r="D251" s="11"/>
      <c r="E251" s="11"/>
      <c r="F251" s="11"/>
      <c r="G251" s="11"/>
      <c r="H251" s="11"/>
      <c r="I251" s="6"/>
      <c r="J251" s="6"/>
      <c r="K251" s="6"/>
      <c r="L251" s="7"/>
      <c r="M251" s="5"/>
      <c r="N251" s="5"/>
    </row>
    <row r="252" spans="1:14" x14ac:dyDescent="0.4">
      <c r="A252" s="5">
        <v>248</v>
      </c>
      <c r="B252" s="6"/>
      <c r="C252" s="6"/>
      <c r="D252" s="11"/>
      <c r="E252" s="11"/>
      <c r="F252" s="11"/>
      <c r="G252" s="11"/>
      <c r="H252" s="11"/>
      <c r="I252" s="6"/>
      <c r="J252" s="6"/>
      <c r="K252" s="6"/>
      <c r="L252" s="7"/>
      <c r="M252" s="5"/>
      <c r="N252" s="5"/>
    </row>
    <row r="253" spans="1:14" x14ac:dyDescent="0.4">
      <c r="A253" s="5">
        <v>249</v>
      </c>
      <c r="B253" s="6"/>
      <c r="C253" s="6"/>
      <c r="D253" s="11"/>
      <c r="E253" s="11"/>
      <c r="F253" s="11"/>
      <c r="G253" s="11"/>
      <c r="H253" s="11"/>
      <c r="I253" s="6"/>
      <c r="J253" s="6"/>
      <c r="K253" s="6"/>
      <c r="L253" s="7"/>
      <c r="M253" s="5"/>
      <c r="N253" s="5"/>
    </row>
    <row r="254" spans="1:14" x14ac:dyDescent="0.4">
      <c r="A254" s="5">
        <v>250</v>
      </c>
      <c r="B254" s="6"/>
      <c r="C254" s="6"/>
      <c r="D254" s="11"/>
      <c r="E254" s="11"/>
      <c r="F254" s="11"/>
      <c r="G254" s="11"/>
      <c r="H254" s="11"/>
      <c r="I254" s="6"/>
      <c r="J254" s="6"/>
      <c r="K254" s="6"/>
      <c r="L254" s="7"/>
      <c r="M254" s="5"/>
      <c r="N254" s="5"/>
    </row>
    <row r="255" spans="1:14" x14ac:dyDescent="0.4">
      <c r="A255" s="5">
        <v>251</v>
      </c>
      <c r="B255" s="6"/>
      <c r="C255" s="6"/>
      <c r="D255" s="11"/>
      <c r="E255" s="11"/>
      <c r="F255" s="11"/>
      <c r="G255" s="11"/>
      <c r="H255" s="11"/>
      <c r="I255" s="6"/>
      <c r="J255" s="6"/>
      <c r="K255" s="6"/>
      <c r="L255" s="7"/>
      <c r="M255" s="5"/>
      <c r="N255" s="5"/>
    </row>
    <row r="256" spans="1:14" x14ac:dyDescent="0.4">
      <c r="A256" s="5">
        <v>252</v>
      </c>
      <c r="B256" s="6"/>
      <c r="C256" s="6"/>
      <c r="D256" s="11"/>
      <c r="E256" s="11"/>
      <c r="F256" s="11"/>
      <c r="G256" s="11"/>
      <c r="H256" s="11"/>
      <c r="I256" s="6"/>
      <c r="J256" s="6"/>
      <c r="K256" s="6"/>
      <c r="L256" s="7"/>
      <c r="M256" s="5"/>
      <c r="N256" s="5"/>
    </row>
    <row r="257" spans="1:14" x14ac:dyDescent="0.4">
      <c r="A257" s="5">
        <v>253</v>
      </c>
      <c r="B257" s="6"/>
      <c r="C257" s="6"/>
      <c r="D257" s="11"/>
      <c r="E257" s="11"/>
      <c r="F257" s="11"/>
      <c r="G257" s="11"/>
      <c r="H257" s="11"/>
      <c r="I257" s="6"/>
      <c r="J257" s="6"/>
      <c r="K257" s="6"/>
      <c r="L257" s="7"/>
      <c r="M257" s="5"/>
      <c r="N257" s="5"/>
    </row>
    <row r="258" spans="1:14" x14ac:dyDescent="0.4">
      <c r="A258" s="5">
        <v>254</v>
      </c>
      <c r="B258" s="6"/>
      <c r="C258" s="6"/>
      <c r="D258" s="11"/>
      <c r="E258" s="11"/>
      <c r="F258" s="11"/>
      <c r="G258" s="11"/>
      <c r="H258" s="11"/>
      <c r="I258" s="6"/>
      <c r="J258" s="6"/>
      <c r="K258" s="6"/>
      <c r="L258" s="7"/>
      <c r="M258" s="5"/>
      <c r="N258" s="5"/>
    </row>
    <row r="259" spans="1:14" x14ac:dyDescent="0.4">
      <c r="A259" s="5">
        <v>255</v>
      </c>
      <c r="B259" s="6"/>
      <c r="C259" s="6"/>
      <c r="D259" s="11"/>
      <c r="E259" s="11"/>
      <c r="F259" s="11"/>
      <c r="G259" s="11"/>
      <c r="H259" s="11"/>
      <c r="I259" s="6"/>
      <c r="J259" s="6"/>
      <c r="K259" s="6"/>
      <c r="L259" s="7"/>
      <c r="M259" s="5"/>
      <c r="N259" s="5"/>
    </row>
    <row r="260" spans="1:14" x14ac:dyDescent="0.4">
      <c r="A260" s="5">
        <v>256</v>
      </c>
      <c r="B260" s="6"/>
      <c r="C260" s="6"/>
      <c r="D260" s="11"/>
      <c r="E260" s="11"/>
      <c r="F260" s="11"/>
      <c r="G260" s="11"/>
      <c r="H260" s="11"/>
      <c r="I260" s="6"/>
      <c r="J260" s="6"/>
      <c r="K260" s="6"/>
      <c r="L260" s="7"/>
      <c r="M260" s="5"/>
      <c r="N260" s="5"/>
    </row>
    <row r="261" spans="1:14" x14ac:dyDescent="0.4">
      <c r="A261" s="5">
        <v>257</v>
      </c>
      <c r="B261" s="6"/>
      <c r="C261" s="6"/>
      <c r="D261" s="11"/>
      <c r="E261" s="11"/>
      <c r="F261" s="11"/>
      <c r="G261" s="11"/>
      <c r="H261" s="11"/>
      <c r="I261" s="6"/>
      <c r="J261" s="6"/>
      <c r="K261" s="6"/>
      <c r="L261" s="7"/>
      <c r="M261" s="5"/>
      <c r="N261" s="5"/>
    </row>
    <row r="262" spans="1:14" x14ac:dyDescent="0.4">
      <c r="A262" s="5">
        <v>258</v>
      </c>
      <c r="B262" s="6"/>
      <c r="C262" s="6"/>
      <c r="D262" s="11"/>
      <c r="E262" s="11"/>
      <c r="F262" s="11"/>
      <c r="G262" s="11"/>
      <c r="H262" s="11"/>
      <c r="I262" s="6"/>
      <c r="J262" s="6"/>
      <c r="K262" s="6"/>
      <c r="L262" s="7"/>
      <c r="M262" s="5"/>
      <c r="N262" s="5"/>
    </row>
    <row r="263" spans="1:14" x14ac:dyDescent="0.4">
      <c r="A263" s="5">
        <v>259</v>
      </c>
      <c r="B263" s="6"/>
      <c r="C263" s="6"/>
      <c r="D263" s="11"/>
      <c r="E263" s="11"/>
      <c r="F263" s="11"/>
      <c r="G263" s="11"/>
      <c r="H263" s="11"/>
      <c r="I263" s="6"/>
      <c r="J263" s="6"/>
      <c r="K263" s="6"/>
      <c r="L263" s="7"/>
      <c r="M263" s="5"/>
      <c r="N263" s="5"/>
    </row>
    <row r="264" spans="1:14" x14ac:dyDescent="0.4">
      <c r="A264" s="5">
        <v>260</v>
      </c>
      <c r="B264" s="6"/>
      <c r="C264" s="6"/>
      <c r="D264" s="11"/>
      <c r="E264" s="11"/>
      <c r="F264" s="11"/>
      <c r="G264" s="11"/>
      <c r="H264" s="11"/>
      <c r="I264" s="6"/>
      <c r="J264" s="6"/>
      <c r="K264" s="6"/>
      <c r="L264" s="7"/>
      <c r="M264" s="5"/>
      <c r="N264" s="5"/>
    </row>
    <row r="265" spans="1:14" x14ac:dyDescent="0.4">
      <c r="A265" s="5">
        <v>261</v>
      </c>
      <c r="B265" s="6"/>
      <c r="C265" s="6"/>
      <c r="D265" s="11"/>
      <c r="E265" s="11"/>
      <c r="F265" s="11"/>
      <c r="G265" s="11"/>
      <c r="H265" s="11"/>
      <c r="I265" s="6"/>
      <c r="J265" s="6"/>
      <c r="K265" s="6"/>
      <c r="L265" s="7"/>
      <c r="M265" s="5"/>
      <c r="N265" s="5"/>
    </row>
    <row r="266" spans="1:14" x14ac:dyDescent="0.4">
      <c r="A266" s="5">
        <v>262</v>
      </c>
      <c r="B266" s="6"/>
      <c r="C266" s="6"/>
      <c r="D266" s="11"/>
      <c r="E266" s="11"/>
      <c r="F266" s="11"/>
      <c r="G266" s="11"/>
      <c r="H266" s="11"/>
      <c r="I266" s="6"/>
      <c r="J266" s="6"/>
      <c r="K266" s="6"/>
      <c r="L266" s="7"/>
      <c r="M266" s="5"/>
      <c r="N266" s="5"/>
    </row>
    <row r="267" spans="1:14" x14ac:dyDescent="0.4">
      <c r="A267" s="5">
        <v>263</v>
      </c>
      <c r="B267" s="6"/>
      <c r="C267" s="6"/>
      <c r="D267" s="11"/>
      <c r="E267" s="11"/>
      <c r="F267" s="11"/>
      <c r="G267" s="11"/>
      <c r="H267" s="11"/>
      <c r="I267" s="6"/>
      <c r="J267" s="6"/>
      <c r="K267" s="6"/>
      <c r="L267" s="7"/>
      <c r="M267" s="5"/>
      <c r="N267" s="5"/>
    </row>
    <row r="268" spans="1:14" x14ac:dyDescent="0.4">
      <c r="A268" s="5">
        <v>264</v>
      </c>
      <c r="B268" s="6"/>
      <c r="C268" s="6"/>
      <c r="D268" s="11"/>
      <c r="E268" s="11"/>
      <c r="F268" s="11"/>
      <c r="G268" s="11"/>
      <c r="H268" s="11"/>
      <c r="I268" s="6"/>
      <c r="J268" s="6"/>
      <c r="K268" s="6"/>
      <c r="L268" s="7"/>
      <c r="M268" s="5"/>
      <c r="N268" s="5"/>
    </row>
    <row r="269" spans="1:14" x14ac:dyDescent="0.4">
      <c r="A269" s="5">
        <v>265</v>
      </c>
      <c r="B269" s="6"/>
      <c r="C269" s="6"/>
      <c r="D269" s="11"/>
      <c r="E269" s="11"/>
      <c r="F269" s="11"/>
      <c r="G269" s="11"/>
      <c r="H269" s="11"/>
      <c r="I269" s="6"/>
      <c r="J269" s="6"/>
      <c r="K269" s="6"/>
      <c r="L269" s="7"/>
      <c r="M269" s="5"/>
      <c r="N269" s="5"/>
    </row>
    <row r="270" spans="1:14" x14ac:dyDescent="0.4">
      <c r="A270" s="5">
        <v>266</v>
      </c>
      <c r="B270" s="6"/>
      <c r="C270" s="6"/>
      <c r="D270" s="11"/>
      <c r="E270" s="11"/>
      <c r="F270" s="11"/>
      <c r="G270" s="11"/>
      <c r="H270" s="11"/>
      <c r="I270" s="6"/>
      <c r="J270" s="6"/>
      <c r="K270" s="6"/>
      <c r="L270" s="7"/>
      <c r="M270" s="5"/>
      <c r="N270" s="5"/>
    </row>
    <row r="271" spans="1:14" x14ac:dyDescent="0.4">
      <c r="A271" s="5">
        <v>267</v>
      </c>
      <c r="B271" s="6"/>
      <c r="C271" s="6"/>
      <c r="D271" s="11"/>
      <c r="E271" s="11"/>
      <c r="F271" s="11"/>
      <c r="G271" s="11"/>
      <c r="H271" s="11"/>
      <c r="I271" s="6"/>
      <c r="J271" s="6"/>
      <c r="K271" s="6"/>
      <c r="L271" s="7"/>
      <c r="M271" s="5"/>
      <c r="N271" s="5"/>
    </row>
    <row r="272" spans="1:14" x14ac:dyDescent="0.4">
      <c r="A272" s="5">
        <v>268</v>
      </c>
      <c r="B272" s="6"/>
      <c r="C272" s="6"/>
      <c r="D272" s="11"/>
      <c r="E272" s="11"/>
      <c r="F272" s="11"/>
      <c r="G272" s="11"/>
      <c r="H272" s="11"/>
      <c r="I272" s="6"/>
      <c r="J272" s="6"/>
      <c r="K272" s="6"/>
      <c r="L272" s="7"/>
      <c r="M272" s="5"/>
      <c r="N272" s="5"/>
    </row>
    <row r="273" spans="1:14" x14ac:dyDescent="0.4">
      <c r="A273" s="5">
        <v>269</v>
      </c>
      <c r="B273" s="6"/>
      <c r="C273" s="6"/>
      <c r="D273" s="11"/>
      <c r="E273" s="11"/>
      <c r="F273" s="11"/>
      <c r="G273" s="11"/>
      <c r="H273" s="11"/>
      <c r="I273" s="6"/>
      <c r="J273" s="6"/>
      <c r="K273" s="6"/>
      <c r="L273" s="7"/>
      <c r="M273" s="5"/>
      <c r="N273" s="5"/>
    </row>
    <row r="274" spans="1:14" x14ac:dyDescent="0.4">
      <c r="A274" s="5">
        <v>270</v>
      </c>
      <c r="B274" s="6"/>
      <c r="C274" s="6"/>
      <c r="D274" s="11"/>
      <c r="E274" s="11"/>
      <c r="F274" s="11"/>
      <c r="G274" s="11"/>
      <c r="H274" s="11"/>
      <c r="I274" s="6"/>
      <c r="J274" s="6"/>
      <c r="K274" s="6"/>
      <c r="L274" s="7"/>
      <c r="M274" s="5"/>
      <c r="N274" s="5"/>
    </row>
    <row r="275" spans="1:14" x14ac:dyDescent="0.4">
      <c r="A275" s="5">
        <v>271</v>
      </c>
      <c r="B275" s="6"/>
      <c r="C275" s="6"/>
      <c r="D275" s="11"/>
      <c r="E275" s="11"/>
      <c r="F275" s="11"/>
      <c r="G275" s="11"/>
      <c r="H275" s="11"/>
      <c r="I275" s="6"/>
      <c r="J275" s="6"/>
      <c r="K275" s="6"/>
      <c r="L275" s="7"/>
      <c r="M275" s="5"/>
      <c r="N275" s="5"/>
    </row>
    <row r="276" spans="1:14" x14ac:dyDescent="0.4">
      <c r="A276" s="5">
        <v>272</v>
      </c>
      <c r="B276" s="6"/>
      <c r="C276" s="6"/>
      <c r="D276" s="11"/>
      <c r="E276" s="11"/>
      <c r="F276" s="11"/>
      <c r="G276" s="11"/>
      <c r="H276" s="11"/>
      <c r="I276" s="6"/>
      <c r="J276" s="6"/>
      <c r="K276" s="6"/>
      <c r="L276" s="7"/>
      <c r="M276" s="5"/>
      <c r="N276" s="5"/>
    </row>
    <row r="277" spans="1:14" x14ac:dyDescent="0.4">
      <c r="A277" s="5">
        <v>273</v>
      </c>
      <c r="B277" s="6"/>
      <c r="C277" s="6"/>
      <c r="D277" s="11"/>
      <c r="E277" s="11"/>
      <c r="F277" s="11"/>
      <c r="G277" s="11"/>
      <c r="H277" s="11"/>
      <c r="I277" s="6"/>
      <c r="J277" s="6"/>
      <c r="K277" s="6"/>
      <c r="L277" s="7"/>
      <c r="M277" s="5"/>
      <c r="N277" s="5"/>
    </row>
    <row r="278" spans="1:14" x14ac:dyDescent="0.4">
      <c r="A278" s="5">
        <v>274</v>
      </c>
      <c r="B278" s="6"/>
      <c r="C278" s="6"/>
      <c r="D278" s="11"/>
      <c r="E278" s="11"/>
      <c r="F278" s="11"/>
      <c r="G278" s="11"/>
      <c r="H278" s="11"/>
      <c r="I278" s="6"/>
      <c r="J278" s="6"/>
      <c r="K278" s="6"/>
      <c r="L278" s="7"/>
      <c r="M278" s="5"/>
      <c r="N278" s="5"/>
    </row>
    <row r="279" spans="1:14" x14ac:dyDescent="0.4">
      <c r="A279" s="5">
        <v>275</v>
      </c>
      <c r="B279" s="6"/>
      <c r="C279" s="6"/>
      <c r="D279" s="11"/>
      <c r="E279" s="11"/>
      <c r="F279" s="11"/>
      <c r="G279" s="11"/>
      <c r="H279" s="11"/>
      <c r="I279" s="6"/>
      <c r="J279" s="6"/>
      <c r="K279" s="6"/>
      <c r="L279" s="7"/>
      <c r="M279" s="5"/>
      <c r="N279" s="5"/>
    </row>
    <row r="280" spans="1:14" x14ac:dyDescent="0.4">
      <c r="A280" s="5">
        <v>276</v>
      </c>
      <c r="B280" s="6"/>
      <c r="C280" s="6"/>
      <c r="D280" s="11"/>
      <c r="E280" s="11"/>
      <c r="F280" s="11"/>
      <c r="G280" s="11"/>
      <c r="H280" s="11"/>
      <c r="I280" s="6"/>
      <c r="J280" s="6"/>
      <c r="K280" s="6"/>
      <c r="L280" s="7"/>
      <c r="M280" s="5"/>
      <c r="N280" s="5"/>
    </row>
    <row r="281" spans="1:14" x14ac:dyDescent="0.4">
      <c r="A281" s="5">
        <v>277</v>
      </c>
      <c r="B281" s="6"/>
      <c r="C281" s="6"/>
      <c r="D281" s="11"/>
      <c r="E281" s="11"/>
      <c r="F281" s="11"/>
      <c r="G281" s="11"/>
      <c r="H281" s="11"/>
      <c r="I281" s="6"/>
      <c r="J281" s="6"/>
      <c r="K281" s="6"/>
      <c r="L281" s="7"/>
      <c r="M281" s="5"/>
      <c r="N281" s="5"/>
    </row>
    <row r="282" spans="1:14" x14ac:dyDescent="0.4">
      <c r="A282" s="5">
        <v>278</v>
      </c>
      <c r="B282" s="6"/>
      <c r="C282" s="6"/>
      <c r="D282" s="11"/>
      <c r="E282" s="11"/>
      <c r="F282" s="11"/>
      <c r="G282" s="11"/>
      <c r="H282" s="11"/>
      <c r="I282" s="6"/>
      <c r="J282" s="6"/>
      <c r="K282" s="6"/>
      <c r="L282" s="7"/>
      <c r="M282" s="5"/>
      <c r="N282" s="5"/>
    </row>
    <row r="283" spans="1:14" x14ac:dyDescent="0.4">
      <c r="A283" s="5">
        <v>279</v>
      </c>
      <c r="B283" s="6"/>
      <c r="C283" s="6"/>
      <c r="D283" s="11"/>
      <c r="E283" s="11"/>
      <c r="F283" s="11"/>
      <c r="G283" s="11"/>
      <c r="H283" s="11"/>
      <c r="I283" s="6"/>
      <c r="J283" s="6"/>
      <c r="K283" s="6"/>
      <c r="L283" s="7"/>
      <c r="M283" s="5"/>
      <c r="N283" s="5"/>
    </row>
    <row r="284" spans="1:14" x14ac:dyDescent="0.4">
      <c r="A284" s="5">
        <v>280</v>
      </c>
      <c r="B284" s="6"/>
      <c r="C284" s="6"/>
      <c r="D284" s="11"/>
      <c r="E284" s="11"/>
      <c r="F284" s="11"/>
      <c r="G284" s="11"/>
      <c r="H284" s="11"/>
      <c r="I284" s="6"/>
      <c r="J284" s="6"/>
      <c r="K284" s="6"/>
      <c r="L284" s="7"/>
      <c r="M284" s="5"/>
      <c r="N284" s="5"/>
    </row>
    <row r="285" spans="1:14" x14ac:dyDescent="0.4">
      <c r="A285" s="5">
        <v>281</v>
      </c>
      <c r="B285" s="6"/>
      <c r="C285" s="6"/>
      <c r="D285" s="11"/>
      <c r="E285" s="11"/>
      <c r="F285" s="11"/>
      <c r="G285" s="11"/>
      <c r="H285" s="11"/>
      <c r="I285" s="6"/>
      <c r="J285" s="6"/>
      <c r="K285" s="6"/>
      <c r="L285" s="7"/>
      <c r="M285" s="5"/>
      <c r="N285" s="5"/>
    </row>
    <row r="286" spans="1:14" x14ac:dyDescent="0.4">
      <c r="A286" s="5">
        <v>282</v>
      </c>
      <c r="B286" s="6"/>
      <c r="C286" s="6"/>
      <c r="D286" s="11"/>
      <c r="E286" s="11"/>
      <c r="F286" s="11"/>
      <c r="G286" s="11"/>
      <c r="H286" s="11"/>
      <c r="I286" s="6"/>
      <c r="J286" s="6"/>
      <c r="K286" s="6"/>
      <c r="L286" s="7"/>
      <c r="M286" s="5"/>
      <c r="N286" s="5"/>
    </row>
    <row r="287" spans="1:14" x14ac:dyDescent="0.4">
      <c r="A287" s="5">
        <v>283</v>
      </c>
      <c r="B287" s="6"/>
      <c r="C287" s="6"/>
      <c r="D287" s="11"/>
      <c r="E287" s="11"/>
      <c r="F287" s="11"/>
      <c r="G287" s="11"/>
      <c r="H287" s="11"/>
      <c r="I287" s="6"/>
      <c r="J287" s="6"/>
      <c r="K287" s="6"/>
      <c r="L287" s="7"/>
      <c r="M287" s="5"/>
      <c r="N287" s="5"/>
    </row>
    <row r="288" spans="1:14" x14ac:dyDescent="0.4">
      <c r="A288" s="5">
        <v>284</v>
      </c>
      <c r="B288" s="6"/>
      <c r="C288" s="6"/>
      <c r="D288" s="11"/>
      <c r="E288" s="11"/>
      <c r="F288" s="11"/>
      <c r="G288" s="11"/>
      <c r="H288" s="11"/>
      <c r="I288" s="6"/>
      <c r="J288" s="6"/>
      <c r="K288" s="6"/>
      <c r="L288" s="7"/>
      <c r="M288" s="5"/>
      <c r="N288" s="5"/>
    </row>
    <row r="289" spans="1:14" x14ac:dyDescent="0.4">
      <c r="A289" s="5">
        <v>285</v>
      </c>
      <c r="B289" s="6"/>
      <c r="C289" s="6"/>
      <c r="D289" s="11"/>
      <c r="E289" s="11"/>
      <c r="F289" s="11"/>
      <c r="G289" s="11"/>
      <c r="H289" s="11"/>
      <c r="I289" s="6"/>
      <c r="J289" s="6"/>
      <c r="K289" s="6"/>
      <c r="L289" s="7"/>
      <c r="M289" s="5"/>
      <c r="N289" s="5"/>
    </row>
    <row r="290" spans="1:14" x14ac:dyDescent="0.4">
      <c r="A290" s="5">
        <v>286</v>
      </c>
      <c r="B290" s="6"/>
      <c r="C290" s="6"/>
      <c r="D290" s="11"/>
      <c r="E290" s="11"/>
      <c r="F290" s="11"/>
      <c r="G290" s="11"/>
      <c r="H290" s="11"/>
      <c r="I290" s="6"/>
      <c r="J290" s="6"/>
      <c r="K290" s="6"/>
      <c r="L290" s="7"/>
      <c r="M290" s="5"/>
      <c r="N290" s="5"/>
    </row>
    <row r="291" spans="1:14" x14ac:dyDescent="0.4">
      <c r="A291" s="5">
        <v>287</v>
      </c>
      <c r="B291" s="6"/>
      <c r="C291" s="6"/>
      <c r="D291" s="11"/>
      <c r="E291" s="11"/>
      <c r="F291" s="11"/>
      <c r="G291" s="11"/>
      <c r="H291" s="11"/>
      <c r="I291" s="6"/>
      <c r="J291" s="6"/>
      <c r="K291" s="6"/>
      <c r="L291" s="7"/>
      <c r="M291" s="5"/>
      <c r="N291" s="5"/>
    </row>
    <row r="292" spans="1:14" x14ac:dyDescent="0.4">
      <c r="A292" s="5">
        <v>288</v>
      </c>
      <c r="B292" s="6"/>
      <c r="C292" s="6"/>
      <c r="D292" s="11"/>
      <c r="E292" s="11"/>
      <c r="F292" s="11"/>
      <c r="G292" s="11"/>
      <c r="H292" s="11"/>
      <c r="I292" s="6"/>
      <c r="J292" s="6"/>
      <c r="K292" s="6"/>
      <c r="L292" s="7"/>
      <c r="M292" s="5"/>
      <c r="N292" s="5"/>
    </row>
    <row r="293" spans="1:14" x14ac:dyDescent="0.4">
      <c r="A293" s="5">
        <v>289</v>
      </c>
      <c r="B293" s="6"/>
      <c r="C293" s="6"/>
      <c r="D293" s="11"/>
      <c r="E293" s="11"/>
      <c r="F293" s="11"/>
      <c r="G293" s="11"/>
      <c r="H293" s="11"/>
      <c r="I293" s="6"/>
      <c r="J293" s="6"/>
      <c r="K293" s="6"/>
      <c r="L293" s="7"/>
      <c r="M293" s="5"/>
      <c r="N293" s="5"/>
    </row>
    <row r="294" spans="1:14" x14ac:dyDescent="0.4">
      <c r="A294" s="5">
        <v>290</v>
      </c>
      <c r="B294" s="6"/>
      <c r="C294" s="6"/>
      <c r="D294" s="11"/>
      <c r="E294" s="11"/>
      <c r="F294" s="11"/>
      <c r="G294" s="11"/>
      <c r="H294" s="11"/>
      <c r="I294" s="6"/>
      <c r="J294" s="6"/>
      <c r="K294" s="6"/>
      <c r="L294" s="7"/>
      <c r="M294" s="5"/>
      <c r="N294" s="5"/>
    </row>
    <row r="295" spans="1:14" x14ac:dyDescent="0.4">
      <c r="A295" s="5">
        <v>291</v>
      </c>
      <c r="B295" s="6"/>
      <c r="C295" s="6"/>
      <c r="D295" s="11"/>
      <c r="E295" s="11"/>
      <c r="F295" s="11"/>
      <c r="G295" s="11"/>
      <c r="H295" s="11"/>
      <c r="I295" s="6"/>
      <c r="J295" s="6"/>
      <c r="K295" s="6"/>
      <c r="L295" s="7"/>
      <c r="M295" s="5"/>
      <c r="N295" s="5"/>
    </row>
    <row r="296" spans="1:14" x14ac:dyDescent="0.4">
      <c r="A296" s="5">
        <v>292</v>
      </c>
      <c r="B296" s="6"/>
      <c r="C296" s="6"/>
      <c r="D296" s="11"/>
      <c r="E296" s="11"/>
      <c r="F296" s="11"/>
      <c r="G296" s="11"/>
      <c r="H296" s="11"/>
      <c r="I296" s="6"/>
      <c r="J296" s="6"/>
      <c r="K296" s="6"/>
      <c r="L296" s="7"/>
      <c r="M296" s="5"/>
      <c r="N296" s="5"/>
    </row>
    <row r="297" spans="1:14" x14ac:dyDescent="0.4">
      <c r="A297" s="5">
        <v>293</v>
      </c>
      <c r="B297" s="6"/>
      <c r="C297" s="6"/>
      <c r="D297" s="11"/>
      <c r="E297" s="11"/>
      <c r="F297" s="11"/>
      <c r="G297" s="11"/>
      <c r="H297" s="11"/>
      <c r="I297" s="6"/>
      <c r="J297" s="6"/>
      <c r="K297" s="6"/>
      <c r="L297" s="7"/>
      <c r="M297" s="5"/>
      <c r="N297" s="5"/>
    </row>
    <row r="298" spans="1:14" x14ac:dyDescent="0.4">
      <c r="A298" s="5">
        <v>294</v>
      </c>
      <c r="B298" s="6"/>
      <c r="C298" s="6"/>
      <c r="D298" s="11"/>
      <c r="E298" s="11"/>
      <c r="F298" s="11"/>
      <c r="G298" s="11"/>
      <c r="H298" s="11"/>
      <c r="I298" s="6"/>
      <c r="J298" s="6"/>
      <c r="K298" s="6"/>
      <c r="L298" s="7"/>
      <c r="M298" s="5"/>
      <c r="N298" s="5"/>
    </row>
    <row r="299" spans="1:14" x14ac:dyDescent="0.4">
      <c r="A299" s="5">
        <v>295</v>
      </c>
      <c r="B299" s="6"/>
      <c r="C299" s="6"/>
      <c r="D299" s="11"/>
      <c r="E299" s="11"/>
      <c r="F299" s="11"/>
      <c r="G299" s="11"/>
      <c r="H299" s="11"/>
      <c r="I299" s="6"/>
      <c r="J299" s="6"/>
      <c r="K299" s="6"/>
      <c r="L299" s="7"/>
      <c r="M299" s="5"/>
      <c r="N299" s="5"/>
    </row>
    <row r="300" spans="1:14" x14ac:dyDescent="0.4">
      <c r="A300" s="5">
        <v>296</v>
      </c>
      <c r="B300" s="6"/>
      <c r="C300" s="6"/>
      <c r="D300" s="11"/>
      <c r="E300" s="11"/>
      <c r="F300" s="11"/>
      <c r="G300" s="11"/>
      <c r="H300" s="11"/>
      <c r="I300" s="6"/>
      <c r="J300" s="6"/>
      <c r="K300" s="6"/>
      <c r="L300" s="7"/>
      <c r="M300" s="5"/>
      <c r="N300" s="5"/>
    </row>
    <row r="301" spans="1:14" x14ac:dyDescent="0.4">
      <c r="A301" s="5">
        <v>297</v>
      </c>
      <c r="B301" s="6"/>
      <c r="C301" s="6"/>
      <c r="D301" s="11"/>
      <c r="E301" s="11"/>
      <c r="F301" s="11"/>
      <c r="G301" s="11"/>
      <c r="H301" s="11"/>
      <c r="I301" s="6"/>
      <c r="J301" s="6"/>
      <c r="K301" s="6"/>
      <c r="L301" s="7"/>
      <c r="M301" s="5"/>
      <c r="N301" s="5"/>
    </row>
    <row r="302" spans="1:14" x14ac:dyDescent="0.4">
      <c r="A302" s="5">
        <v>298</v>
      </c>
      <c r="B302" s="6"/>
      <c r="C302" s="6"/>
      <c r="D302" s="11"/>
      <c r="E302" s="11"/>
      <c r="F302" s="11"/>
      <c r="G302" s="11"/>
      <c r="H302" s="11"/>
      <c r="I302" s="6"/>
      <c r="J302" s="6"/>
      <c r="K302" s="6"/>
      <c r="L302" s="7"/>
      <c r="M302" s="5"/>
      <c r="N302" s="5"/>
    </row>
    <row r="303" spans="1:14" x14ac:dyDescent="0.4">
      <c r="A303" s="5">
        <v>299</v>
      </c>
      <c r="B303" s="6"/>
      <c r="C303" s="6"/>
      <c r="D303" s="11"/>
      <c r="E303" s="11"/>
      <c r="F303" s="11"/>
      <c r="G303" s="11"/>
      <c r="H303" s="11"/>
      <c r="I303" s="6"/>
      <c r="J303" s="6"/>
      <c r="K303" s="6"/>
      <c r="L303" s="7"/>
      <c r="M303" s="5"/>
      <c r="N303" s="5"/>
    </row>
    <row r="304" spans="1:14" x14ac:dyDescent="0.4">
      <c r="A304" s="5">
        <v>300</v>
      </c>
      <c r="B304" s="6"/>
      <c r="C304" s="6"/>
      <c r="D304" s="11"/>
      <c r="E304" s="11"/>
      <c r="F304" s="11"/>
      <c r="G304" s="11"/>
      <c r="H304" s="11"/>
      <c r="I304" s="6"/>
      <c r="J304" s="6"/>
      <c r="K304" s="6"/>
      <c r="L304" s="7"/>
      <c r="M304" s="5"/>
      <c r="N304" s="5"/>
    </row>
    <row r="305" spans="1:14" x14ac:dyDescent="0.4">
      <c r="A305" s="5">
        <v>301</v>
      </c>
      <c r="B305" s="6"/>
      <c r="C305" s="6"/>
      <c r="D305" s="11"/>
      <c r="E305" s="11"/>
      <c r="F305" s="11"/>
      <c r="G305" s="11"/>
      <c r="H305" s="11"/>
      <c r="I305" s="6"/>
      <c r="J305" s="6"/>
      <c r="K305" s="6"/>
      <c r="L305" s="7"/>
      <c r="M305" s="5"/>
      <c r="N305" s="5"/>
    </row>
    <row r="306" spans="1:14" x14ac:dyDescent="0.4">
      <c r="A306" s="5">
        <v>302</v>
      </c>
      <c r="B306" s="6"/>
      <c r="C306" s="6"/>
      <c r="D306" s="11"/>
      <c r="E306" s="11"/>
      <c r="F306" s="11"/>
      <c r="G306" s="11"/>
      <c r="H306" s="11"/>
      <c r="I306" s="6"/>
      <c r="J306" s="6"/>
      <c r="K306" s="6"/>
      <c r="L306" s="7"/>
      <c r="M306" s="5"/>
      <c r="N306" s="5"/>
    </row>
    <row r="307" spans="1:14" x14ac:dyDescent="0.4">
      <c r="A307" s="5">
        <v>303</v>
      </c>
      <c r="B307" s="6"/>
      <c r="C307" s="6"/>
      <c r="D307" s="11"/>
      <c r="E307" s="11"/>
      <c r="F307" s="11"/>
      <c r="G307" s="11"/>
      <c r="H307" s="11"/>
      <c r="I307" s="6"/>
      <c r="J307" s="6"/>
      <c r="K307" s="6"/>
      <c r="L307" s="7"/>
      <c r="M307" s="5"/>
      <c r="N307" s="5"/>
    </row>
    <row r="308" spans="1:14" x14ac:dyDescent="0.4">
      <c r="A308" s="5">
        <v>304</v>
      </c>
      <c r="B308" s="6"/>
      <c r="C308" s="6"/>
      <c r="D308" s="11"/>
      <c r="E308" s="11"/>
      <c r="F308" s="11"/>
      <c r="G308" s="11"/>
      <c r="H308" s="11"/>
      <c r="I308" s="6"/>
      <c r="J308" s="6"/>
      <c r="K308" s="6"/>
      <c r="L308" s="7"/>
      <c r="M308" s="5"/>
      <c r="N308" s="5"/>
    </row>
    <row r="309" spans="1:14" x14ac:dyDescent="0.4">
      <c r="A309" s="5">
        <v>305</v>
      </c>
      <c r="B309" s="6"/>
      <c r="C309" s="6"/>
      <c r="D309" s="11"/>
      <c r="E309" s="11"/>
      <c r="F309" s="11"/>
      <c r="G309" s="11"/>
      <c r="H309" s="11"/>
      <c r="I309" s="6"/>
      <c r="J309" s="6"/>
      <c r="K309" s="6"/>
      <c r="L309" s="7"/>
      <c r="M309" s="5"/>
      <c r="N309" s="5"/>
    </row>
    <row r="310" spans="1:14" x14ac:dyDescent="0.4">
      <c r="A310" s="5">
        <v>306</v>
      </c>
      <c r="B310" s="6"/>
      <c r="C310" s="6"/>
      <c r="D310" s="11"/>
      <c r="E310" s="11"/>
      <c r="F310" s="11"/>
      <c r="G310" s="11"/>
      <c r="H310" s="11"/>
      <c r="I310" s="6"/>
      <c r="J310" s="6"/>
      <c r="K310" s="6"/>
      <c r="L310" s="7"/>
      <c r="M310" s="5"/>
      <c r="N310" s="5"/>
    </row>
    <row r="311" spans="1:14" x14ac:dyDescent="0.4">
      <c r="A311" s="5">
        <v>307</v>
      </c>
      <c r="B311" s="6"/>
      <c r="C311" s="6"/>
      <c r="D311" s="11"/>
      <c r="E311" s="11"/>
      <c r="F311" s="11"/>
      <c r="G311" s="11"/>
      <c r="H311" s="11"/>
      <c r="I311" s="6"/>
      <c r="J311" s="6"/>
      <c r="K311" s="6"/>
      <c r="L311" s="7"/>
      <c r="M311" s="5"/>
      <c r="N311" s="5"/>
    </row>
    <row r="312" spans="1:14" x14ac:dyDescent="0.4">
      <c r="A312" s="5">
        <v>308</v>
      </c>
      <c r="B312" s="6"/>
      <c r="C312" s="6"/>
      <c r="D312" s="11"/>
      <c r="E312" s="11"/>
      <c r="F312" s="11"/>
      <c r="G312" s="11"/>
      <c r="H312" s="11"/>
      <c r="I312" s="6"/>
      <c r="J312" s="6"/>
      <c r="K312" s="6"/>
      <c r="L312" s="7"/>
      <c r="M312" s="5"/>
      <c r="N312" s="5"/>
    </row>
    <row r="313" spans="1:14" x14ac:dyDescent="0.4">
      <c r="A313" s="5">
        <v>309</v>
      </c>
      <c r="B313" s="6"/>
      <c r="C313" s="6"/>
      <c r="D313" s="11"/>
      <c r="E313" s="11"/>
      <c r="F313" s="11"/>
      <c r="G313" s="11"/>
      <c r="H313" s="11"/>
      <c r="I313" s="6"/>
      <c r="J313" s="6"/>
      <c r="K313" s="6"/>
      <c r="L313" s="7"/>
      <c r="M313" s="5"/>
      <c r="N313" s="5"/>
    </row>
    <row r="314" spans="1:14" x14ac:dyDescent="0.4">
      <c r="A314" s="5">
        <v>310</v>
      </c>
      <c r="B314" s="6"/>
      <c r="C314" s="6"/>
      <c r="D314" s="11"/>
      <c r="E314" s="11"/>
      <c r="F314" s="11"/>
      <c r="G314" s="11"/>
      <c r="H314" s="11"/>
      <c r="I314" s="6"/>
      <c r="J314" s="6"/>
      <c r="K314" s="6"/>
      <c r="L314" s="7"/>
      <c r="M314" s="5"/>
      <c r="N314" s="5"/>
    </row>
    <row r="315" spans="1:14" x14ac:dyDescent="0.4">
      <c r="A315" s="5">
        <v>311</v>
      </c>
      <c r="B315" s="6"/>
      <c r="C315" s="6"/>
      <c r="D315" s="11"/>
      <c r="E315" s="11"/>
      <c r="F315" s="11"/>
      <c r="G315" s="11"/>
      <c r="H315" s="11"/>
      <c r="I315" s="6"/>
      <c r="J315" s="6"/>
      <c r="K315" s="6"/>
      <c r="L315" s="7"/>
      <c r="M315" s="5"/>
      <c r="N315" s="5"/>
    </row>
    <row r="316" spans="1:14" x14ac:dyDescent="0.4">
      <c r="A316" s="5">
        <v>312</v>
      </c>
      <c r="B316" s="6"/>
      <c r="C316" s="6"/>
      <c r="D316" s="11"/>
      <c r="E316" s="11"/>
      <c r="F316" s="11"/>
      <c r="G316" s="11"/>
      <c r="H316" s="11"/>
      <c r="I316" s="6"/>
      <c r="J316" s="6"/>
      <c r="K316" s="6"/>
      <c r="L316" s="7"/>
      <c r="M316" s="5"/>
      <c r="N316" s="5"/>
    </row>
    <row r="317" spans="1:14" x14ac:dyDescent="0.4">
      <c r="A317" s="5">
        <v>313</v>
      </c>
      <c r="B317" s="6"/>
      <c r="C317" s="6"/>
      <c r="D317" s="11"/>
      <c r="E317" s="11"/>
      <c r="F317" s="11"/>
      <c r="G317" s="11"/>
      <c r="H317" s="11"/>
      <c r="I317" s="6"/>
      <c r="J317" s="6"/>
      <c r="K317" s="6"/>
      <c r="L317" s="7"/>
      <c r="M317" s="5"/>
      <c r="N317" s="5"/>
    </row>
    <row r="318" spans="1:14" x14ac:dyDescent="0.4">
      <c r="A318" s="5">
        <v>314</v>
      </c>
      <c r="B318" s="6"/>
      <c r="C318" s="6"/>
      <c r="D318" s="11"/>
      <c r="E318" s="11"/>
      <c r="F318" s="11"/>
      <c r="G318" s="11"/>
      <c r="H318" s="11"/>
      <c r="I318" s="6"/>
      <c r="J318" s="6"/>
      <c r="K318" s="6"/>
      <c r="L318" s="7"/>
      <c r="M318" s="5"/>
      <c r="N318" s="5"/>
    </row>
    <row r="319" spans="1:14" x14ac:dyDescent="0.4">
      <c r="A319" s="5">
        <v>315</v>
      </c>
      <c r="B319" s="6"/>
      <c r="C319" s="6"/>
      <c r="D319" s="11"/>
      <c r="E319" s="11"/>
      <c r="F319" s="11"/>
      <c r="G319" s="11"/>
      <c r="H319" s="11"/>
      <c r="I319" s="6"/>
      <c r="J319" s="6"/>
      <c r="K319" s="6"/>
      <c r="L319" s="7"/>
      <c r="M319" s="5"/>
      <c r="N319" s="5"/>
    </row>
    <row r="320" spans="1:14" x14ac:dyDescent="0.4">
      <c r="A320" s="5">
        <v>316</v>
      </c>
      <c r="B320" s="6"/>
      <c r="C320" s="6"/>
      <c r="D320" s="11"/>
      <c r="E320" s="11"/>
      <c r="F320" s="11"/>
      <c r="G320" s="11"/>
      <c r="H320" s="11"/>
      <c r="I320" s="6"/>
      <c r="J320" s="6"/>
      <c r="K320" s="6"/>
      <c r="L320" s="7"/>
      <c r="M320" s="5"/>
      <c r="N320" s="5"/>
    </row>
    <row r="321" spans="1:14" x14ac:dyDescent="0.4">
      <c r="A321" s="5">
        <v>317</v>
      </c>
      <c r="B321" s="6"/>
      <c r="C321" s="6"/>
      <c r="D321" s="11"/>
      <c r="E321" s="11"/>
      <c r="F321" s="11"/>
      <c r="G321" s="11"/>
      <c r="H321" s="11"/>
      <c r="I321" s="6"/>
      <c r="J321" s="6"/>
      <c r="K321" s="6"/>
      <c r="L321" s="7"/>
      <c r="M321" s="5"/>
      <c r="N321" s="5"/>
    </row>
    <row r="322" spans="1:14" x14ac:dyDescent="0.4">
      <c r="A322" s="5">
        <v>318</v>
      </c>
      <c r="B322" s="6"/>
      <c r="C322" s="6"/>
      <c r="D322" s="11"/>
      <c r="E322" s="11"/>
      <c r="F322" s="11"/>
      <c r="G322" s="11"/>
      <c r="H322" s="11"/>
      <c r="I322" s="6"/>
      <c r="J322" s="6"/>
      <c r="K322" s="6"/>
      <c r="L322" s="7"/>
      <c r="M322" s="5"/>
      <c r="N322" s="5"/>
    </row>
    <row r="323" spans="1:14" x14ac:dyDescent="0.4">
      <c r="A323" s="5">
        <v>319</v>
      </c>
      <c r="B323" s="6"/>
      <c r="C323" s="6"/>
      <c r="D323" s="11"/>
      <c r="E323" s="11"/>
      <c r="F323" s="11"/>
      <c r="G323" s="11"/>
      <c r="H323" s="11"/>
      <c r="I323" s="6"/>
      <c r="J323" s="6"/>
      <c r="K323" s="6"/>
      <c r="L323" s="7"/>
      <c r="M323" s="5"/>
      <c r="N323" s="5"/>
    </row>
    <row r="324" spans="1:14" x14ac:dyDescent="0.4">
      <c r="A324" s="5">
        <v>320</v>
      </c>
      <c r="B324" s="6"/>
      <c r="C324" s="6"/>
      <c r="D324" s="11"/>
      <c r="E324" s="11"/>
      <c r="F324" s="11"/>
      <c r="G324" s="11"/>
      <c r="H324" s="11"/>
      <c r="I324" s="6"/>
      <c r="J324" s="6"/>
      <c r="K324" s="6"/>
      <c r="L324" s="7"/>
      <c r="M324" s="5"/>
      <c r="N324" s="5"/>
    </row>
    <row r="325" spans="1:14" x14ac:dyDescent="0.4">
      <c r="A325" s="5">
        <v>321</v>
      </c>
      <c r="B325" s="6"/>
      <c r="C325" s="6"/>
      <c r="D325" s="11"/>
      <c r="E325" s="11"/>
      <c r="F325" s="11"/>
      <c r="G325" s="11"/>
      <c r="H325" s="11"/>
      <c r="I325" s="6"/>
      <c r="J325" s="6"/>
      <c r="K325" s="6"/>
      <c r="L325" s="7"/>
      <c r="M325" s="5"/>
      <c r="N325" s="5"/>
    </row>
    <row r="326" spans="1:14" x14ac:dyDescent="0.4">
      <c r="A326" s="5">
        <v>322</v>
      </c>
      <c r="B326" s="6"/>
      <c r="C326" s="6"/>
      <c r="D326" s="11"/>
      <c r="E326" s="11"/>
      <c r="F326" s="11"/>
      <c r="G326" s="11"/>
      <c r="H326" s="11"/>
      <c r="I326" s="6"/>
      <c r="J326" s="6"/>
      <c r="K326" s="6"/>
      <c r="L326" s="7"/>
      <c r="M326" s="5"/>
      <c r="N326" s="5"/>
    </row>
    <row r="327" spans="1:14" x14ac:dyDescent="0.4">
      <c r="A327" s="5">
        <v>323</v>
      </c>
      <c r="B327" s="6"/>
      <c r="C327" s="6"/>
      <c r="D327" s="11"/>
      <c r="E327" s="11"/>
      <c r="F327" s="11"/>
      <c r="G327" s="11"/>
      <c r="H327" s="11"/>
      <c r="I327" s="6"/>
      <c r="J327" s="6"/>
      <c r="K327" s="6"/>
      <c r="L327" s="7"/>
      <c r="M327" s="5"/>
      <c r="N327" s="5"/>
    </row>
    <row r="328" spans="1:14" x14ac:dyDescent="0.4">
      <c r="A328" s="5">
        <v>324</v>
      </c>
      <c r="B328" s="6"/>
      <c r="C328" s="6"/>
      <c r="D328" s="11"/>
      <c r="E328" s="11"/>
      <c r="F328" s="11"/>
      <c r="G328" s="11"/>
      <c r="H328" s="11"/>
      <c r="I328" s="6"/>
      <c r="J328" s="6"/>
      <c r="K328" s="6"/>
      <c r="L328" s="7"/>
      <c r="M328" s="5"/>
      <c r="N328" s="5"/>
    </row>
    <row r="329" spans="1:14" x14ac:dyDescent="0.4">
      <c r="A329" s="5">
        <v>325</v>
      </c>
      <c r="B329" s="6"/>
      <c r="C329" s="6"/>
      <c r="D329" s="11"/>
      <c r="E329" s="11"/>
      <c r="F329" s="11"/>
      <c r="G329" s="11"/>
      <c r="H329" s="11"/>
      <c r="I329" s="6"/>
      <c r="J329" s="6"/>
      <c r="K329" s="6"/>
      <c r="L329" s="7"/>
      <c r="M329" s="5"/>
      <c r="N329" s="5"/>
    </row>
    <row r="330" spans="1:14" x14ac:dyDescent="0.4">
      <c r="A330" s="5">
        <v>326</v>
      </c>
      <c r="B330" s="6"/>
      <c r="C330" s="6"/>
      <c r="D330" s="11"/>
      <c r="E330" s="11"/>
      <c r="F330" s="11"/>
      <c r="G330" s="11"/>
      <c r="H330" s="11"/>
      <c r="I330" s="6"/>
      <c r="J330" s="6"/>
      <c r="K330" s="6"/>
      <c r="L330" s="7"/>
      <c r="M330" s="5"/>
      <c r="N330" s="5"/>
    </row>
    <row r="331" spans="1:14" x14ac:dyDescent="0.4">
      <c r="A331" s="5">
        <v>327</v>
      </c>
      <c r="B331" s="6"/>
      <c r="C331" s="6"/>
      <c r="D331" s="11"/>
      <c r="E331" s="11"/>
      <c r="F331" s="11"/>
      <c r="G331" s="11"/>
      <c r="H331" s="11"/>
      <c r="I331" s="6"/>
      <c r="J331" s="6"/>
      <c r="K331" s="6"/>
      <c r="L331" s="7"/>
      <c r="M331" s="5"/>
      <c r="N331" s="5"/>
    </row>
    <row r="332" spans="1:14" x14ac:dyDescent="0.4">
      <c r="A332" s="5">
        <v>328</v>
      </c>
      <c r="B332" s="6"/>
      <c r="C332" s="6"/>
      <c r="D332" s="11"/>
      <c r="E332" s="11"/>
      <c r="F332" s="11"/>
      <c r="G332" s="11"/>
      <c r="H332" s="11"/>
      <c r="I332" s="6"/>
      <c r="J332" s="6"/>
      <c r="K332" s="6"/>
      <c r="L332" s="7"/>
      <c r="M332" s="5"/>
      <c r="N332" s="5"/>
    </row>
    <row r="333" spans="1:14" x14ac:dyDescent="0.4">
      <c r="A333" s="5">
        <v>329</v>
      </c>
      <c r="B333" s="6"/>
      <c r="C333" s="6"/>
      <c r="D333" s="11"/>
      <c r="E333" s="11"/>
      <c r="F333" s="11"/>
      <c r="G333" s="11"/>
      <c r="H333" s="11"/>
      <c r="I333" s="6"/>
      <c r="J333" s="6"/>
      <c r="K333" s="6"/>
      <c r="L333" s="7"/>
      <c r="M333" s="5"/>
      <c r="N333" s="5"/>
    </row>
    <row r="334" spans="1:14" x14ac:dyDescent="0.4">
      <c r="A334" s="5">
        <v>330</v>
      </c>
      <c r="B334" s="6"/>
      <c r="C334" s="6"/>
      <c r="D334" s="11"/>
      <c r="E334" s="11"/>
      <c r="F334" s="11"/>
      <c r="G334" s="11"/>
      <c r="H334" s="11"/>
      <c r="I334" s="6"/>
      <c r="J334" s="6"/>
      <c r="K334" s="6"/>
      <c r="L334" s="7"/>
      <c r="M334" s="5"/>
      <c r="N334" s="5"/>
    </row>
    <row r="335" spans="1:14" x14ac:dyDescent="0.4">
      <c r="A335" s="5">
        <v>331</v>
      </c>
      <c r="B335" s="6"/>
      <c r="C335" s="6"/>
      <c r="D335" s="11"/>
      <c r="E335" s="11"/>
      <c r="F335" s="11"/>
      <c r="G335" s="11"/>
      <c r="H335" s="11"/>
      <c r="I335" s="6"/>
      <c r="J335" s="6"/>
      <c r="K335" s="6"/>
      <c r="L335" s="7"/>
      <c r="M335" s="5"/>
      <c r="N335" s="5"/>
    </row>
    <row r="336" spans="1:14" x14ac:dyDescent="0.4">
      <c r="A336" s="5">
        <v>332</v>
      </c>
      <c r="B336" s="6"/>
      <c r="C336" s="6"/>
      <c r="D336" s="11"/>
      <c r="E336" s="11"/>
      <c r="F336" s="11"/>
      <c r="G336" s="11"/>
      <c r="H336" s="11"/>
      <c r="I336" s="6"/>
      <c r="J336" s="6"/>
      <c r="K336" s="6"/>
      <c r="L336" s="7"/>
      <c r="M336" s="5"/>
      <c r="N336" s="5"/>
    </row>
    <row r="337" spans="1:14" x14ac:dyDescent="0.4">
      <c r="A337" s="5">
        <v>333</v>
      </c>
      <c r="B337" s="6"/>
      <c r="C337" s="6"/>
      <c r="D337" s="11"/>
      <c r="E337" s="11"/>
      <c r="F337" s="11"/>
      <c r="G337" s="11"/>
      <c r="H337" s="11"/>
      <c r="I337" s="6"/>
      <c r="J337" s="6"/>
      <c r="K337" s="6"/>
      <c r="L337" s="7"/>
      <c r="M337" s="5"/>
      <c r="N337" s="5"/>
    </row>
    <row r="338" spans="1:14" x14ac:dyDescent="0.4">
      <c r="A338" s="5">
        <v>334</v>
      </c>
      <c r="B338" s="6"/>
      <c r="C338" s="6"/>
      <c r="D338" s="11"/>
      <c r="E338" s="11"/>
      <c r="F338" s="11"/>
      <c r="G338" s="11"/>
      <c r="H338" s="11"/>
      <c r="I338" s="6"/>
      <c r="J338" s="6"/>
      <c r="K338" s="6"/>
      <c r="L338" s="7"/>
      <c r="M338" s="5"/>
      <c r="N338" s="5"/>
    </row>
    <row r="339" spans="1:14" x14ac:dyDescent="0.4">
      <c r="A339" s="5">
        <v>335</v>
      </c>
      <c r="B339" s="6"/>
      <c r="C339" s="6"/>
      <c r="D339" s="11"/>
      <c r="E339" s="11"/>
      <c r="F339" s="11"/>
      <c r="G339" s="11"/>
      <c r="H339" s="11"/>
      <c r="I339" s="6"/>
      <c r="J339" s="6"/>
      <c r="K339" s="6"/>
      <c r="L339" s="7"/>
      <c r="M339" s="5"/>
      <c r="N339" s="5"/>
    </row>
    <row r="340" spans="1:14" x14ac:dyDescent="0.4">
      <c r="A340" s="5">
        <v>336</v>
      </c>
      <c r="B340" s="6"/>
      <c r="C340" s="6"/>
      <c r="D340" s="11"/>
      <c r="E340" s="11"/>
      <c r="F340" s="11"/>
      <c r="G340" s="11"/>
      <c r="H340" s="11"/>
      <c r="I340" s="6"/>
      <c r="J340" s="6"/>
      <c r="K340" s="6"/>
      <c r="L340" s="7"/>
      <c r="M340" s="5"/>
      <c r="N340" s="5"/>
    </row>
    <row r="341" spans="1:14" x14ac:dyDescent="0.4">
      <c r="A341" s="5">
        <v>337</v>
      </c>
      <c r="B341" s="6"/>
      <c r="C341" s="6"/>
      <c r="D341" s="11"/>
      <c r="E341" s="11"/>
      <c r="F341" s="11"/>
      <c r="G341" s="11"/>
      <c r="H341" s="11"/>
      <c r="I341" s="6"/>
      <c r="J341" s="6"/>
      <c r="K341" s="6"/>
      <c r="L341" s="7"/>
      <c r="M341" s="5"/>
      <c r="N341" s="5"/>
    </row>
    <row r="342" spans="1:14" x14ac:dyDescent="0.4">
      <c r="A342" s="5">
        <v>338</v>
      </c>
      <c r="B342" s="6"/>
      <c r="C342" s="6"/>
      <c r="D342" s="11"/>
      <c r="E342" s="11"/>
      <c r="F342" s="11"/>
      <c r="G342" s="11"/>
      <c r="H342" s="11"/>
      <c r="I342" s="6"/>
      <c r="J342" s="6"/>
      <c r="K342" s="6"/>
      <c r="L342" s="7"/>
      <c r="M342" s="5"/>
      <c r="N342" s="5"/>
    </row>
    <row r="343" spans="1:14" x14ac:dyDescent="0.4">
      <c r="A343" s="5">
        <v>339</v>
      </c>
      <c r="B343" s="6"/>
      <c r="C343" s="6"/>
      <c r="D343" s="11"/>
      <c r="E343" s="11"/>
      <c r="F343" s="11"/>
      <c r="G343" s="11"/>
      <c r="H343" s="11"/>
      <c r="I343" s="6"/>
      <c r="J343" s="6"/>
      <c r="K343" s="6"/>
      <c r="L343" s="7"/>
      <c r="M343" s="5"/>
      <c r="N343" s="5"/>
    </row>
    <row r="344" spans="1:14" x14ac:dyDescent="0.4">
      <c r="A344" s="5">
        <v>340</v>
      </c>
      <c r="B344" s="6"/>
      <c r="C344" s="6"/>
      <c r="D344" s="11"/>
      <c r="E344" s="11"/>
      <c r="F344" s="11"/>
      <c r="G344" s="11"/>
      <c r="H344" s="11"/>
      <c r="I344" s="6"/>
      <c r="J344" s="6"/>
      <c r="K344" s="6"/>
      <c r="L344" s="7"/>
      <c r="M344" s="5"/>
      <c r="N344" s="5"/>
    </row>
    <row r="345" spans="1:14" x14ac:dyDescent="0.4">
      <c r="A345" s="5">
        <v>341</v>
      </c>
      <c r="B345" s="6"/>
      <c r="C345" s="6"/>
      <c r="D345" s="11"/>
      <c r="E345" s="11"/>
      <c r="F345" s="11"/>
      <c r="G345" s="11"/>
      <c r="H345" s="11"/>
      <c r="I345" s="6"/>
      <c r="J345" s="6"/>
      <c r="K345" s="6"/>
      <c r="L345" s="7"/>
      <c r="M345" s="5"/>
      <c r="N345" s="5"/>
    </row>
    <row r="346" spans="1:14" x14ac:dyDescent="0.4">
      <c r="A346" s="5">
        <v>342</v>
      </c>
      <c r="B346" s="6"/>
      <c r="C346" s="6"/>
      <c r="D346" s="11"/>
      <c r="E346" s="11"/>
      <c r="F346" s="11"/>
      <c r="G346" s="11"/>
      <c r="H346" s="11"/>
      <c r="I346" s="6"/>
      <c r="J346" s="6"/>
      <c r="K346" s="6"/>
      <c r="L346" s="7"/>
      <c r="M346" s="5"/>
      <c r="N346" s="5"/>
    </row>
    <row r="347" spans="1:14" x14ac:dyDescent="0.4">
      <c r="A347" s="5">
        <v>343</v>
      </c>
      <c r="B347" s="6"/>
      <c r="C347" s="6"/>
      <c r="D347" s="11"/>
      <c r="E347" s="11"/>
      <c r="F347" s="11"/>
      <c r="G347" s="11"/>
      <c r="H347" s="11"/>
      <c r="I347" s="6"/>
      <c r="J347" s="6"/>
      <c r="K347" s="6"/>
      <c r="L347" s="7"/>
      <c r="M347" s="5"/>
      <c r="N347" s="5"/>
    </row>
    <row r="348" spans="1:14" x14ac:dyDescent="0.4">
      <c r="A348" s="5">
        <v>344</v>
      </c>
      <c r="B348" s="6"/>
      <c r="C348" s="6"/>
      <c r="D348" s="11"/>
      <c r="E348" s="11"/>
      <c r="F348" s="11"/>
      <c r="G348" s="11"/>
      <c r="H348" s="11"/>
      <c r="I348" s="6"/>
      <c r="J348" s="6"/>
      <c r="K348" s="6"/>
      <c r="L348" s="7"/>
      <c r="M348" s="5"/>
      <c r="N348" s="5"/>
    </row>
    <row r="349" spans="1:14" x14ac:dyDescent="0.4">
      <c r="A349" s="5">
        <v>345</v>
      </c>
      <c r="B349" s="6"/>
      <c r="C349" s="6"/>
      <c r="D349" s="11"/>
      <c r="E349" s="11"/>
      <c r="F349" s="11"/>
      <c r="G349" s="11"/>
      <c r="H349" s="11"/>
      <c r="I349" s="6"/>
      <c r="J349" s="6"/>
      <c r="K349" s="6"/>
      <c r="L349" s="7"/>
      <c r="M349" s="5"/>
      <c r="N349" s="5"/>
    </row>
    <row r="350" spans="1:14" x14ac:dyDescent="0.4">
      <c r="A350" s="5">
        <v>346</v>
      </c>
      <c r="B350" s="6"/>
      <c r="C350" s="6"/>
      <c r="D350" s="11"/>
      <c r="E350" s="11"/>
      <c r="F350" s="11"/>
      <c r="G350" s="11"/>
      <c r="H350" s="11"/>
      <c r="I350" s="6"/>
      <c r="J350" s="6"/>
      <c r="K350" s="6"/>
      <c r="L350" s="7"/>
      <c r="M350" s="5"/>
      <c r="N350" s="5"/>
    </row>
    <row r="351" spans="1:14" x14ac:dyDescent="0.4">
      <c r="A351" s="5">
        <v>347</v>
      </c>
      <c r="B351" s="6"/>
      <c r="C351" s="6"/>
      <c r="D351" s="11"/>
      <c r="E351" s="11"/>
      <c r="F351" s="11"/>
      <c r="G351" s="11"/>
      <c r="H351" s="11"/>
      <c r="I351" s="6"/>
      <c r="J351" s="6"/>
      <c r="K351" s="6"/>
      <c r="L351" s="7"/>
      <c r="M351" s="5"/>
      <c r="N351" s="5"/>
    </row>
    <row r="352" spans="1:14" x14ac:dyDescent="0.4">
      <c r="A352" s="5">
        <v>348</v>
      </c>
      <c r="B352" s="6"/>
      <c r="C352" s="6"/>
      <c r="D352" s="11"/>
      <c r="E352" s="11"/>
      <c r="F352" s="11"/>
      <c r="G352" s="11"/>
      <c r="H352" s="11"/>
      <c r="I352" s="6"/>
      <c r="J352" s="6"/>
      <c r="K352" s="6"/>
      <c r="L352" s="7"/>
      <c r="M352" s="5"/>
      <c r="N352" s="5"/>
    </row>
    <row r="353" spans="1:14" x14ac:dyDescent="0.4">
      <c r="A353" s="5">
        <v>349</v>
      </c>
      <c r="B353" s="6"/>
      <c r="C353" s="6"/>
      <c r="D353" s="11"/>
      <c r="E353" s="11"/>
      <c r="F353" s="11"/>
      <c r="G353" s="11"/>
      <c r="H353" s="11"/>
      <c r="I353" s="6"/>
      <c r="J353" s="6"/>
      <c r="K353" s="6"/>
      <c r="L353" s="7"/>
      <c r="M353" s="5"/>
      <c r="N353" s="5"/>
    </row>
    <row r="354" spans="1:14" x14ac:dyDescent="0.4">
      <c r="A354" s="5">
        <v>350</v>
      </c>
      <c r="B354" s="6"/>
      <c r="C354" s="6"/>
      <c r="D354" s="11"/>
      <c r="E354" s="11"/>
      <c r="F354" s="11"/>
      <c r="G354" s="11"/>
      <c r="H354" s="11"/>
      <c r="I354" s="6"/>
      <c r="J354" s="6"/>
      <c r="K354" s="6"/>
      <c r="L354" s="7"/>
      <c r="M354" s="5"/>
      <c r="N354" s="5"/>
    </row>
    <row r="355" spans="1:14" x14ac:dyDescent="0.4">
      <c r="A355" s="5">
        <v>351</v>
      </c>
      <c r="B355" s="6"/>
      <c r="C355" s="6"/>
      <c r="D355" s="11"/>
      <c r="E355" s="11"/>
      <c r="F355" s="11"/>
      <c r="G355" s="11"/>
      <c r="H355" s="11"/>
      <c r="I355" s="6"/>
      <c r="J355" s="6"/>
      <c r="K355" s="6"/>
      <c r="L355" s="7"/>
      <c r="M355" s="5"/>
      <c r="N355" s="5"/>
    </row>
    <row r="356" spans="1:14" x14ac:dyDescent="0.4">
      <c r="A356" s="5">
        <v>352</v>
      </c>
      <c r="B356" s="6"/>
      <c r="C356" s="6"/>
      <c r="D356" s="11"/>
      <c r="E356" s="11"/>
      <c r="F356" s="11"/>
      <c r="G356" s="11"/>
      <c r="H356" s="11"/>
      <c r="I356" s="6"/>
      <c r="J356" s="6"/>
      <c r="K356" s="6"/>
      <c r="L356" s="7"/>
      <c r="M356" s="5"/>
      <c r="N356" s="5"/>
    </row>
    <row r="357" spans="1:14" x14ac:dyDescent="0.4">
      <c r="A357" s="5">
        <v>353</v>
      </c>
      <c r="B357" s="6"/>
      <c r="C357" s="6"/>
      <c r="D357" s="11"/>
      <c r="E357" s="11"/>
      <c r="F357" s="11"/>
      <c r="G357" s="11"/>
      <c r="H357" s="11"/>
      <c r="I357" s="6"/>
      <c r="J357" s="6"/>
      <c r="K357" s="6"/>
      <c r="L357" s="7"/>
      <c r="M357" s="5"/>
      <c r="N357" s="5"/>
    </row>
    <row r="358" spans="1:14" x14ac:dyDescent="0.4">
      <c r="A358" s="5">
        <v>354</v>
      </c>
      <c r="B358" s="6"/>
      <c r="C358" s="6"/>
      <c r="D358" s="11"/>
      <c r="E358" s="11"/>
      <c r="F358" s="11"/>
      <c r="G358" s="11"/>
      <c r="H358" s="11"/>
      <c r="I358" s="6"/>
      <c r="J358" s="6"/>
      <c r="K358" s="6"/>
      <c r="L358" s="7"/>
      <c r="M358" s="5"/>
      <c r="N358" s="5"/>
    </row>
    <row r="359" spans="1:14" x14ac:dyDescent="0.4">
      <c r="A359" s="5">
        <v>355</v>
      </c>
      <c r="B359" s="6"/>
      <c r="C359" s="6"/>
      <c r="D359" s="11"/>
      <c r="E359" s="11"/>
      <c r="F359" s="11"/>
      <c r="G359" s="11"/>
      <c r="H359" s="11"/>
      <c r="I359" s="6"/>
      <c r="J359" s="6"/>
      <c r="K359" s="6"/>
      <c r="L359" s="7"/>
      <c r="M359" s="5"/>
      <c r="N359" s="5"/>
    </row>
    <row r="360" spans="1:14" x14ac:dyDescent="0.4">
      <c r="A360" s="5">
        <v>356</v>
      </c>
      <c r="B360" s="6"/>
      <c r="C360" s="6"/>
      <c r="D360" s="11"/>
      <c r="E360" s="11"/>
      <c r="F360" s="11"/>
      <c r="G360" s="11"/>
      <c r="H360" s="11"/>
      <c r="I360" s="6"/>
      <c r="J360" s="6"/>
      <c r="K360" s="6"/>
      <c r="L360" s="7"/>
      <c r="M360" s="5"/>
      <c r="N360" s="5"/>
    </row>
    <row r="361" spans="1:14" x14ac:dyDescent="0.4">
      <c r="A361" s="5">
        <v>357</v>
      </c>
      <c r="B361" s="6"/>
      <c r="C361" s="6"/>
      <c r="D361" s="11"/>
      <c r="E361" s="11"/>
      <c r="F361" s="11"/>
      <c r="G361" s="11"/>
      <c r="H361" s="11"/>
      <c r="I361" s="6"/>
      <c r="J361" s="6"/>
      <c r="K361" s="6"/>
      <c r="L361" s="7"/>
      <c r="M361" s="5"/>
      <c r="N361" s="5"/>
    </row>
    <row r="362" spans="1:14" x14ac:dyDescent="0.4">
      <c r="A362" s="5">
        <v>358</v>
      </c>
      <c r="B362" s="6"/>
      <c r="C362" s="6"/>
      <c r="D362" s="11"/>
      <c r="E362" s="11"/>
      <c r="F362" s="11"/>
      <c r="G362" s="11"/>
      <c r="H362" s="11"/>
      <c r="I362" s="6"/>
      <c r="J362" s="6"/>
      <c r="K362" s="6"/>
      <c r="L362" s="7"/>
      <c r="M362" s="5"/>
      <c r="N362" s="5"/>
    </row>
    <row r="363" spans="1:14" x14ac:dyDescent="0.4">
      <c r="A363" s="5">
        <v>359</v>
      </c>
      <c r="B363" s="6"/>
      <c r="C363" s="6"/>
      <c r="D363" s="11"/>
      <c r="E363" s="11"/>
      <c r="F363" s="11"/>
      <c r="G363" s="11"/>
      <c r="H363" s="11"/>
      <c r="I363" s="6"/>
      <c r="J363" s="6"/>
      <c r="K363" s="6"/>
      <c r="L363" s="7"/>
      <c r="M363" s="5"/>
      <c r="N363" s="5"/>
    </row>
    <row r="364" spans="1:14" x14ac:dyDescent="0.4">
      <c r="A364" s="5">
        <v>360</v>
      </c>
      <c r="B364" s="6"/>
      <c r="C364" s="6"/>
      <c r="D364" s="11"/>
      <c r="E364" s="11"/>
      <c r="F364" s="11"/>
      <c r="G364" s="11"/>
      <c r="H364" s="11"/>
      <c r="I364" s="6"/>
      <c r="J364" s="6"/>
      <c r="K364" s="6"/>
      <c r="L364" s="7"/>
      <c r="M364" s="5"/>
      <c r="N364" s="5"/>
    </row>
    <row r="365" spans="1:14" x14ac:dyDescent="0.4">
      <c r="A365" s="5">
        <v>361</v>
      </c>
      <c r="B365" s="6"/>
      <c r="C365" s="6"/>
      <c r="D365" s="11"/>
      <c r="E365" s="11"/>
      <c r="F365" s="11"/>
      <c r="G365" s="11"/>
      <c r="H365" s="11"/>
      <c r="I365" s="6"/>
      <c r="J365" s="6"/>
      <c r="K365" s="6"/>
      <c r="L365" s="7"/>
      <c r="M365" s="5"/>
      <c r="N365" s="5"/>
    </row>
    <row r="366" spans="1:14" x14ac:dyDescent="0.4">
      <c r="A366" s="5">
        <v>362</v>
      </c>
      <c r="B366" s="6"/>
      <c r="C366" s="6"/>
      <c r="D366" s="11"/>
      <c r="E366" s="11"/>
      <c r="F366" s="11"/>
      <c r="G366" s="11"/>
      <c r="H366" s="11"/>
      <c r="I366" s="6"/>
      <c r="J366" s="6"/>
      <c r="K366" s="6"/>
      <c r="L366" s="7"/>
      <c r="M366" s="5"/>
      <c r="N366" s="5"/>
    </row>
    <row r="367" spans="1:14" x14ac:dyDescent="0.4">
      <c r="A367" s="5">
        <v>363</v>
      </c>
      <c r="B367" s="6"/>
      <c r="C367" s="6"/>
      <c r="D367" s="11"/>
      <c r="E367" s="11"/>
      <c r="F367" s="11"/>
      <c r="G367" s="11"/>
      <c r="H367" s="11"/>
      <c r="I367" s="6"/>
      <c r="J367" s="6"/>
      <c r="K367" s="6"/>
      <c r="L367" s="7"/>
      <c r="M367" s="5"/>
      <c r="N367" s="5"/>
    </row>
    <row r="368" spans="1:14" x14ac:dyDescent="0.4">
      <c r="A368" s="5">
        <v>364</v>
      </c>
      <c r="B368" s="6"/>
      <c r="C368" s="6"/>
      <c r="D368" s="11"/>
      <c r="E368" s="11"/>
      <c r="F368" s="11"/>
      <c r="G368" s="11"/>
      <c r="H368" s="11"/>
      <c r="I368" s="6"/>
      <c r="J368" s="6"/>
      <c r="K368" s="6"/>
      <c r="L368" s="7"/>
      <c r="M368" s="5"/>
      <c r="N368" s="5"/>
    </row>
    <row r="369" spans="1:14" x14ac:dyDescent="0.4">
      <c r="A369" s="5">
        <v>365</v>
      </c>
      <c r="B369" s="6"/>
      <c r="C369" s="6"/>
      <c r="D369" s="11"/>
      <c r="E369" s="11"/>
      <c r="F369" s="11"/>
      <c r="G369" s="11"/>
      <c r="H369" s="11"/>
      <c r="I369" s="6"/>
      <c r="J369" s="6"/>
      <c r="K369" s="6"/>
      <c r="L369" s="7"/>
      <c r="M369" s="5"/>
      <c r="N369" s="5"/>
    </row>
    <row r="370" spans="1:14" x14ac:dyDescent="0.4">
      <c r="A370" s="5">
        <v>366</v>
      </c>
      <c r="B370" s="6"/>
      <c r="C370" s="6"/>
      <c r="D370" s="11"/>
      <c r="E370" s="11"/>
      <c r="F370" s="11"/>
      <c r="G370" s="11"/>
      <c r="H370" s="11"/>
      <c r="I370" s="6"/>
      <c r="J370" s="6"/>
      <c r="K370" s="6"/>
      <c r="L370" s="7"/>
      <c r="M370" s="5"/>
      <c r="N370" s="5"/>
    </row>
    <row r="371" spans="1:14" x14ac:dyDescent="0.4">
      <c r="A371" s="5">
        <v>367</v>
      </c>
      <c r="B371" s="6"/>
      <c r="C371" s="6"/>
      <c r="D371" s="11"/>
      <c r="E371" s="11"/>
      <c r="F371" s="11"/>
      <c r="G371" s="11"/>
      <c r="H371" s="11"/>
      <c r="I371" s="6"/>
      <c r="J371" s="6"/>
      <c r="K371" s="6"/>
      <c r="L371" s="7"/>
      <c r="M371" s="5"/>
      <c r="N371" s="5"/>
    </row>
    <row r="372" spans="1:14" x14ac:dyDescent="0.4">
      <c r="A372" s="5">
        <v>368</v>
      </c>
      <c r="B372" s="6"/>
      <c r="C372" s="6"/>
      <c r="D372" s="11"/>
      <c r="E372" s="11"/>
      <c r="F372" s="11"/>
      <c r="G372" s="11"/>
      <c r="H372" s="11"/>
      <c r="I372" s="6"/>
      <c r="J372" s="6"/>
      <c r="K372" s="6"/>
      <c r="L372" s="7"/>
      <c r="M372" s="5"/>
      <c r="N372" s="5"/>
    </row>
    <row r="373" spans="1:14" x14ac:dyDescent="0.4">
      <c r="A373" s="5">
        <v>369</v>
      </c>
      <c r="B373" s="6"/>
      <c r="C373" s="6"/>
      <c r="D373" s="11"/>
      <c r="E373" s="11"/>
      <c r="F373" s="11"/>
      <c r="G373" s="11"/>
      <c r="H373" s="11"/>
      <c r="I373" s="6"/>
      <c r="J373" s="6"/>
      <c r="K373" s="6"/>
      <c r="L373" s="7"/>
      <c r="M373" s="5"/>
      <c r="N373" s="5"/>
    </row>
    <row r="374" spans="1:14" x14ac:dyDescent="0.4">
      <c r="A374" s="5">
        <v>370</v>
      </c>
      <c r="B374" s="6"/>
      <c r="C374" s="6"/>
      <c r="D374" s="11"/>
      <c r="E374" s="11"/>
      <c r="F374" s="11"/>
      <c r="G374" s="11"/>
      <c r="H374" s="11"/>
      <c r="I374" s="6"/>
      <c r="J374" s="6"/>
      <c r="K374" s="6"/>
      <c r="L374" s="7"/>
      <c r="M374" s="5"/>
      <c r="N374" s="5"/>
    </row>
    <row r="375" spans="1:14" x14ac:dyDescent="0.4">
      <c r="A375" s="5">
        <v>371</v>
      </c>
      <c r="B375" s="6"/>
      <c r="C375" s="6"/>
      <c r="D375" s="11"/>
      <c r="E375" s="11"/>
      <c r="F375" s="11"/>
      <c r="G375" s="11"/>
      <c r="H375" s="11"/>
      <c r="I375" s="6"/>
      <c r="J375" s="6"/>
      <c r="K375" s="6"/>
      <c r="L375" s="7"/>
      <c r="M375" s="5"/>
      <c r="N375" s="5"/>
    </row>
    <row r="376" spans="1:14" x14ac:dyDescent="0.4">
      <c r="A376" s="5">
        <v>372</v>
      </c>
      <c r="B376" s="6"/>
      <c r="C376" s="6"/>
      <c r="D376" s="11"/>
      <c r="E376" s="11"/>
      <c r="F376" s="11"/>
      <c r="G376" s="11"/>
      <c r="H376" s="11"/>
      <c r="I376" s="6"/>
      <c r="J376" s="6"/>
      <c r="K376" s="6"/>
      <c r="L376" s="7"/>
      <c r="M376" s="5"/>
      <c r="N376" s="5"/>
    </row>
    <row r="377" spans="1:14" x14ac:dyDescent="0.4">
      <c r="A377" s="5">
        <v>373</v>
      </c>
      <c r="B377" s="6"/>
      <c r="C377" s="6"/>
      <c r="D377" s="11"/>
      <c r="E377" s="11"/>
      <c r="F377" s="11"/>
      <c r="G377" s="11"/>
      <c r="H377" s="11"/>
      <c r="I377" s="6"/>
      <c r="J377" s="6"/>
      <c r="K377" s="6"/>
      <c r="L377" s="7"/>
      <c r="M377" s="5"/>
      <c r="N377" s="5"/>
    </row>
    <row r="378" spans="1:14" x14ac:dyDescent="0.4">
      <c r="A378" s="5">
        <v>374</v>
      </c>
      <c r="B378" s="6"/>
      <c r="C378" s="6"/>
      <c r="D378" s="11"/>
      <c r="E378" s="11"/>
      <c r="F378" s="11"/>
      <c r="G378" s="11"/>
      <c r="H378" s="11"/>
      <c r="I378" s="6"/>
      <c r="J378" s="6"/>
      <c r="K378" s="6"/>
      <c r="L378" s="7"/>
      <c r="M378" s="5"/>
      <c r="N378" s="5"/>
    </row>
    <row r="379" spans="1:14" x14ac:dyDescent="0.4">
      <c r="A379" s="5">
        <v>375</v>
      </c>
      <c r="B379" s="6"/>
      <c r="C379" s="6"/>
      <c r="D379" s="11"/>
      <c r="E379" s="11"/>
      <c r="F379" s="11"/>
      <c r="G379" s="11"/>
      <c r="H379" s="11"/>
      <c r="I379" s="6"/>
      <c r="J379" s="6"/>
      <c r="K379" s="6"/>
      <c r="L379" s="7"/>
      <c r="M379" s="5"/>
      <c r="N379" s="5"/>
    </row>
    <row r="380" spans="1:14" x14ac:dyDescent="0.4">
      <c r="A380" s="5">
        <v>376</v>
      </c>
      <c r="B380" s="6"/>
      <c r="C380" s="6"/>
      <c r="D380" s="11"/>
      <c r="E380" s="11"/>
      <c r="F380" s="11"/>
      <c r="G380" s="11"/>
      <c r="H380" s="11"/>
      <c r="I380" s="6"/>
      <c r="J380" s="6"/>
      <c r="K380" s="6"/>
      <c r="L380" s="7"/>
      <c r="M380" s="5"/>
      <c r="N380" s="5"/>
    </row>
    <row r="381" spans="1:14" x14ac:dyDescent="0.4">
      <c r="A381" s="5">
        <v>377</v>
      </c>
      <c r="B381" s="6"/>
      <c r="C381" s="6"/>
      <c r="D381" s="11"/>
      <c r="E381" s="11"/>
      <c r="F381" s="11"/>
      <c r="G381" s="11"/>
      <c r="H381" s="11"/>
      <c r="I381" s="6"/>
      <c r="J381" s="6"/>
      <c r="K381" s="6"/>
      <c r="L381" s="7"/>
      <c r="M381" s="5"/>
      <c r="N381" s="5"/>
    </row>
    <row r="382" spans="1:14" x14ac:dyDescent="0.4">
      <c r="A382" s="5">
        <v>378</v>
      </c>
      <c r="B382" s="6"/>
      <c r="C382" s="6"/>
      <c r="D382" s="11"/>
      <c r="E382" s="11"/>
      <c r="F382" s="11"/>
      <c r="G382" s="11"/>
      <c r="H382" s="11"/>
      <c r="I382" s="6"/>
      <c r="J382" s="6"/>
      <c r="K382" s="6"/>
      <c r="L382" s="7"/>
      <c r="M382" s="5"/>
      <c r="N382" s="5"/>
    </row>
    <row r="383" spans="1:14" x14ac:dyDescent="0.4">
      <c r="A383" s="5">
        <v>379</v>
      </c>
      <c r="B383" s="6"/>
      <c r="C383" s="6"/>
      <c r="D383" s="11"/>
      <c r="E383" s="11"/>
      <c r="F383" s="11"/>
      <c r="G383" s="11"/>
      <c r="H383" s="11"/>
      <c r="I383" s="6"/>
      <c r="J383" s="6"/>
      <c r="K383" s="6"/>
      <c r="L383" s="7"/>
      <c r="M383" s="5"/>
      <c r="N383" s="5"/>
    </row>
    <row r="384" spans="1:14" x14ac:dyDescent="0.4">
      <c r="A384" s="5">
        <v>380</v>
      </c>
      <c r="B384" s="6"/>
      <c r="C384" s="6"/>
      <c r="D384" s="11"/>
      <c r="E384" s="11"/>
      <c r="F384" s="11"/>
      <c r="G384" s="11"/>
      <c r="H384" s="11"/>
      <c r="I384" s="6"/>
      <c r="J384" s="6"/>
      <c r="K384" s="6"/>
      <c r="L384" s="7"/>
      <c r="M384" s="5"/>
      <c r="N384" s="5"/>
    </row>
    <row r="385" spans="1:14" x14ac:dyDescent="0.4">
      <c r="A385" s="5">
        <v>381</v>
      </c>
      <c r="B385" s="6"/>
      <c r="C385" s="6"/>
      <c r="D385" s="11"/>
      <c r="E385" s="11"/>
      <c r="F385" s="11"/>
      <c r="G385" s="11"/>
      <c r="H385" s="11"/>
      <c r="I385" s="6"/>
      <c r="J385" s="6"/>
      <c r="K385" s="6"/>
      <c r="L385" s="7"/>
      <c r="M385" s="5"/>
      <c r="N385" s="5"/>
    </row>
    <row r="386" spans="1:14" x14ac:dyDescent="0.4">
      <c r="A386" s="5">
        <v>382</v>
      </c>
      <c r="B386" s="6"/>
      <c r="C386" s="6"/>
      <c r="D386" s="11"/>
      <c r="E386" s="11"/>
      <c r="F386" s="11"/>
      <c r="G386" s="11"/>
      <c r="H386" s="11"/>
      <c r="I386" s="6"/>
      <c r="J386" s="6"/>
      <c r="K386" s="6"/>
      <c r="L386" s="7"/>
      <c r="M386" s="5"/>
      <c r="N386" s="5"/>
    </row>
    <row r="387" spans="1:14" x14ac:dyDescent="0.4">
      <c r="A387" s="5">
        <v>383</v>
      </c>
      <c r="B387" s="6"/>
      <c r="C387" s="6"/>
      <c r="D387" s="11"/>
      <c r="E387" s="11"/>
      <c r="F387" s="11"/>
      <c r="G387" s="11"/>
      <c r="H387" s="11"/>
      <c r="I387" s="6"/>
      <c r="J387" s="6"/>
      <c r="K387" s="6"/>
      <c r="L387" s="7"/>
      <c r="M387" s="5"/>
      <c r="N387" s="5"/>
    </row>
    <row r="388" spans="1:14" x14ac:dyDescent="0.4">
      <c r="A388" s="5">
        <v>384</v>
      </c>
      <c r="B388" s="6"/>
      <c r="C388" s="6"/>
      <c r="D388" s="11"/>
      <c r="E388" s="11"/>
      <c r="F388" s="11"/>
      <c r="G388" s="11"/>
      <c r="H388" s="11"/>
      <c r="I388" s="6"/>
      <c r="J388" s="6"/>
      <c r="K388" s="6"/>
      <c r="L388" s="7"/>
      <c r="M388" s="5"/>
      <c r="N388" s="5"/>
    </row>
    <row r="389" spans="1:14" x14ac:dyDescent="0.4">
      <c r="A389" s="5">
        <v>385</v>
      </c>
      <c r="B389" s="6"/>
      <c r="C389" s="6"/>
      <c r="D389" s="11"/>
      <c r="E389" s="11"/>
      <c r="F389" s="11"/>
      <c r="G389" s="11"/>
      <c r="H389" s="11"/>
      <c r="I389" s="6"/>
      <c r="J389" s="6"/>
      <c r="K389" s="6"/>
      <c r="L389" s="7"/>
      <c r="M389" s="5"/>
      <c r="N389" s="5"/>
    </row>
    <row r="390" spans="1:14" x14ac:dyDescent="0.4">
      <c r="A390" s="5">
        <v>386</v>
      </c>
      <c r="B390" s="6"/>
      <c r="C390" s="6"/>
      <c r="D390" s="11"/>
      <c r="E390" s="11"/>
      <c r="F390" s="11"/>
      <c r="G390" s="11"/>
      <c r="H390" s="11"/>
      <c r="I390" s="6"/>
      <c r="J390" s="6"/>
      <c r="K390" s="6"/>
      <c r="L390" s="7"/>
      <c r="M390" s="5"/>
      <c r="N390" s="5"/>
    </row>
    <row r="391" spans="1:14" x14ac:dyDescent="0.4">
      <c r="A391" s="5">
        <v>387</v>
      </c>
      <c r="B391" s="6"/>
      <c r="C391" s="6"/>
      <c r="D391" s="11"/>
      <c r="E391" s="11"/>
      <c r="F391" s="11"/>
      <c r="G391" s="11"/>
      <c r="H391" s="11"/>
      <c r="I391" s="6"/>
      <c r="J391" s="6"/>
      <c r="K391" s="6"/>
      <c r="L391" s="7"/>
      <c r="M391" s="5"/>
      <c r="N391" s="5"/>
    </row>
    <row r="392" spans="1:14" x14ac:dyDescent="0.4">
      <c r="A392" s="5">
        <v>388</v>
      </c>
      <c r="B392" s="6"/>
      <c r="C392" s="6"/>
      <c r="D392" s="11"/>
      <c r="E392" s="11"/>
      <c r="F392" s="11"/>
      <c r="G392" s="11"/>
      <c r="H392" s="11"/>
      <c r="I392" s="6"/>
      <c r="J392" s="6"/>
      <c r="K392" s="6"/>
      <c r="L392" s="7"/>
      <c r="M392" s="5"/>
      <c r="N392" s="5"/>
    </row>
    <row r="393" spans="1:14" x14ac:dyDescent="0.4">
      <c r="A393" s="5">
        <v>389</v>
      </c>
      <c r="B393" s="6"/>
      <c r="C393" s="6"/>
      <c r="D393" s="11"/>
      <c r="E393" s="11"/>
      <c r="F393" s="11"/>
      <c r="G393" s="11"/>
      <c r="H393" s="11"/>
      <c r="I393" s="6"/>
      <c r="J393" s="6"/>
      <c r="K393" s="6"/>
      <c r="L393" s="7"/>
      <c r="M393" s="5"/>
      <c r="N393" s="5"/>
    </row>
    <row r="394" spans="1:14" x14ac:dyDescent="0.4">
      <c r="A394" s="5">
        <v>390</v>
      </c>
      <c r="B394" s="6"/>
      <c r="C394" s="6"/>
      <c r="D394" s="11"/>
      <c r="E394" s="11"/>
      <c r="F394" s="11"/>
      <c r="G394" s="11"/>
      <c r="H394" s="11"/>
      <c r="I394" s="6"/>
      <c r="J394" s="6"/>
      <c r="K394" s="6"/>
      <c r="L394" s="7"/>
      <c r="M394" s="5"/>
      <c r="N394" s="5"/>
    </row>
    <row r="395" spans="1:14" x14ac:dyDescent="0.4">
      <c r="A395" s="5">
        <v>391</v>
      </c>
      <c r="B395" s="6"/>
      <c r="C395" s="6"/>
      <c r="D395" s="11"/>
      <c r="E395" s="11"/>
      <c r="F395" s="11"/>
      <c r="G395" s="11"/>
      <c r="H395" s="11"/>
      <c r="I395" s="6"/>
      <c r="J395" s="6"/>
      <c r="K395" s="6"/>
      <c r="L395" s="7"/>
      <c r="M395" s="5"/>
      <c r="N395" s="5"/>
    </row>
    <row r="396" spans="1:14" x14ac:dyDescent="0.4">
      <c r="A396" s="5">
        <v>392</v>
      </c>
      <c r="B396" s="6"/>
      <c r="C396" s="6"/>
      <c r="D396" s="11"/>
      <c r="E396" s="11"/>
      <c r="F396" s="11"/>
      <c r="G396" s="11"/>
      <c r="H396" s="11"/>
      <c r="I396" s="6"/>
      <c r="J396" s="6"/>
      <c r="K396" s="6"/>
      <c r="L396" s="7"/>
      <c r="M396" s="5"/>
      <c r="N396" s="5"/>
    </row>
    <row r="397" spans="1:14" x14ac:dyDescent="0.4">
      <c r="A397" s="5">
        <v>393</v>
      </c>
      <c r="B397" s="6"/>
      <c r="C397" s="6"/>
      <c r="D397" s="11"/>
      <c r="E397" s="11"/>
      <c r="F397" s="11"/>
      <c r="G397" s="11"/>
      <c r="H397" s="11"/>
      <c r="I397" s="6"/>
      <c r="J397" s="6"/>
      <c r="K397" s="6"/>
      <c r="L397" s="7"/>
      <c r="M397" s="5"/>
      <c r="N397" s="5"/>
    </row>
    <row r="398" spans="1:14" x14ac:dyDescent="0.4">
      <c r="A398" s="5">
        <v>394</v>
      </c>
      <c r="B398" s="6"/>
      <c r="C398" s="6"/>
      <c r="D398" s="11"/>
      <c r="E398" s="11"/>
      <c r="F398" s="11"/>
      <c r="G398" s="11"/>
      <c r="H398" s="11"/>
      <c r="I398" s="6"/>
      <c r="J398" s="6"/>
      <c r="K398" s="6"/>
      <c r="L398" s="7"/>
      <c r="M398" s="5"/>
      <c r="N398" s="5"/>
    </row>
    <row r="399" spans="1:14" x14ac:dyDescent="0.4">
      <c r="A399" s="5">
        <v>395</v>
      </c>
      <c r="B399" s="6"/>
      <c r="C399" s="6"/>
      <c r="D399" s="11"/>
      <c r="E399" s="11"/>
      <c r="F399" s="11"/>
      <c r="G399" s="11"/>
      <c r="H399" s="11"/>
      <c r="I399" s="6"/>
      <c r="J399" s="6"/>
      <c r="K399" s="6"/>
      <c r="L399" s="7"/>
      <c r="M399" s="5"/>
      <c r="N399" s="5"/>
    </row>
    <row r="400" spans="1:14" x14ac:dyDescent="0.4">
      <c r="A400" s="5">
        <v>396</v>
      </c>
      <c r="B400" s="6"/>
      <c r="C400" s="6"/>
      <c r="D400" s="11"/>
      <c r="E400" s="11"/>
      <c r="F400" s="11"/>
      <c r="G400" s="11"/>
      <c r="H400" s="11"/>
      <c r="I400" s="6"/>
      <c r="J400" s="6"/>
      <c r="K400" s="6"/>
      <c r="L400" s="7"/>
      <c r="M400" s="5"/>
      <c r="N400" s="5"/>
    </row>
    <row r="401" spans="1:14" x14ac:dyDescent="0.4">
      <c r="A401" s="5">
        <v>397</v>
      </c>
      <c r="B401" s="6"/>
      <c r="C401" s="6"/>
      <c r="D401" s="11"/>
      <c r="E401" s="11"/>
      <c r="F401" s="11"/>
      <c r="G401" s="11"/>
      <c r="H401" s="11"/>
      <c r="I401" s="6"/>
      <c r="J401" s="6"/>
      <c r="K401" s="6"/>
      <c r="L401" s="7"/>
      <c r="M401" s="5"/>
      <c r="N401" s="5"/>
    </row>
    <row r="402" spans="1:14" x14ac:dyDescent="0.4">
      <c r="A402" s="5">
        <v>398</v>
      </c>
      <c r="B402" s="6"/>
      <c r="C402" s="6"/>
      <c r="D402" s="11"/>
      <c r="E402" s="11"/>
      <c r="F402" s="11"/>
      <c r="G402" s="11"/>
      <c r="H402" s="11"/>
      <c r="I402" s="6"/>
      <c r="J402" s="6"/>
      <c r="K402" s="6"/>
      <c r="L402" s="7"/>
      <c r="M402" s="5"/>
      <c r="N402" s="5"/>
    </row>
    <row r="403" spans="1:14" x14ac:dyDescent="0.4">
      <c r="A403" s="5">
        <v>399</v>
      </c>
      <c r="B403" s="6"/>
      <c r="C403" s="6"/>
      <c r="D403" s="11"/>
      <c r="E403" s="11"/>
      <c r="F403" s="11"/>
      <c r="G403" s="11"/>
      <c r="H403" s="11"/>
      <c r="I403" s="6"/>
      <c r="J403" s="6"/>
      <c r="K403" s="6"/>
      <c r="L403" s="7"/>
      <c r="M403" s="5"/>
      <c r="N403" s="5"/>
    </row>
    <row r="404" spans="1:14" x14ac:dyDescent="0.4">
      <c r="A404" s="5">
        <v>400</v>
      </c>
      <c r="B404" s="6"/>
      <c r="C404" s="6"/>
      <c r="D404" s="11"/>
      <c r="E404" s="11"/>
      <c r="F404" s="11"/>
      <c r="G404" s="11"/>
      <c r="H404" s="11"/>
      <c r="I404" s="6"/>
      <c r="J404" s="6"/>
      <c r="K404" s="6"/>
      <c r="L404" s="7"/>
      <c r="M404" s="5"/>
      <c r="N404" s="5"/>
    </row>
    <row r="405" spans="1:14" x14ac:dyDescent="0.4">
      <c r="A405" s="5">
        <v>401</v>
      </c>
      <c r="B405" s="6"/>
      <c r="C405" s="6"/>
      <c r="D405" s="11"/>
      <c r="E405" s="11"/>
      <c r="F405" s="11"/>
      <c r="G405" s="11"/>
      <c r="H405" s="11"/>
      <c r="I405" s="6"/>
      <c r="J405" s="6"/>
      <c r="K405" s="6"/>
      <c r="L405" s="7"/>
      <c r="M405" s="5"/>
      <c r="N405" s="5"/>
    </row>
    <row r="406" spans="1:14" x14ac:dyDescent="0.4">
      <c r="A406" s="5">
        <v>402</v>
      </c>
      <c r="B406" s="6"/>
      <c r="C406" s="6"/>
      <c r="D406" s="11"/>
      <c r="E406" s="11"/>
      <c r="F406" s="11"/>
      <c r="G406" s="11"/>
      <c r="H406" s="11"/>
      <c r="I406" s="6"/>
      <c r="J406" s="6"/>
      <c r="K406" s="6"/>
      <c r="L406" s="7"/>
      <c r="M406" s="5"/>
      <c r="N406" s="5"/>
    </row>
    <row r="407" spans="1:14" x14ac:dyDescent="0.4">
      <c r="A407" s="5">
        <v>403</v>
      </c>
      <c r="B407" s="6"/>
      <c r="C407" s="6"/>
      <c r="D407" s="11"/>
      <c r="E407" s="11"/>
      <c r="F407" s="11"/>
      <c r="G407" s="11"/>
      <c r="H407" s="11"/>
      <c r="I407" s="6"/>
      <c r="J407" s="6"/>
      <c r="K407" s="6"/>
      <c r="L407" s="7"/>
      <c r="M407" s="5"/>
      <c r="N407" s="5"/>
    </row>
    <row r="408" spans="1:14" x14ac:dyDescent="0.4">
      <c r="A408" s="5">
        <v>404</v>
      </c>
      <c r="B408" s="6"/>
      <c r="C408" s="6"/>
      <c r="D408" s="11"/>
      <c r="E408" s="11"/>
      <c r="F408" s="11"/>
      <c r="G408" s="11"/>
      <c r="H408" s="11"/>
      <c r="I408" s="6"/>
      <c r="J408" s="6"/>
      <c r="K408" s="6"/>
      <c r="L408" s="7"/>
      <c r="M408" s="5"/>
      <c r="N408" s="5"/>
    </row>
    <row r="409" spans="1:14" x14ac:dyDescent="0.4">
      <c r="A409" s="5">
        <v>405</v>
      </c>
      <c r="B409" s="6"/>
      <c r="C409" s="6"/>
      <c r="D409" s="11"/>
      <c r="E409" s="11"/>
      <c r="F409" s="11"/>
      <c r="G409" s="11"/>
      <c r="H409" s="11"/>
      <c r="I409" s="6"/>
      <c r="J409" s="6"/>
      <c r="K409" s="6"/>
      <c r="L409" s="7"/>
      <c r="M409" s="5"/>
      <c r="N409" s="5"/>
    </row>
    <row r="410" spans="1:14" x14ac:dyDescent="0.4">
      <c r="A410" s="5">
        <v>406</v>
      </c>
      <c r="B410" s="6"/>
      <c r="C410" s="6"/>
      <c r="D410" s="11"/>
      <c r="E410" s="11"/>
      <c r="F410" s="11"/>
      <c r="G410" s="11"/>
      <c r="H410" s="11"/>
      <c r="I410" s="6"/>
      <c r="J410" s="6"/>
      <c r="K410" s="6"/>
      <c r="L410" s="7"/>
      <c r="M410" s="5"/>
      <c r="N410" s="5"/>
    </row>
    <row r="411" spans="1:14" x14ac:dyDescent="0.4">
      <c r="A411" s="5">
        <v>407</v>
      </c>
      <c r="B411" s="6"/>
      <c r="C411" s="6"/>
      <c r="D411" s="11"/>
      <c r="E411" s="11"/>
      <c r="F411" s="11"/>
      <c r="G411" s="11"/>
      <c r="H411" s="11"/>
      <c r="I411" s="6"/>
      <c r="J411" s="6"/>
      <c r="K411" s="6"/>
      <c r="L411" s="7"/>
      <c r="M411" s="5"/>
      <c r="N411" s="5"/>
    </row>
    <row r="412" spans="1:14" x14ac:dyDescent="0.4">
      <c r="A412" s="5">
        <v>408</v>
      </c>
      <c r="B412" s="6"/>
      <c r="C412" s="6"/>
      <c r="D412" s="11"/>
      <c r="E412" s="11"/>
      <c r="F412" s="11"/>
      <c r="G412" s="11"/>
      <c r="H412" s="11"/>
      <c r="I412" s="6"/>
      <c r="J412" s="6"/>
      <c r="K412" s="6"/>
      <c r="L412" s="7"/>
      <c r="M412" s="5"/>
      <c r="N412" s="5"/>
    </row>
    <row r="413" spans="1:14" x14ac:dyDescent="0.4">
      <c r="A413" s="5">
        <v>409</v>
      </c>
      <c r="B413" s="6"/>
      <c r="C413" s="6"/>
      <c r="D413" s="11"/>
      <c r="E413" s="11"/>
      <c r="F413" s="11"/>
      <c r="G413" s="11"/>
      <c r="H413" s="11"/>
      <c r="I413" s="6"/>
      <c r="J413" s="6"/>
      <c r="K413" s="6"/>
      <c r="L413" s="7"/>
      <c r="M413" s="5"/>
      <c r="N413" s="5"/>
    </row>
    <row r="414" spans="1:14" x14ac:dyDescent="0.4">
      <c r="A414" s="5">
        <v>410</v>
      </c>
      <c r="B414" s="6"/>
      <c r="C414" s="6"/>
      <c r="D414" s="11"/>
      <c r="E414" s="11"/>
      <c r="F414" s="11"/>
      <c r="G414" s="11"/>
      <c r="H414" s="11"/>
      <c r="I414" s="6"/>
      <c r="J414" s="6"/>
      <c r="K414" s="6"/>
      <c r="L414" s="7"/>
      <c r="M414" s="5"/>
      <c r="N414" s="5"/>
    </row>
    <row r="415" spans="1:14" x14ac:dyDescent="0.4">
      <c r="A415" s="5">
        <v>411</v>
      </c>
      <c r="B415" s="6"/>
      <c r="C415" s="6"/>
      <c r="D415" s="11"/>
      <c r="E415" s="11"/>
      <c r="F415" s="11"/>
      <c r="G415" s="11"/>
      <c r="H415" s="11"/>
      <c r="I415" s="6"/>
      <c r="J415" s="6"/>
      <c r="K415" s="6"/>
      <c r="L415" s="7"/>
      <c r="M415" s="5"/>
      <c r="N415" s="5"/>
    </row>
    <row r="416" spans="1:14" x14ac:dyDescent="0.4">
      <c r="A416" s="5">
        <v>412</v>
      </c>
      <c r="B416" s="6"/>
      <c r="C416" s="6"/>
      <c r="D416" s="11"/>
      <c r="E416" s="11"/>
      <c r="F416" s="11"/>
      <c r="G416" s="11"/>
      <c r="H416" s="11"/>
      <c r="I416" s="6"/>
      <c r="J416" s="6"/>
      <c r="K416" s="6"/>
      <c r="L416" s="7"/>
      <c r="M416" s="5"/>
      <c r="N416" s="5"/>
    </row>
    <row r="417" spans="1:14" x14ac:dyDescent="0.4">
      <c r="A417" s="5">
        <v>413</v>
      </c>
      <c r="B417" s="6"/>
      <c r="C417" s="6"/>
      <c r="D417" s="11"/>
      <c r="E417" s="11"/>
      <c r="F417" s="11"/>
      <c r="G417" s="11"/>
      <c r="H417" s="11"/>
      <c r="I417" s="6"/>
      <c r="J417" s="6"/>
      <c r="K417" s="6"/>
      <c r="L417" s="7"/>
      <c r="M417" s="5"/>
      <c r="N417" s="5"/>
    </row>
    <row r="418" spans="1:14" x14ac:dyDescent="0.4">
      <c r="A418" s="5">
        <v>414</v>
      </c>
      <c r="B418" s="6"/>
      <c r="C418" s="6"/>
      <c r="D418" s="11"/>
      <c r="E418" s="11"/>
      <c r="F418" s="11"/>
      <c r="G418" s="11"/>
      <c r="H418" s="11"/>
      <c r="I418" s="6"/>
      <c r="J418" s="6"/>
      <c r="K418" s="6"/>
      <c r="L418" s="7"/>
      <c r="M418" s="5"/>
      <c r="N418" s="5"/>
    </row>
    <row r="419" spans="1:14" x14ac:dyDescent="0.4">
      <c r="A419" s="5">
        <v>415</v>
      </c>
      <c r="B419" s="6"/>
      <c r="C419" s="6"/>
      <c r="D419" s="11"/>
      <c r="E419" s="11"/>
      <c r="F419" s="11"/>
      <c r="G419" s="11"/>
      <c r="H419" s="11"/>
      <c r="I419" s="6"/>
      <c r="J419" s="6"/>
      <c r="K419" s="6"/>
      <c r="L419" s="7"/>
      <c r="M419" s="5"/>
      <c r="N419" s="5"/>
    </row>
    <row r="420" spans="1:14" x14ac:dyDescent="0.4">
      <c r="A420" s="5">
        <v>416</v>
      </c>
      <c r="B420" s="6"/>
      <c r="C420" s="6"/>
      <c r="D420" s="11"/>
      <c r="E420" s="11"/>
      <c r="F420" s="11"/>
      <c r="G420" s="11"/>
      <c r="H420" s="11"/>
      <c r="I420" s="6"/>
      <c r="J420" s="6"/>
      <c r="K420" s="6"/>
      <c r="L420" s="7"/>
      <c r="M420" s="5"/>
      <c r="N420" s="5"/>
    </row>
    <row r="421" spans="1:14" x14ac:dyDescent="0.4">
      <c r="A421" s="5">
        <v>417</v>
      </c>
      <c r="B421" s="6"/>
      <c r="C421" s="6"/>
      <c r="D421" s="11"/>
      <c r="E421" s="11"/>
      <c r="F421" s="11"/>
      <c r="G421" s="11"/>
      <c r="H421" s="11"/>
      <c r="I421" s="6"/>
      <c r="J421" s="6"/>
      <c r="K421" s="6"/>
      <c r="L421" s="7"/>
      <c r="M421" s="5"/>
      <c r="N421" s="5"/>
    </row>
    <row r="422" spans="1:14" x14ac:dyDescent="0.4">
      <c r="A422" s="5">
        <v>418</v>
      </c>
      <c r="B422" s="6"/>
      <c r="C422" s="6"/>
      <c r="D422" s="11"/>
      <c r="E422" s="11"/>
      <c r="F422" s="11"/>
      <c r="G422" s="11"/>
      <c r="H422" s="11"/>
      <c r="I422" s="6"/>
      <c r="J422" s="6"/>
      <c r="K422" s="6"/>
      <c r="L422" s="7"/>
      <c r="M422" s="5"/>
      <c r="N422" s="5"/>
    </row>
    <row r="423" spans="1:14" x14ac:dyDescent="0.4">
      <c r="A423" s="5">
        <v>419</v>
      </c>
      <c r="B423" s="6"/>
      <c r="C423" s="6"/>
      <c r="D423" s="11"/>
      <c r="E423" s="11"/>
      <c r="F423" s="11"/>
      <c r="G423" s="11"/>
      <c r="H423" s="11"/>
      <c r="I423" s="6"/>
      <c r="J423" s="6"/>
      <c r="K423" s="6"/>
      <c r="L423" s="7"/>
      <c r="M423" s="5"/>
      <c r="N423" s="5"/>
    </row>
    <row r="424" spans="1:14" x14ac:dyDescent="0.4">
      <c r="A424" s="5">
        <v>420</v>
      </c>
      <c r="B424" s="6"/>
      <c r="C424" s="6"/>
      <c r="D424" s="11"/>
      <c r="E424" s="11"/>
      <c r="F424" s="11"/>
      <c r="G424" s="11"/>
      <c r="H424" s="11"/>
      <c r="I424" s="6"/>
      <c r="J424" s="6"/>
      <c r="K424" s="6"/>
      <c r="L424" s="7"/>
      <c r="M424" s="5"/>
      <c r="N424" s="5"/>
    </row>
    <row r="425" spans="1:14" x14ac:dyDescent="0.4">
      <c r="A425" s="5">
        <v>421</v>
      </c>
      <c r="B425" s="6"/>
      <c r="C425" s="6"/>
      <c r="D425" s="11"/>
      <c r="E425" s="11"/>
      <c r="F425" s="11"/>
      <c r="G425" s="11"/>
      <c r="H425" s="11"/>
      <c r="I425" s="6"/>
      <c r="J425" s="6"/>
      <c r="K425" s="6"/>
      <c r="L425" s="7"/>
      <c r="M425" s="5"/>
      <c r="N425" s="5"/>
    </row>
    <row r="426" spans="1:14" x14ac:dyDescent="0.4">
      <c r="A426" s="5">
        <v>422</v>
      </c>
      <c r="B426" s="6"/>
      <c r="C426" s="6"/>
      <c r="D426" s="11"/>
      <c r="E426" s="11"/>
      <c r="F426" s="11"/>
      <c r="G426" s="11"/>
      <c r="H426" s="11"/>
      <c r="I426" s="6"/>
      <c r="J426" s="6"/>
      <c r="K426" s="6"/>
      <c r="L426" s="7"/>
      <c r="M426" s="5"/>
      <c r="N426" s="5"/>
    </row>
    <row r="427" spans="1:14" x14ac:dyDescent="0.4">
      <c r="A427" s="5">
        <v>423</v>
      </c>
      <c r="B427" s="6"/>
      <c r="C427" s="6"/>
      <c r="D427" s="11"/>
      <c r="E427" s="11"/>
      <c r="F427" s="11"/>
      <c r="G427" s="11"/>
      <c r="H427" s="11"/>
      <c r="I427" s="6"/>
      <c r="J427" s="6"/>
      <c r="K427" s="6"/>
      <c r="L427" s="7"/>
      <c r="M427" s="5"/>
      <c r="N427" s="5"/>
    </row>
    <row r="428" spans="1:14" x14ac:dyDescent="0.4">
      <c r="A428" s="5">
        <v>424</v>
      </c>
      <c r="B428" s="6"/>
      <c r="C428" s="6"/>
      <c r="D428" s="11"/>
      <c r="E428" s="11"/>
      <c r="F428" s="11"/>
      <c r="G428" s="11"/>
      <c r="H428" s="11"/>
      <c r="I428" s="6"/>
      <c r="J428" s="6"/>
      <c r="K428" s="6"/>
      <c r="L428" s="7"/>
      <c r="M428" s="5"/>
      <c r="N428" s="5"/>
    </row>
    <row r="429" spans="1:14" x14ac:dyDescent="0.4">
      <c r="A429" s="5">
        <v>425</v>
      </c>
      <c r="B429" s="6"/>
      <c r="C429" s="6"/>
      <c r="D429" s="11"/>
      <c r="E429" s="11"/>
      <c r="F429" s="11"/>
      <c r="G429" s="11"/>
      <c r="H429" s="11"/>
      <c r="I429" s="6"/>
      <c r="J429" s="6"/>
      <c r="K429" s="6"/>
      <c r="L429" s="7"/>
      <c r="M429" s="5"/>
      <c r="N429" s="5"/>
    </row>
    <row r="430" spans="1:14" x14ac:dyDescent="0.4">
      <c r="A430" s="5">
        <v>426</v>
      </c>
      <c r="B430" s="6"/>
      <c r="C430" s="6"/>
      <c r="D430" s="11"/>
      <c r="E430" s="11"/>
      <c r="F430" s="11"/>
      <c r="G430" s="11"/>
      <c r="H430" s="11"/>
      <c r="I430" s="6"/>
      <c r="J430" s="6"/>
      <c r="K430" s="6"/>
      <c r="L430" s="7"/>
      <c r="M430" s="5"/>
      <c r="N430" s="5"/>
    </row>
    <row r="431" spans="1:14" x14ac:dyDescent="0.4">
      <c r="A431" s="5">
        <v>427</v>
      </c>
      <c r="B431" s="6"/>
      <c r="C431" s="6"/>
      <c r="D431" s="11"/>
      <c r="E431" s="11"/>
      <c r="F431" s="11"/>
      <c r="G431" s="11"/>
      <c r="H431" s="11"/>
      <c r="I431" s="6"/>
      <c r="J431" s="6"/>
      <c r="K431" s="6"/>
      <c r="L431" s="7"/>
      <c r="M431" s="5"/>
      <c r="N431" s="5"/>
    </row>
    <row r="432" spans="1:14" x14ac:dyDescent="0.4">
      <c r="A432" s="5">
        <v>428</v>
      </c>
      <c r="B432" s="6"/>
      <c r="C432" s="6"/>
      <c r="D432" s="11"/>
      <c r="E432" s="11"/>
      <c r="F432" s="11"/>
      <c r="G432" s="11"/>
      <c r="H432" s="11"/>
      <c r="I432" s="6"/>
      <c r="J432" s="6"/>
      <c r="K432" s="6"/>
      <c r="L432" s="7"/>
      <c r="M432" s="5"/>
      <c r="N432" s="5"/>
    </row>
    <row r="433" spans="1:14" x14ac:dyDescent="0.4">
      <c r="A433" s="5">
        <v>429</v>
      </c>
      <c r="B433" s="6"/>
      <c r="C433" s="6"/>
      <c r="D433" s="11"/>
      <c r="E433" s="11"/>
      <c r="F433" s="11"/>
      <c r="G433" s="11"/>
      <c r="H433" s="11"/>
      <c r="I433" s="6"/>
      <c r="J433" s="6"/>
      <c r="K433" s="6"/>
      <c r="L433" s="7"/>
      <c r="M433" s="5"/>
      <c r="N433" s="5"/>
    </row>
    <row r="434" spans="1:14" x14ac:dyDescent="0.4">
      <c r="A434" s="5">
        <v>430</v>
      </c>
      <c r="B434" s="6"/>
      <c r="C434" s="6"/>
      <c r="D434" s="11"/>
      <c r="E434" s="11"/>
      <c r="F434" s="11"/>
      <c r="G434" s="11"/>
      <c r="H434" s="11"/>
      <c r="I434" s="6"/>
      <c r="J434" s="6"/>
      <c r="K434" s="6"/>
      <c r="L434" s="7"/>
      <c r="M434" s="5"/>
      <c r="N434" s="5"/>
    </row>
    <row r="435" spans="1:14" x14ac:dyDescent="0.4">
      <c r="A435" s="5">
        <v>431</v>
      </c>
      <c r="B435" s="6"/>
      <c r="C435" s="6"/>
      <c r="D435" s="11"/>
      <c r="E435" s="11"/>
      <c r="F435" s="11"/>
      <c r="G435" s="11"/>
      <c r="H435" s="11"/>
      <c r="I435" s="6"/>
      <c r="J435" s="6"/>
      <c r="K435" s="6"/>
      <c r="L435" s="7"/>
      <c r="M435" s="5"/>
      <c r="N435" s="5"/>
    </row>
    <row r="436" spans="1:14" x14ac:dyDescent="0.4">
      <c r="A436" s="5">
        <v>432</v>
      </c>
      <c r="B436" s="6"/>
      <c r="C436" s="6"/>
      <c r="D436" s="11"/>
      <c r="E436" s="11"/>
      <c r="F436" s="11"/>
      <c r="G436" s="11"/>
      <c r="H436" s="11"/>
      <c r="I436" s="6"/>
      <c r="J436" s="6"/>
      <c r="K436" s="6"/>
      <c r="L436" s="7"/>
      <c r="M436" s="5"/>
      <c r="N436" s="5"/>
    </row>
    <row r="437" spans="1:14" x14ac:dyDescent="0.4">
      <c r="A437" s="5">
        <v>433</v>
      </c>
      <c r="B437" s="6"/>
      <c r="C437" s="6"/>
      <c r="D437" s="11"/>
      <c r="E437" s="11"/>
      <c r="F437" s="11"/>
      <c r="G437" s="11"/>
      <c r="H437" s="11"/>
      <c r="I437" s="6"/>
      <c r="J437" s="6"/>
      <c r="K437" s="6"/>
      <c r="L437" s="7"/>
      <c r="M437" s="5"/>
      <c r="N437" s="5"/>
    </row>
    <row r="438" spans="1:14" x14ac:dyDescent="0.4">
      <c r="A438" s="5">
        <v>434</v>
      </c>
      <c r="B438" s="6"/>
      <c r="C438" s="6"/>
      <c r="D438" s="11"/>
      <c r="E438" s="11"/>
      <c r="F438" s="11"/>
      <c r="G438" s="11"/>
      <c r="H438" s="11"/>
      <c r="I438" s="6"/>
      <c r="J438" s="6"/>
      <c r="K438" s="6"/>
      <c r="L438" s="7"/>
      <c r="M438" s="5"/>
      <c r="N438" s="5"/>
    </row>
    <row r="439" spans="1:14" x14ac:dyDescent="0.4">
      <c r="A439" s="5">
        <v>435</v>
      </c>
      <c r="B439" s="6"/>
      <c r="C439" s="6"/>
      <c r="D439" s="11"/>
      <c r="E439" s="11"/>
      <c r="F439" s="11"/>
      <c r="G439" s="11"/>
      <c r="H439" s="11"/>
      <c r="I439" s="6"/>
      <c r="J439" s="6"/>
      <c r="K439" s="6"/>
      <c r="L439" s="7"/>
      <c r="M439" s="5"/>
      <c r="N439" s="5"/>
    </row>
    <row r="440" spans="1:14" x14ac:dyDescent="0.4">
      <c r="A440" s="5">
        <v>436</v>
      </c>
      <c r="B440" s="6"/>
      <c r="C440" s="6"/>
      <c r="D440" s="11"/>
      <c r="E440" s="11"/>
      <c r="F440" s="11"/>
      <c r="G440" s="11"/>
      <c r="H440" s="11"/>
      <c r="I440" s="6"/>
      <c r="J440" s="6"/>
      <c r="K440" s="6"/>
      <c r="L440" s="7"/>
      <c r="M440" s="5"/>
      <c r="N440" s="5"/>
    </row>
    <row r="441" spans="1:14" x14ac:dyDescent="0.4">
      <c r="A441" s="5">
        <v>437</v>
      </c>
      <c r="B441" s="6"/>
      <c r="C441" s="6"/>
      <c r="D441" s="11"/>
      <c r="E441" s="11"/>
      <c r="F441" s="11"/>
      <c r="G441" s="11"/>
      <c r="H441" s="11"/>
      <c r="I441" s="6"/>
      <c r="J441" s="6"/>
      <c r="K441" s="6"/>
      <c r="L441" s="7"/>
      <c r="M441" s="5"/>
      <c r="N441" s="5"/>
    </row>
    <row r="442" spans="1:14" x14ac:dyDescent="0.4">
      <c r="A442" s="5">
        <v>438</v>
      </c>
      <c r="B442" s="6"/>
      <c r="C442" s="6"/>
      <c r="D442" s="11"/>
      <c r="E442" s="11"/>
      <c r="F442" s="11"/>
      <c r="G442" s="11"/>
      <c r="H442" s="11"/>
      <c r="I442" s="6"/>
      <c r="J442" s="6"/>
      <c r="K442" s="6"/>
      <c r="L442" s="7"/>
      <c r="M442" s="5"/>
      <c r="N442" s="5"/>
    </row>
    <row r="443" spans="1:14" x14ac:dyDescent="0.4">
      <c r="A443" s="5">
        <v>439</v>
      </c>
      <c r="B443" s="6"/>
      <c r="C443" s="6"/>
      <c r="D443" s="11"/>
      <c r="E443" s="11"/>
      <c r="F443" s="11"/>
      <c r="G443" s="11"/>
      <c r="H443" s="11"/>
      <c r="I443" s="6"/>
      <c r="J443" s="6"/>
      <c r="K443" s="6"/>
      <c r="L443" s="7"/>
      <c r="M443" s="5"/>
      <c r="N443" s="5"/>
    </row>
    <row r="444" spans="1:14" x14ac:dyDescent="0.4">
      <c r="A444" s="5">
        <v>440</v>
      </c>
      <c r="B444" s="6"/>
      <c r="C444" s="6"/>
      <c r="D444" s="11"/>
      <c r="E444" s="11"/>
      <c r="F444" s="11"/>
      <c r="G444" s="11"/>
      <c r="H444" s="11"/>
      <c r="I444" s="6"/>
      <c r="J444" s="6"/>
      <c r="K444" s="6"/>
      <c r="L444" s="7"/>
      <c r="M444" s="5"/>
      <c r="N444" s="5"/>
    </row>
    <row r="445" spans="1:14" x14ac:dyDescent="0.4">
      <c r="A445" s="5">
        <v>441</v>
      </c>
      <c r="B445" s="6"/>
      <c r="C445" s="6"/>
      <c r="D445" s="11"/>
      <c r="E445" s="11"/>
      <c r="F445" s="11"/>
      <c r="G445" s="11"/>
      <c r="H445" s="11"/>
      <c r="I445" s="6"/>
      <c r="J445" s="6"/>
      <c r="K445" s="6"/>
      <c r="L445" s="7"/>
      <c r="M445" s="5"/>
      <c r="N445" s="5"/>
    </row>
    <row r="446" spans="1:14" x14ac:dyDescent="0.4">
      <c r="A446" s="5">
        <v>442</v>
      </c>
      <c r="B446" s="6"/>
      <c r="C446" s="6"/>
      <c r="D446" s="11"/>
      <c r="E446" s="11"/>
      <c r="F446" s="11"/>
      <c r="G446" s="11"/>
      <c r="H446" s="11"/>
      <c r="I446" s="6"/>
      <c r="J446" s="6"/>
      <c r="K446" s="6"/>
      <c r="L446" s="7"/>
      <c r="M446" s="5"/>
      <c r="N446" s="5"/>
    </row>
    <row r="447" spans="1:14" x14ac:dyDescent="0.4">
      <c r="A447" s="5">
        <v>443</v>
      </c>
      <c r="B447" s="6"/>
      <c r="C447" s="6"/>
      <c r="D447" s="11"/>
      <c r="E447" s="11"/>
      <c r="F447" s="11"/>
      <c r="G447" s="11"/>
      <c r="H447" s="11"/>
      <c r="I447" s="6"/>
      <c r="J447" s="6"/>
      <c r="K447" s="6"/>
      <c r="L447" s="7"/>
      <c r="M447" s="5"/>
      <c r="N447" s="5"/>
    </row>
    <row r="448" spans="1:14" x14ac:dyDescent="0.4">
      <c r="A448" s="5">
        <v>444</v>
      </c>
      <c r="B448" s="6"/>
      <c r="C448" s="6"/>
      <c r="D448" s="11"/>
      <c r="E448" s="11"/>
      <c r="F448" s="11"/>
      <c r="G448" s="11"/>
      <c r="H448" s="11"/>
      <c r="I448" s="6"/>
      <c r="J448" s="6"/>
      <c r="K448" s="6"/>
      <c r="L448" s="7"/>
      <c r="M448" s="5"/>
      <c r="N448" s="5"/>
    </row>
    <row r="449" spans="1:14" x14ac:dyDescent="0.4">
      <c r="A449" s="5">
        <v>445</v>
      </c>
      <c r="B449" s="6"/>
      <c r="C449" s="6"/>
      <c r="D449" s="11"/>
      <c r="E449" s="11"/>
      <c r="F449" s="11"/>
      <c r="G449" s="11"/>
      <c r="H449" s="11"/>
      <c r="I449" s="6"/>
      <c r="J449" s="6"/>
      <c r="K449" s="6"/>
      <c r="L449" s="7"/>
      <c r="M449" s="5"/>
      <c r="N449" s="5"/>
    </row>
    <row r="450" spans="1:14" x14ac:dyDescent="0.4">
      <c r="A450" s="5">
        <v>446</v>
      </c>
      <c r="B450" s="6"/>
      <c r="C450" s="6"/>
      <c r="D450" s="11"/>
      <c r="E450" s="11"/>
      <c r="F450" s="11"/>
      <c r="G450" s="11"/>
      <c r="H450" s="11"/>
      <c r="I450" s="6"/>
      <c r="J450" s="6"/>
      <c r="K450" s="6"/>
      <c r="L450" s="7"/>
      <c r="M450" s="5"/>
      <c r="N450" s="5"/>
    </row>
    <row r="451" spans="1:14" x14ac:dyDescent="0.4">
      <c r="A451" s="5">
        <v>447</v>
      </c>
      <c r="B451" s="6"/>
      <c r="C451" s="6"/>
      <c r="D451" s="11"/>
      <c r="E451" s="11"/>
      <c r="F451" s="11"/>
      <c r="G451" s="11"/>
      <c r="H451" s="11"/>
      <c r="I451" s="6"/>
      <c r="J451" s="6"/>
      <c r="K451" s="6"/>
      <c r="L451" s="7"/>
      <c r="M451" s="5"/>
      <c r="N451" s="5"/>
    </row>
    <row r="452" spans="1:14" x14ac:dyDescent="0.4">
      <c r="A452" s="5">
        <v>448</v>
      </c>
      <c r="B452" s="6"/>
      <c r="C452" s="6"/>
      <c r="D452" s="11"/>
      <c r="E452" s="11"/>
      <c r="F452" s="11"/>
      <c r="G452" s="11"/>
      <c r="H452" s="11"/>
      <c r="I452" s="6"/>
      <c r="J452" s="6"/>
      <c r="K452" s="6"/>
      <c r="L452" s="7"/>
      <c r="M452" s="5"/>
      <c r="N452" s="5"/>
    </row>
    <row r="453" spans="1:14" x14ac:dyDescent="0.4">
      <c r="A453" s="5">
        <v>449</v>
      </c>
      <c r="B453" s="6"/>
      <c r="C453" s="6"/>
      <c r="D453" s="11"/>
      <c r="E453" s="11"/>
      <c r="F453" s="11"/>
      <c r="G453" s="11"/>
      <c r="H453" s="11"/>
      <c r="I453" s="6"/>
      <c r="J453" s="6"/>
      <c r="K453" s="6"/>
      <c r="L453" s="7"/>
      <c r="M453" s="5"/>
      <c r="N453" s="5"/>
    </row>
    <row r="454" spans="1:14" x14ac:dyDescent="0.4">
      <c r="A454" s="5">
        <v>450</v>
      </c>
      <c r="B454" s="6"/>
      <c r="C454" s="6"/>
      <c r="D454" s="11"/>
      <c r="E454" s="11"/>
      <c r="F454" s="11"/>
      <c r="G454" s="11"/>
      <c r="H454" s="11"/>
      <c r="I454" s="6"/>
      <c r="J454" s="6"/>
      <c r="K454" s="6"/>
      <c r="L454" s="7"/>
      <c r="M454" s="5"/>
      <c r="N454" s="5"/>
    </row>
    <row r="455" spans="1:14" x14ac:dyDescent="0.4">
      <c r="A455" s="5">
        <v>451</v>
      </c>
      <c r="B455" s="6"/>
      <c r="C455" s="6"/>
      <c r="D455" s="11"/>
      <c r="E455" s="11"/>
      <c r="F455" s="11"/>
      <c r="G455" s="11"/>
      <c r="H455" s="11"/>
      <c r="I455" s="6"/>
      <c r="J455" s="6"/>
      <c r="K455" s="6"/>
      <c r="L455" s="7"/>
      <c r="M455" s="5"/>
      <c r="N455" s="5"/>
    </row>
    <row r="456" spans="1:14" x14ac:dyDescent="0.4">
      <c r="A456" s="5">
        <v>452</v>
      </c>
      <c r="B456" s="6"/>
      <c r="C456" s="6"/>
      <c r="D456" s="11"/>
      <c r="E456" s="11"/>
      <c r="F456" s="11"/>
      <c r="G456" s="11"/>
      <c r="H456" s="11"/>
      <c r="I456" s="6"/>
      <c r="J456" s="6"/>
      <c r="K456" s="6"/>
      <c r="L456" s="7"/>
      <c r="M456" s="5"/>
      <c r="N456" s="5"/>
    </row>
    <row r="457" spans="1:14" x14ac:dyDescent="0.4">
      <c r="A457" s="5">
        <v>453</v>
      </c>
      <c r="B457" s="6"/>
      <c r="C457" s="6"/>
      <c r="D457" s="11"/>
      <c r="E457" s="11"/>
      <c r="F457" s="11"/>
      <c r="G457" s="11"/>
      <c r="H457" s="11"/>
      <c r="I457" s="6"/>
      <c r="J457" s="6"/>
      <c r="K457" s="6"/>
      <c r="L457" s="7"/>
      <c r="M457" s="5"/>
      <c r="N457" s="5"/>
    </row>
    <row r="458" spans="1:14" x14ac:dyDescent="0.4">
      <c r="A458" s="5">
        <v>454</v>
      </c>
      <c r="B458" s="6"/>
      <c r="C458" s="6"/>
      <c r="D458" s="11"/>
      <c r="E458" s="11"/>
      <c r="F458" s="11"/>
      <c r="G458" s="11"/>
      <c r="H458" s="11"/>
      <c r="I458" s="6"/>
      <c r="J458" s="6"/>
      <c r="K458" s="6"/>
      <c r="L458" s="7"/>
      <c r="M458" s="5"/>
      <c r="N458" s="5"/>
    </row>
    <row r="459" spans="1:14" x14ac:dyDescent="0.4">
      <c r="A459" s="5">
        <v>455</v>
      </c>
      <c r="B459" s="6"/>
      <c r="C459" s="6"/>
      <c r="D459" s="11"/>
      <c r="E459" s="11"/>
      <c r="F459" s="11"/>
      <c r="G459" s="11"/>
      <c r="H459" s="11"/>
      <c r="I459" s="6"/>
      <c r="J459" s="6"/>
      <c r="K459" s="6"/>
      <c r="L459" s="7"/>
      <c r="M459" s="5"/>
      <c r="N459" s="5"/>
    </row>
    <row r="460" spans="1:14" x14ac:dyDescent="0.4">
      <c r="A460" s="5">
        <v>456</v>
      </c>
      <c r="B460" s="6"/>
      <c r="C460" s="6"/>
      <c r="D460" s="11"/>
      <c r="E460" s="11"/>
      <c r="F460" s="11"/>
      <c r="G460" s="11"/>
      <c r="H460" s="11"/>
      <c r="I460" s="6"/>
      <c r="J460" s="6"/>
      <c r="K460" s="6"/>
      <c r="L460" s="7"/>
      <c r="M460" s="5"/>
      <c r="N460" s="5"/>
    </row>
    <row r="461" spans="1:14" x14ac:dyDescent="0.4">
      <c r="A461" s="5">
        <v>457</v>
      </c>
      <c r="B461" s="6"/>
      <c r="C461" s="6"/>
      <c r="D461" s="11"/>
      <c r="E461" s="11"/>
      <c r="F461" s="11"/>
      <c r="G461" s="11"/>
      <c r="H461" s="11"/>
      <c r="I461" s="6"/>
      <c r="J461" s="6"/>
      <c r="K461" s="6"/>
      <c r="L461" s="7"/>
      <c r="M461" s="5"/>
      <c r="N461" s="5"/>
    </row>
    <row r="462" spans="1:14" x14ac:dyDescent="0.4">
      <c r="A462" s="5">
        <v>458</v>
      </c>
      <c r="B462" s="6"/>
      <c r="C462" s="6"/>
      <c r="D462" s="11"/>
      <c r="E462" s="11"/>
      <c r="F462" s="11"/>
      <c r="G462" s="11"/>
      <c r="H462" s="11"/>
      <c r="I462" s="6"/>
      <c r="J462" s="6"/>
      <c r="K462" s="6"/>
      <c r="L462" s="7"/>
      <c r="M462" s="5"/>
      <c r="N462" s="5"/>
    </row>
    <row r="463" spans="1:14" x14ac:dyDescent="0.4">
      <c r="A463" s="5">
        <v>459</v>
      </c>
      <c r="B463" s="6"/>
      <c r="C463" s="6"/>
      <c r="D463" s="11"/>
      <c r="E463" s="11"/>
      <c r="F463" s="11"/>
      <c r="G463" s="11"/>
      <c r="H463" s="11"/>
      <c r="I463" s="6"/>
      <c r="J463" s="6"/>
      <c r="K463" s="6"/>
      <c r="L463" s="7"/>
      <c r="M463" s="5"/>
      <c r="N463" s="5"/>
    </row>
    <row r="464" spans="1:14" x14ac:dyDescent="0.4">
      <c r="A464" s="5">
        <v>460</v>
      </c>
      <c r="B464" s="6"/>
      <c r="C464" s="6"/>
      <c r="D464" s="11"/>
      <c r="E464" s="11"/>
      <c r="F464" s="11"/>
      <c r="G464" s="11"/>
      <c r="H464" s="11"/>
      <c r="I464" s="6"/>
      <c r="J464" s="6"/>
      <c r="K464" s="6"/>
      <c r="L464" s="7"/>
      <c r="M464" s="5"/>
      <c r="N464" s="5"/>
    </row>
    <row r="465" spans="1:14" x14ac:dyDescent="0.4">
      <c r="A465" s="5">
        <v>461</v>
      </c>
      <c r="B465" s="6"/>
      <c r="C465" s="6"/>
      <c r="D465" s="11"/>
      <c r="E465" s="11"/>
      <c r="F465" s="11"/>
      <c r="G465" s="11"/>
      <c r="H465" s="11"/>
      <c r="I465" s="6"/>
      <c r="J465" s="6"/>
      <c r="K465" s="6"/>
      <c r="L465" s="7"/>
      <c r="M465" s="5"/>
      <c r="N465" s="5"/>
    </row>
    <row r="466" spans="1:14" x14ac:dyDescent="0.4">
      <c r="A466" s="5">
        <v>462</v>
      </c>
      <c r="B466" s="6"/>
      <c r="C466" s="6"/>
      <c r="D466" s="11"/>
      <c r="E466" s="11"/>
      <c r="F466" s="11"/>
      <c r="G466" s="11"/>
      <c r="H466" s="11"/>
      <c r="I466" s="6"/>
      <c r="J466" s="6"/>
      <c r="K466" s="6"/>
      <c r="L466" s="7"/>
      <c r="M466" s="5"/>
      <c r="N466" s="5"/>
    </row>
    <row r="467" spans="1:14" x14ac:dyDescent="0.4">
      <c r="A467" s="5">
        <v>463</v>
      </c>
      <c r="B467" s="6"/>
      <c r="C467" s="6"/>
      <c r="D467" s="11"/>
      <c r="E467" s="11"/>
      <c r="F467" s="11"/>
      <c r="G467" s="11"/>
      <c r="H467" s="11"/>
      <c r="I467" s="6"/>
      <c r="J467" s="6"/>
      <c r="K467" s="6"/>
      <c r="L467" s="7"/>
      <c r="M467" s="5"/>
      <c r="N467" s="5"/>
    </row>
    <row r="468" spans="1:14" x14ac:dyDescent="0.4">
      <c r="A468" s="5">
        <v>464</v>
      </c>
      <c r="B468" s="6"/>
      <c r="C468" s="6"/>
      <c r="D468" s="11"/>
      <c r="E468" s="11"/>
      <c r="F468" s="11"/>
      <c r="G468" s="11"/>
      <c r="H468" s="11"/>
      <c r="I468" s="6"/>
      <c r="J468" s="6"/>
      <c r="K468" s="6"/>
      <c r="L468" s="7"/>
      <c r="M468" s="5"/>
      <c r="N468" s="5"/>
    </row>
    <row r="469" spans="1:14" x14ac:dyDescent="0.4">
      <c r="A469" s="5">
        <v>465</v>
      </c>
      <c r="B469" s="6"/>
      <c r="C469" s="6"/>
      <c r="D469" s="11"/>
      <c r="E469" s="11"/>
      <c r="F469" s="11"/>
      <c r="G469" s="11"/>
      <c r="H469" s="11"/>
      <c r="I469" s="6"/>
      <c r="J469" s="6"/>
      <c r="K469" s="6"/>
      <c r="L469" s="7"/>
      <c r="M469" s="5"/>
      <c r="N469" s="5"/>
    </row>
    <row r="470" spans="1:14" x14ac:dyDescent="0.4">
      <c r="A470" s="5">
        <v>466</v>
      </c>
      <c r="B470" s="6"/>
      <c r="C470" s="6"/>
      <c r="D470" s="11"/>
      <c r="E470" s="11"/>
      <c r="F470" s="11"/>
      <c r="G470" s="11"/>
      <c r="H470" s="11"/>
      <c r="I470" s="6"/>
      <c r="J470" s="6"/>
      <c r="K470" s="6"/>
      <c r="L470" s="7"/>
      <c r="M470" s="5"/>
      <c r="N470" s="5"/>
    </row>
    <row r="471" spans="1:14" x14ac:dyDescent="0.4">
      <c r="A471" s="5">
        <v>467</v>
      </c>
      <c r="B471" s="6"/>
      <c r="C471" s="6"/>
      <c r="D471" s="11"/>
      <c r="E471" s="11"/>
      <c r="F471" s="11"/>
      <c r="G471" s="11"/>
      <c r="H471" s="11"/>
      <c r="I471" s="6"/>
      <c r="J471" s="6"/>
      <c r="K471" s="6"/>
      <c r="L471" s="7"/>
      <c r="M471" s="5"/>
      <c r="N471" s="5"/>
    </row>
    <row r="472" spans="1:14" x14ac:dyDescent="0.4">
      <c r="A472" s="5">
        <v>468</v>
      </c>
      <c r="B472" s="6"/>
      <c r="C472" s="6"/>
      <c r="D472" s="11"/>
      <c r="E472" s="11"/>
      <c r="F472" s="11"/>
      <c r="G472" s="11"/>
      <c r="H472" s="11"/>
      <c r="I472" s="6"/>
      <c r="J472" s="6"/>
      <c r="K472" s="6"/>
      <c r="L472" s="7"/>
      <c r="M472" s="5"/>
      <c r="N472" s="5"/>
    </row>
    <row r="473" spans="1:14" x14ac:dyDescent="0.4">
      <c r="A473" s="5">
        <v>469</v>
      </c>
      <c r="B473" s="6"/>
      <c r="C473" s="6"/>
      <c r="D473" s="11"/>
      <c r="E473" s="11"/>
      <c r="F473" s="11"/>
      <c r="G473" s="11"/>
      <c r="H473" s="11"/>
      <c r="I473" s="6"/>
      <c r="J473" s="6"/>
      <c r="K473" s="6"/>
      <c r="L473" s="7"/>
      <c r="M473" s="5"/>
      <c r="N473" s="5"/>
    </row>
    <row r="474" spans="1:14" x14ac:dyDescent="0.4">
      <c r="A474" s="5">
        <v>470</v>
      </c>
      <c r="B474" s="6"/>
      <c r="C474" s="6"/>
      <c r="D474" s="11"/>
      <c r="E474" s="11"/>
      <c r="F474" s="11"/>
      <c r="G474" s="11"/>
      <c r="H474" s="11"/>
      <c r="I474" s="6"/>
      <c r="J474" s="6"/>
      <c r="K474" s="6"/>
      <c r="L474" s="7"/>
      <c r="M474" s="5"/>
      <c r="N474" s="5"/>
    </row>
    <row r="475" spans="1:14" x14ac:dyDescent="0.4">
      <c r="A475" s="5">
        <v>471</v>
      </c>
      <c r="B475" s="6"/>
      <c r="C475" s="6"/>
      <c r="D475" s="11"/>
      <c r="E475" s="11"/>
      <c r="F475" s="11"/>
      <c r="G475" s="11"/>
      <c r="H475" s="11"/>
      <c r="I475" s="6"/>
      <c r="J475" s="6"/>
      <c r="K475" s="6"/>
      <c r="L475" s="7"/>
      <c r="M475" s="5"/>
      <c r="N475" s="5"/>
    </row>
    <row r="476" spans="1:14" x14ac:dyDescent="0.4">
      <c r="A476" s="5">
        <v>472</v>
      </c>
      <c r="B476" s="6"/>
      <c r="C476" s="6"/>
      <c r="D476" s="11"/>
      <c r="E476" s="11"/>
      <c r="F476" s="11"/>
      <c r="G476" s="11"/>
      <c r="H476" s="11"/>
      <c r="I476" s="6"/>
      <c r="J476" s="6"/>
      <c r="K476" s="6"/>
      <c r="L476" s="7"/>
      <c r="M476" s="5"/>
      <c r="N476" s="5"/>
    </row>
    <row r="477" spans="1:14" x14ac:dyDescent="0.4">
      <c r="A477" s="5">
        <v>473</v>
      </c>
      <c r="B477" s="6"/>
      <c r="C477" s="6"/>
      <c r="D477" s="11"/>
      <c r="E477" s="11"/>
      <c r="F477" s="11"/>
      <c r="G477" s="11"/>
      <c r="H477" s="11"/>
      <c r="I477" s="6"/>
      <c r="J477" s="6"/>
      <c r="K477" s="6"/>
      <c r="L477" s="7"/>
      <c r="M477" s="5"/>
      <c r="N477" s="5"/>
    </row>
    <row r="478" spans="1:14" x14ac:dyDescent="0.4">
      <c r="A478" s="5">
        <v>474</v>
      </c>
      <c r="B478" s="6"/>
      <c r="C478" s="6"/>
      <c r="D478" s="11"/>
      <c r="E478" s="11"/>
      <c r="F478" s="11"/>
      <c r="G478" s="11"/>
      <c r="H478" s="11"/>
      <c r="I478" s="6"/>
      <c r="J478" s="6"/>
      <c r="K478" s="6"/>
      <c r="L478" s="7"/>
      <c r="M478" s="5"/>
      <c r="N478" s="5"/>
    </row>
    <row r="479" spans="1:14" x14ac:dyDescent="0.4">
      <c r="A479" s="5">
        <v>475</v>
      </c>
      <c r="B479" s="6"/>
      <c r="C479" s="6"/>
      <c r="D479" s="11"/>
      <c r="E479" s="11"/>
      <c r="F479" s="11"/>
      <c r="G479" s="11"/>
      <c r="H479" s="11"/>
      <c r="I479" s="6"/>
      <c r="J479" s="6"/>
      <c r="K479" s="6"/>
      <c r="L479" s="7"/>
      <c r="M479" s="5"/>
      <c r="N479" s="5"/>
    </row>
    <row r="480" spans="1:14" x14ac:dyDescent="0.4">
      <c r="A480" s="5">
        <v>476</v>
      </c>
      <c r="B480" s="6"/>
      <c r="C480" s="6"/>
      <c r="D480" s="11"/>
      <c r="E480" s="11"/>
      <c r="F480" s="11"/>
      <c r="G480" s="11"/>
      <c r="H480" s="11"/>
      <c r="I480" s="6"/>
      <c r="J480" s="6"/>
      <c r="K480" s="6"/>
      <c r="L480" s="7"/>
      <c r="M480" s="5"/>
      <c r="N480" s="5"/>
    </row>
    <row r="481" spans="1:14" x14ac:dyDescent="0.4">
      <c r="A481" s="5">
        <v>477</v>
      </c>
      <c r="B481" s="6"/>
      <c r="C481" s="6"/>
      <c r="D481" s="11"/>
      <c r="E481" s="11"/>
      <c r="F481" s="11"/>
      <c r="G481" s="11"/>
      <c r="H481" s="11"/>
      <c r="I481" s="6"/>
      <c r="J481" s="6"/>
      <c r="K481" s="6"/>
      <c r="L481" s="7"/>
      <c r="M481" s="5"/>
      <c r="N481" s="5"/>
    </row>
    <row r="482" spans="1:14" x14ac:dyDescent="0.4">
      <c r="A482" s="5">
        <v>478</v>
      </c>
      <c r="B482" s="6"/>
      <c r="C482" s="6"/>
      <c r="D482" s="11"/>
      <c r="E482" s="11"/>
      <c r="F482" s="11"/>
      <c r="G482" s="11"/>
      <c r="H482" s="11"/>
      <c r="I482" s="6"/>
      <c r="J482" s="6"/>
      <c r="K482" s="6"/>
      <c r="L482" s="7"/>
      <c r="M482" s="5"/>
      <c r="N482" s="5"/>
    </row>
    <row r="483" spans="1:14" x14ac:dyDescent="0.4">
      <c r="A483" s="5">
        <v>479</v>
      </c>
      <c r="B483" s="6"/>
      <c r="C483" s="6"/>
      <c r="D483" s="11"/>
      <c r="E483" s="11"/>
      <c r="F483" s="11"/>
      <c r="G483" s="11"/>
      <c r="H483" s="11"/>
      <c r="I483" s="6"/>
      <c r="J483" s="6"/>
      <c r="K483" s="6"/>
      <c r="L483" s="7"/>
      <c r="M483" s="5"/>
      <c r="N483" s="5"/>
    </row>
    <row r="484" spans="1:14" x14ac:dyDescent="0.4">
      <c r="A484" s="5">
        <v>480</v>
      </c>
      <c r="B484" s="6"/>
      <c r="C484" s="6"/>
      <c r="D484" s="11"/>
      <c r="E484" s="11"/>
      <c r="F484" s="11"/>
      <c r="G484" s="11"/>
      <c r="H484" s="11"/>
      <c r="I484" s="6"/>
      <c r="J484" s="6"/>
      <c r="K484" s="6"/>
      <c r="L484" s="7"/>
      <c r="M484" s="5"/>
      <c r="N484" s="5"/>
    </row>
    <row r="485" spans="1:14" x14ac:dyDescent="0.4">
      <c r="A485" s="5">
        <v>481</v>
      </c>
      <c r="B485" s="6"/>
      <c r="C485" s="6"/>
      <c r="D485" s="11"/>
      <c r="E485" s="11"/>
      <c r="F485" s="11"/>
      <c r="G485" s="11"/>
      <c r="H485" s="11"/>
      <c r="I485" s="6"/>
      <c r="J485" s="6"/>
      <c r="K485" s="6"/>
      <c r="L485" s="7"/>
      <c r="M485" s="5"/>
      <c r="N485" s="5"/>
    </row>
    <row r="486" spans="1:14" x14ac:dyDescent="0.4">
      <c r="A486" s="5">
        <v>482</v>
      </c>
      <c r="B486" s="6"/>
      <c r="C486" s="6"/>
      <c r="D486" s="11"/>
      <c r="E486" s="11"/>
      <c r="F486" s="11"/>
      <c r="G486" s="11"/>
      <c r="H486" s="11"/>
      <c r="I486" s="6"/>
      <c r="J486" s="6"/>
      <c r="K486" s="6"/>
      <c r="L486" s="7"/>
      <c r="M486" s="5"/>
      <c r="N486" s="5"/>
    </row>
    <row r="487" spans="1:14" x14ac:dyDescent="0.4">
      <c r="A487" s="5">
        <v>483</v>
      </c>
      <c r="B487" s="6"/>
      <c r="C487" s="6"/>
      <c r="D487" s="11"/>
      <c r="E487" s="11"/>
      <c r="F487" s="11"/>
      <c r="G487" s="11"/>
      <c r="H487" s="11"/>
      <c r="I487" s="6"/>
      <c r="J487" s="6"/>
      <c r="K487" s="6"/>
      <c r="L487" s="7"/>
      <c r="M487" s="5"/>
      <c r="N487" s="5"/>
    </row>
    <row r="488" spans="1:14" x14ac:dyDescent="0.4">
      <c r="A488" s="5">
        <v>484</v>
      </c>
      <c r="B488" s="6"/>
      <c r="C488" s="6"/>
      <c r="D488" s="11"/>
      <c r="E488" s="11"/>
      <c r="F488" s="11"/>
      <c r="G488" s="11"/>
      <c r="H488" s="11"/>
      <c r="I488" s="6"/>
      <c r="J488" s="6"/>
      <c r="K488" s="6"/>
      <c r="L488" s="7"/>
      <c r="M488" s="5"/>
      <c r="N488" s="5"/>
    </row>
    <row r="489" spans="1:14" x14ac:dyDescent="0.4">
      <c r="A489" s="5">
        <v>485</v>
      </c>
      <c r="B489" s="6"/>
      <c r="C489" s="6"/>
      <c r="D489" s="11"/>
      <c r="E489" s="11"/>
      <c r="F489" s="11"/>
      <c r="G489" s="11"/>
      <c r="H489" s="11"/>
      <c r="I489" s="6"/>
      <c r="J489" s="6"/>
      <c r="K489" s="6"/>
      <c r="L489" s="7"/>
      <c r="M489" s="5"/>
      <c r="N489" s="5"/>
    </row>
    <row r="490" spans="1:14" x14ac:dyDescent="0.4">
      <c r="A490" s="5">
        <v>486</v>
      </c>
      <c r="B490" s="6"/>
      <c r="C490" s="6"/>
      <c r="D490" s="11"/>
      <c r="E490" s="11"/>
      <c r="F490" s="11"/>
      <c r="G490" s="11"/>
      <c r="H490" s="11"/>
      <c r="I490" s="6"/>
      <c r="J490" s="6"/>
      <c r="K490" s="6"/>
      <c r="L490" s="7"/>
      <c r="M490" s="5"/>
      <c r="N490" s="5"/>
    </row>
    <row r="491" spans="1:14" x14ac:dyDescent="0.4">
      <c r="A491" s="5">
        <v>487</v>
      </c>
      <c r="B491" s="6"/>
      <c r="C491" s="6"/>
      <c r="D491" s="11"/>
      <c r="E491" s="11"/>
      <c r="F491" s="11"/>
      <c r="G491" s="11"/>
      <c r="H491" s="11"/>
      <c r="I491" s="6"/>
      <c r="J491" s="6"/>
      <c r="K491" s="6"/>
      <c r="L491" s="7"/>
      <c r="M491" s="5"/>
      <c r="N491" s="5"/>
    </row>
    <row r="492" spans="1:14" x14ac:dyDescent="0.4">
      <c r="A492" s="5">
        <v>488</v>
      </c>
      <c r="B492" s="6"/>
      <c r="C492" s="6"/>
      <c r="D492" s="11"/>
      <c r="E492" s="11"/>
      <c r="F492" s="11"/>
      <c r="G492" s="11"/>
      <c r="H492" s="11"/>
      <c r="I492" s="6"/>
      <c r="J492" s="6"/>
      <c r="K492" s="6"/>
      <c r="L492" s="7"/>
      <c r="M492" s="5"/>
      <c r="N492" s="5"/>
    </row>
    <row r="493" spans="1:14" x14ac:dyDescent="0.4">
      <c r="A493" s="5">
        <v>489</v>
      </c>
      <c r="B493" s="6"/>
      <c r="C493" s="6"/>
      <c r="D493" s="11"/>
      <c r="E493" s="11"/>
      <c r="F493" s="11"/>
      <c r="G493" s="11"/>
      <c r="H493" s="11"/>
      <c r="I493" s="6"/>
      <c r="J493" s="6"/>
      <c r="K493" s="6"/>
      <c r="L493" s="7"/>
      <c r="M493" s="5"/>
      <c r="N493" s="5"/>
    </row>
    <row r="494" spans="1:14" x14ac:dyDescent="0.4">
      <c r="A494" s="5">
        <v>490</v>
      </c>
      <c r="B494" s="6"/>
      <c r="C494" s="6"/>
      <c r="D494" s="11"/>
      <c r="E494" s="11"/>
      <c r="F494" s="11"/>
      <c r="G494" s="11"/>
      <c r="H494" s="11"/>
      <c r="I494" s="6"/>
      <c r="J494" s="6"/>
      <c r="K494" s="6"/>
      <c r="L494" s="7"/>
      <c r="M494" s="5"/>
      <c r="N494" s="5"/>
    </row>
    <row r="495" spans="1:14" x14ac:dyDescent="0.4">
      <c r="A495" s="5">
        <v>491</v>
      </c>
      <c r="B495" s="6"/>
      <c r="C495" s="6"/>
      <c r="D495" s="11"/>
      <c r="E495" s="11"/>
      <c r="F495" s="11"/>
      <c r="G495" s="11"/>
      <c r="H495" s="11"/>
      <c r="I495" s="6"/>
      <c r="J495" s="6"/>
      <c r="K495" s="6"/>
      <c r="L495" s="7"/>
      <c r="M495" s="5"/>
      <c r="N495" s="5"/>
    </row>
    <row r="496" spans="1:14" x14ac:dyDescent="0.4">
      <c r="A496" s="5">
        <v>492</v>
      </c>
      <c r="B496" s="6"/>
      <c r="C496" s="6"/>
      <c r="D496" s="11"/>
      <c r="E496" s="11"/>
      <c r="F496" s="11"/>
      <c r="G496" s="11"/>
      <c r="H496" s="11"/>
      <c r="I496" s="6"/>
      <c r="J496" s="6"/>
      <c r="K496" s="6"/>
      <c r="L496" s="7"/>
      <c r="M496" s="5"/>
      <c r="N496" s="5"/>
    </row>
    <row r="497" spans="1:14" x14ac:dyDescent="0.4">
      <c r="A497" s="5">
        <v>493</v>
      </c>
      <c r="B497" s="6"/>
      <c r="C497" s="6"/>
      <c r="D497" s="11"/>
      <c r="E497" s="11"/>
      <c r="F497" s="11"/>
      <c r="G497" s="11"/>
      <c r="H497" s="11"/>
      <c r="I497" s="6"/>
      <c r="J497" s="6"/>
      <c r="K497" s="6"/>
      <c r="L497" s="7"/>
      <c r="M497" s="5"/>
      <c r="N497" s="5"/>
    </row>
    <row r="498" spans="1:14" x14ac:dyDescent="0.4">
      <c r="A498" s="5">
        <v>494</v>
      </c>
      <c r="B498" s="6"/>
      <c r="C498" s="6"/>
      <c r="D498" s="11"/>
      <c r="E498" s="11"/>
      <c r="F498" s="11"/>
      <c r="G498" s="11"/>
      <c r="H498" s="11"/>
      <c r="I498" s="6"/>
      <c r="J498" s="6"/>
      <c r="K498" s="6"/>
      <c r="L498" s="7"/>
      <c r="M498" s="5"/>
      <c r="N498" s="5"/>
    </row>
    <row r="499" spans="1:14" x14ac:dyDescent="0.4">
      <c r="A499" s="5">
        <v>495</v>
      </c>
      <c r="B499" s="6"/>
      <c r="C499" s="6"/>
      <c r="D499" s="11"/>
      <c r="E499" s="11"/>
      <c r="F499" s="11"/>
      <c r="G499" s="11"/>
      <c r="H499" s="11"/>
      <c r="I499" s="6"/>
      <c r="J499" s="6"/>
      <c r="K499" s="6"/>
      <c r="L499" s="7"/>
      <c r="M499" s="5"/>
      <c r="N499" s="5"/>
    </row>
    <row r="500" spans="1:14" x14ac:dyDescent="0.4">
      <c r="A500" s="5">
        <v>496</v>
      </c>
      <c r="B500" s="6"/>
      <c r="C500" s="6"/>
      <c r="D500" s="11"/>
      <c r="E500" s="11"/>
      <c r="F500" s="11"/>
      <c r="G500" s="11"/>
      <c r="H500" s="11"/>
      <c r="I500" s="6"/>
      <c r="J500" s="6"/>
      <c r="K500" s="6"/>
      <c r="L500" s="7"/>
      <c r="M500" s="5"/>
      <c r="N500" s="5"/>
    </row>
    <row r="501" spans="1:14" x14ac:dyDescent="0.4">
      <c r="A501" s="5">
        <v>497</v>
      </c>
      <c r="B501" s="6"/>
      <c r="C501" s="6"/>
      <c r="D501" s="11"/>
      <c r="E501" s="11"/>
      <c r="F501" s="11"/>
      <c r="G501" s="11"/>
      <c r="H501" s="11"/>
      <c r="I501" s="6"/>
      <c r="J501" s="6"/>
      <c r="K501" s="6"/>
      <c r="L501" s="7"/>
      <c r="M501" s="5"/>
      <c r="N501" s="5"/>
    </row>
    <row r="502" spans="1:14" x14ac:dyDescent="0.4">
      <c r="A502" s="5">
        <v>498</v>
      </c>
      <c r="B502" s="6"/>
      <c r="C502" s="6"/>
      <c r="D502" s="11"/>
      <c r="E502" s="11"/>
      <c r="F502" s="11"/>
      <c r="G502" s="11"/>
      <c r="H502" s="11"/>
      <c r="I502" s="6"/>
      <c r="J502" s="6"/>
      <c r="K502" s="6"/>
      <c r="L502" s="7"/>
      <c r="M502" s="5"/>
      <c r="N502" s="5"/>
    </row>
    <row r="503" spans="1:14" x14ac:dyDescent="0.4">
      <c r="A503" s="5">
        <v>499</v>
      </c>
      <c r="B503" s="6"/>
      <c r="C503" s="6"/>
      <c r="D503" s="11"/>
      <c r="E503" s="11"/>
      <c r="F503" s="11"/>
      <c r="G503" s="11"/>
      <c r="H503" s="11"/>
      <c r="I503" s="6"/>
      <c r="J503" s="6"/>
      <c r="K503" s="6"/>
      <c r="L503" s="7"/>
      <c r="M503" s="5"/>
      <c r="N503" s="5"/>
    </row>
    <row r="504" spans="1:14" x14ac:dyDescent="0.4">
      <c r="A504" s="5">
        <v>500</v>
      </c>
      <c r="B504" s="6"/>
      <c r="C504" s="6"/>
      <c r="D504" s="11"/>
      <c r="E504" s="11"/>
      <c r="F504" s="11"/>
      <c r="G504" s="11"/>
      <c r="H504" s="11"/>
      <c r="I504" s="6"/>
      <c r="J504" s="6"/>
      <c r="K504" s="6"/>
      <c r="L504" s="7"/>
      <c r="M504" s="5"/>
      <c r="N504" s="5"/>
    </row>
    <row r="505" spans="1:14" x14ac:dyDescent="0.4">
      <c r="A505" s="5">
        <v>501</v>
      </c>
      <c r="B505" s="6"/>
      <c r="C505" s="6"/>
      <c r="D505" s="11"/>
      <c r="E505" s="11"/>
      <c r="F505" s="11"/>
      <c r="G505" s="11"/>
      <c r="H505" s="11"/>
      <c r="I505" s="6"/>
      <c r="J505" s="6"/>
      <c r="K505" s="6"/>
      <c r="L505" s="7"/>
      <c r="M505" s="5"/>
      <c r="N505" s="5"/>
    </row>
    <row r="506" spans="1:14" x14ac:dyDescent="0.4">
      <c r="A506" s="5">
        <v>502</v>
      </c>
      <c r="B506" s="6"/>
      <c r="C506" s="6"/>
      <c r="D506" s="11"/>
      <c r="E506" s="11"/>
      <c r="F506" s="11"/>
      <c r="G506" s="11"/>
      <c r="H506" s="11"/>
      <c r="I506" s="6"/>
      <c r="J506" s="6"/>
      <c r="K506" s="6"/>
      <c r="L506" s="7"/>
      <c r="M506" s="5"/>
      <c r="N506" s="5"/>
    </row>
    <row r="507" spans="1:14" x14ac:dyDescent="0.4">
      <c r="A507" s="5">
        <v>503</v>
      </c>
      <c r="B507" s="6"/>
      <c r="C507" s="6"/>
      <c r="D507" s="11"/>
      <c r="E507" s="11"/>
      <c r="F507" s="11"/>
      <c r="G507" s="11"/>
      <c r="H507" s="11"/>
      <c r="I507" s="6"/>
      <c r="J507" s="6"/>
      <c r="K507" s="6"/>
      <c r="L507" s="7"/>
      <c r="M507" s="5"/>
      <c r="N507" s="5"/>
    </row>
    <row r="508" spans="1:14" x14ac:dyDescent="0.4">
      <c r="A508" s="5">
        <v>504</v>
      </c>
      <c r="B508" s="6"/>
      <c r="C508" s="6"/>
      <c r="D508" s="11"/>
      <c r="E508" s="11"/>
      <c r="F508" s="11"/>
      <c r="G508" s="11"/>
      <c r="H508" s="11"/>
      <c r="I508" s="6"/>
      <c r="J508" s="6"/>
      <c r="K508" s="6"/>
      <c r="L508" s="7"/>
      <c r="M508" s="5"/>
      <c r="N508" s="5"/>
    </row>
    <row r="509" spans="1:14" x14ac:dyDescent="0.4">
      <c r="A509" s="5">
        <v>505</v>
      </c>
      <c r="B509" s="6"/>
      <c r="C509" s="6"/>
      <c r="D509" s="11"/>
      <c r="E509" s="11"/>
      <c r="F509" s="11"/>
      <c r="G509" s="11"/>
      <c r="H509" s="11"/>
      <c r="I509" s="6"/>
      <c r="J509" s="6"/>
      <c r="K509" s="6"/>
      <c r="L509" s="7"/>
      <c r="M509" s="5"/>
      <c r="N509" s="5"/>
    </row>
    <row r="510" spans="1:14" x14ac:dyDescent="0.4">
      <c r="A510" s="5">
        <v>506</v>
      </c>
      <c r="B510" s="6"/>
      <c r="C510" s="6"/>
      <c r="D510" s="11"/>
      <c r="E510" s="11"/>
      <c r="F510" s="11"/>
      <c r="G510" s="11"/>
      <c r="H510" s="11"/>
      <c r="I510" s="6"/>
      <c r="J510" s="6"/>
      <c r="K510" s="6"/>
      <c r="L510" s="7"/>
      <c r="M510" s="5"/>
      <c r="N510" s="5"/>
    </row>
    <row r="511" spans="1:14" x14ac:dyDescent="0.4">
      <c r="A511" s="5">
        <v>507</v>
      </c>
      <c r="B511" s="6"/>
      <c r="C511" s="6"/>
      <c r="D511" s="11"/>
      <c r="E511" s="11"/>
      <c r="F511" s="11"/>
      <c r="G511" s="11"/>
      <c r="H511" s="11"/>
      <c r="I511" s="6"/>
      <c r="J511" s="6"/>
      <c r="K511" s="6"/>
      <c r="L511" s="7"/>
      <c r="M511" s="5"/>
      <c r="N511" s="5"/>
    </row>
    <row r="512" spans="1:14" x14ac:dyDescent="0.4">
      <c r="A512" s="5">
        <v>508</v>
      </c>
      <c r="B512" s="6"/>
      <c r="C512" s="6"/>
      <c r="D512" s="11"/>
      <c r="E512" s="11"/>
      <c r="F512" s="11"/>
      <c r="G512" s="11"/>
      <c r="H512" s="11"/>
      <c r="I512" s="6"/>
      <c r="J512" s="6"/>
      <c r="K512" s="6"/>
      <c r="L512" s="7"/>
      <c r="M512" s="5"/>
      <c r="N512" s="5"/>
    </row>
    <row r="513" spans="1:14" x14ac:dyDescent="0.4">
      <c r="A513" s="5">
        <v>509</v>
      </c>
      <c r="B513" s="6"/>
      <c r="C513" s="6"/>
      <c r="D513" s="11"/>
      <c r="E513" s="11"/>
      <c r="F513" s="11"/>
      <c r="G513" s="11"/>
      <c r="H513" s="11"/>
      <c r="I513" s="6"/>
      <c r="J513" s="6"/>
      <c r="K513" s="6"/>
      <c r="L513" s="7"/>
      <c r="M513" s="5"/>
      <c r="N513" s="5"/>
    </row>
    <row r="514" spans="1:14" x14ac:dyDescent="0.4">
      <c r="A514" s="5">
        <v>510</v>
      </c>
      <c r="B514" s="6"/>
      <c r="C514" s="6"/>
      <c r="D514" s="11"/>
      <c r="E514" s="11"/>
      <c r="F514" s="11"/>
      <c r="G514" s="11"/>
      <c r="H514" s="11"/>
      <c r="I514" s="6"/>
      <c r="J514" s="6"/>
      <c r="K514" s="6"/>
      <c r="L514" s="7"/>
      <c r="M514" s="5"/>
      <c r="N514" s="5"/>
    </row>
    <row r="515" spans="1:14" x14ac:dyDescent="0.4">
      <c r="A515" s="5">
        <v>511</v>
      </c>
      <c r="B515" s="6"/>
      <c r="C515" s="6"/>
      <c r="D515" s="11"/>
      <c r="E515" s="11"/>
      <c r="F515" s="11"/>
      <c r="G515" s="11"/>
      <c r="H515" s="11"/>
      <c r="I515" s="6"/>
      <c r="J515" s="6"/>
      <c r="K515" s="6"/>
      <c r="L515" s="7"/>
      <c r="M515" s="5"/>
      <c r="N515" s="5"/>
    </row>
    <row r="516" spans="1:14" x14ac:dyDescent="0.4">
      <c r="A516" s="5">
        <v>512</v>
      </c>
      <c r="B516" s="6"/>
      <c r="C516" s="6"/>
      <c r="D516" s="11"/>
      <c r="E516" s="11"/>
      <c r="F516" s="11"/>
      <c r="G516" s="11"/>
      <c r="H516" s="11"/>
      <c r="I516" s="6"/>
      <c r="J516" s="6"/>
      <c r="K516" s="6"/>
      <c r="L516" s="7"/>
      <c r="M516" s="5"/>
      <c r="N516" s="5"/>
    </row>
    <row r="517" spans="1:14" x14ac:dyDescent="0.4">
      <c r="A517" s="5">
        <v>513</v>
      </c>
      <c r="B517" s="6"/>
      <c r="C517" s="6"/>
      <c r="D517" s="11"/>
      <c r="E517" s="11"/>
      <c r="F517" s="11"/>
      <c r="G517" s="11"/>
      <c r="H517" s="11"/>
      <c r="I517" s="6"/>
      <c r="J517" s="6"/>
      <c r="K517" s="6"/>
      <c r="L517" s="7"/>
      <c r="M517" s="5"/>
      <c r="N517" s="5"/>
    </row>
    <row r="518" spans="1:14" x14ac:dyDescent="0.4">
      <c r="A518" s="5">
        <v>514</v>
      </c>
      <c r="B518" s="6"/>
      <c r="C518" s="6"/>
      <c r="D518" s="11"/>
      <c r="E518" s="11"/>
      <c r="F518" s="11"/>
      <c r="G518" s="11"/>
      <c r="H518" s="11"/>
      <c r="I518" s="6"/>
      <c r="J518" s="6"/>
      <c r="K518" s="6"/>
      <c r="L518" s="7"/>
      <c r="M518" s="5"/>
      <c r="N518" s="5"/>
    </row>
    <row r="519" spans="1:14" x14ac:dyDescent="0.4">
      <c r="A519" s="5">
        <v>515</v>
      </c>
      <c r="B519" s="6"/>
      <c r="C519" s="6"/>
      <c r="D519" s="11"/>
      <c r="E519" s="11"/>
      <c r="F519" s="11"/>
      <c r="G519" s="11"/>
      <c r="H519" s="11"/>
      <c r="I519" s="6"/>
      <c r="J519" s="6"/>
      <c r="K519" s="6"/>
      <c r="L519" s="7"/>
      <c r="M519" s="5"/>
      <c r="N519" s="5"/>
    </row>
    <row r="520" spans="1:14" x14ac:dyDescent="0.4">
      <c r="A520" s="5">
        <v>516</v>
      </c>
      <c r="B520" s="6"/>
      <c r="C520" s="6"/>
      <c r="D520" s="11"/>
      <c r="E520" s="11"/>
      <c r="F520" s="11"/>
      <c r="G520" s="11"/>
      <c r="H520" s="11"/>
      <c r="I520" s="6"/>
      <c r="J520" s="6"/>
      <c r="K520" s="6"/>
      <c r="L520" s="7"/>
      <c r="M520" s="5"/>
      <c r="N520" s="5"/>
    </row>
    <row r="521" spans="1:14" x14ac:dyDescent="0.4">
      <c r="A521" s="5">
        <v>517</v>
      </c>
      <c r="B521" s="6"/>
      <c r="C521" s="6"/>
      <c r="D521" s="11"/>
      <c r="E521" s="11"/>
      <c r="F521" s="11"/>
      <c r="G521" s="11"/>
      <c r="H521" s="11"/>
      <c r="I521" s="6"/>
      <c r="J521" s="6"/>
      <c r="K521" s="6"/>
      <c r="L521" s="7"/>
      <c r="M521" s="5"/>
      <c r="N521" s="5"/>
    </row>
    <row r="522" spans="1:14" x14ac:dyDescent="0.4">
      <c r="A522" s="5">
        <v>518</v>
      </c>
      <c r="B522" s="6"/>
      <c r="C522" s="6"/>
      <c r="D522" s="11"/>
      <c r="E522" s="11"/>
      <c r="F522" s="11"/>
      <c r="G522" s="11"/>
      <c r="H522" s="11"/>
      <c r="I522" s="6"/>
      <c r="J522" s="6"/>
      <c r="K522" s="6"/>
      <c r="L522" s="7"/>
      <c r="M522" s="5"/>
      <c r="N522" s="5"/>
    </row>
    <row r="523" spans="1:14" x14ac:dyDescent="0.4">
      <c r="A523" s="5">
        <v>519</v>
      </c>
      <c r="B523" s="6"/>
      <c r="C523" s="6"/>
      <c r="D523" s="11"/>
      <c r="E523" s="11"/>
      <c r="F523" s="11"/>
      <c r="G523" s="11"/>
      <c r="H523" s="11"/>
      <c r="I523" s="6"/>
      <c r="J523" s="6"/>
      <c r="K523" s="6"/>
      <c r="L523" s="7"/>
      <c r="M523" s="5"/>
      <c r="N523" s="5"/>
    </row>
    <row r="524" spans="1:14" x14ac:dyDescent="0.4">
      <c r="A524" s="5">
        <v>520</v>
      </c>
      <c r="B524" s="6"/>
      <c r="C524" s="6"/>
      <c r="D524" s="11"/>
      <c r="E524" s="11"/>
      <c r="F524" s="11"/>
      <c r="G524" s="11"/>
      <c r="H524" s="11"/>
      <c r="I524" s="6"/>
      <c r="J524" s="6"/>
      <c r="K524" s="6"/>
      <c r="L524" s="7"/>
      <c r="M524" s="5"/>
      <c r="N524" s="5"/>
    </row>
    <row r="525" spans="1:14" x14ac:dyDescent="0.4">
      <c r="A525" s="5">
        <v>521</v>
      </c>
      <c r="B525" s="6"/>
      <c r="C525" s="6"/>
      <c r="D525" s="11"/>
      <c r="E525" s="11"/>
      <c r="F525" s="11"/>
      <c r="G525" s="11"/>
      <c r="H525" s="11"/>
      <c r="I525" s="6"/>
      <c r="J525" s="6"/>
      <c r="K525" s="6"/>
      <c r="L525" s="7"/>
      <c r="M525" s="5"/>
      <c r="N525" s="5"/>
    </row>
    <row r="526" spans="1:14" x14ac:dyDescent="0.4">
      <c r="A526" s="5">
        <v>522</v>
      </c>
      <c r="B526" s="6"/>
      <c r="C526" s="6"/>
      <c r="D526" s="11"/>
      <c r="E526" s="11"/>
      <c r="F526" s="11"/>
      <c r="G526" s="11"/>
      <c r="H526" s="11"/>
      <c r="I526" s="6"/>
      <c r="J526" s="6"/>
      <c r="K526" s="6"/>
      <c r="L526" s="7"/>
      <c r="M526" s="5"/>
      <c r="N526" s="5"/>
    </row>
    <row r="527" spans="1:14" x14ac:dyDescent="0.4">
      <c r="A527" s="5">
        <v>523</v>
      </c>
      <c r="B527" s="6"/>
      <c r="C527" s="6"/>
      <c r="D527" s="11"/>
      <c r="E527" s="11"/>
      <c r="F527" s="11"/>
      <c r="G527" s="11"/>
      <c r="H527" s="11"/>
      <c r="I527" s="6"/>
      <c r="J527" s="6"/>
      <c r="K527" s="6"/>
      <c r="L527" s="7"/>
      <c r="M527" s="5"/>
      <c r="N527" s="5"/>
    </row>
    <row r="528" spans="1:14" x14ac:dyDescent="0.4">
      <c r="A528" s="5">
        <v>524</v>
      </c>
      <c r="B528" s="6"/>
      <c r="C528" s="6"/>
      <c r="D528" s="11"/>
      <c r="E528" s="11"/>
      <c r="F528" s="11"/>
      <c r="G528" s="11"/>
      <c r="H528" s="11"/>
      <c r="I528" s="6"/>
      <c r="J528" s="6"/>
      <c r="K528" s="6"/>
      <c r="L528" s="7"/>
      <c r="M528" s="5"/>
      <c r="N528" s="5"/>
    </row>
    <row r="529" spans="1:14" x14ac:dyDescent="0.4">
      <c r="A529" s="5">
        <v>525</v>
      </c>
      <c r="B529" s="6"/>
      <c r="C529" s="6"/>
      <c r="D529" s="11"/>
      <c r="E529" s="11"/>
      <c r="F529" s="11"/>
      <c r="G529" s="11"/>
      <c r="H529" s="11"/>
      <c r="I529" s="6"/>
      <c r="J529" s="6"/>
      <c r="K529" s="6"/>
      <c r="L529" s="7"/>
      <c r="M529" s="5"/>
      <c r="N529" s="5"/>
    </row>
    <row r="530" spans="1:14" x14ac:dyDescent="0.4">
      <c r="A530" s="5">
        <v>526</v>
      </c>
      <c r="B530" s="6"/>
      <c r="C530" s="6"/>
      <c r="D530" s="11"/>
      <c r="E530" s="11"/>
      <c r="F530" s="11"/>
      <c r="G530" s="11"/>
      <c r="H530" s="11"/>
      <c r="I530" s="6"/>
      <c r="J530" s="6"/>
      <c r="K530" s="6"/>
      <c r="L530" s="7"/>
      <c r="M530" s="5"/>
      <c r="N530" s="5"/>
    </row>
    <row r="531" spans="1:14" x14ac:dyDescent="0.4">
      <c r="A531" s="5">
        <v>527</v>
      </c>
      <c r="B531" s="6"/>
      <c r="C531" s="6"/>
      <c r="D531" s="11"/>
      <c r="E531" s="11"/>
      <c r="F531" s="11"/>
      <c r="G531" s="11"/>
      <c r="H531" s="11"/>
      <c r="I531" s="6"/>
      <c r="J531" s="6"/>
      <c r="K531" s="6"/>
      <c r="L531" s="7"/>
      <c r="M531" s="5"/>
      <c r="N531" s="5"/>
    </row>
    <row r="532" spans="1:14" x14ac:dyDescent="0.4">
      <c r="A532" s="5">
        <v>528</v>
      </c>
      <c r="B532" s="6"/>
      <c r="C532" s="6"/>
      <c r="D532" s="11"/>
      <c r="E532" s="11"/>
      <c r="F532" s="11"/>
      <c r="G532" s="11"/>
      <c r="H532" s="11"/>
      <c r="I532" s="6"/>
      <c r="J532" s="6"/>
      <c r="K532" s="6"/>
      <c r="L532" s="7"/>
      <c r="M532" s="5"/>
      <c r="N532" s="5"/>
    </row>
    <row r="533" spans="1:14" x14ac:dyDescent="0.4">
      <c r="A533" s="5">
        <v>529</v>
      </c>
      <c r="B533" s="6"/>
      <c r="C533" s="6"/>
      <c r="D533" s="11"/>
      <c r="E533" s="11"/>
      <c r="F533" s="11"/>
      <c r="G533" s="11"/>
      <c r="H533" s="11"/>
      <c r="I533" s="6"/>
      <c r="J533" s="6"/>
      <c r="K533" s="6"/>
      <c r="L533" s="7"/>
      <c r="M533" s="5"/>
      <c r="N533" s="5"/>
    </row>
    <row r="534" spans="1:14" x14ac:dyDescent="0.4">
      <c r="A534" s="5">
        <v>530</v>
      </c>
      <c r="B534" s="6"/>
      <c r="C534" s="6"/>
      <c r="D534" s="11"/>
      <c r="E534" s="11"/>
      <c r="F534" s="11"/>
      <c r="G534" s="11"/>
      <c r="H534" s="11"/>
      <c r="I534" s="6"/>
      <c r="J534" s="6"/>
      <c r="K534" s="6"/>
      <c r="L534" s="7"/>
      <c r="M534" s="5"/>
      <c r="N534" s="5"/>
    </row>
    <row r="535" spans="1:14" x14ac:dyDescent="0.4">
      <c r="A535" s="5">
        <v>531</v>
      </c>
      <c r="B535" s="6"/>
      <c r="C535" s="6"/>
      <c r="D535" s="11"/>
      <c r="E535" s="11"/>
      <c r="F535" s="11"/>
      <c r="G535" s="11"/>
      <c r="H535" s="11"/>
      <c r="I535" s="6"/>
      <c r="J535" s="6"/>
      <c r="K535" s="6"/>
      <c r="L535" s="7"/>
      <c r="M535" s="5"/>
      <c r="N535" s="5"/>
    </row>
    <row r="536" spans="1:14" x14ac:dyDescent="0.4">
      <c r="A536" s="5">
        <v>532</v>
      </c>
      <c r="B536" s="6"/>
      <c r="C536" s="6"/>
      <c r="D536" s="11"/>
      <c r="E536" s="11"/>
      <c r="F536" s="11"/>
      <c r="G536" s="11"/>
      <c r="H536" s="11"/>
      <c r="I536" s="6"/>
      <c r="J536" s="6"/>
      <c r="K536" s="6"/>
      <c r="L536" s="7"/>
      <c r="M536" s="5"/>
      <c r="N536" s="5"/>
    </row>
    <row r="537" spans="1:14" x14ac:dyDescent="0.4">
      <c r="A537" s="5">
        <v>533</v>
      </c>
      <c r="B537" s="6"/>
      <c r="C537" s="6"/>
      <c r="D537" s="11"/>
      <c r="E537" s="11"/>
      <c r="F537" s="11"/>
      <c r="G537" s="11"/>
      <c r="H537" s="11"/>
      <c r="I537" s="6"/>
      <c r="J537" s="6"/>
      <c r="K537" s="6"/>
      <c r="L537" s="7"/>
      <c r="M537" s="5"/>
      <c r="N537" s="5"/>
    </row>
    <row r="538" spans="1:14" x14ac:dyDescent="0.4">
      <c r="A538" s="5">
        <v>534</v>
      </c>
      <c r="B538" s="6"/>
      <c r="C538" s="6"/>
      <c r="D538" s="11"/>
      <c r="E538" s="11"/>
      <c r="F538" s="11"/>
      <c r="G538" s="11"/>
      <c r="H538" s="11"/>
      <c r="I538" s="6"/>
      <c r="J538" s="6"/>
      <c r="K538" s="6"/>
      <c r="L538" s="7"/>
      <c r="M538" s="5"/>
      <c r="N538" s="5"/>
    </row>
    <row r="539" spans="1:14" x14ac:dyDescent="0.4">
      <c r="A539" s="5">
        <v>535</v>
      </c>
      <c r="B539" s="6"/>
      <c r="C539" s="6"/>
      <c r="D539" s="11"/>
      <c r="E539" s="11"/>
      <c r="F539" s="11"/>
      <c r="G539" s="11"/>
      <c r="H539" s="11"/>
      <c r="I539" s="6"/>
      <c r="J539" s="6"/>
      <c r="K539" s="6"/>
      <c r="L539" s="7"/>
      <c r="M539" s="5"/>
      <c r="N539" s="5"/>
    </row>
    <row r="540" spans="1:14" x14ac:dyDescent="0.4">
      <c r="A540" s="5">
        <v>536</v>
      </c>
      <c r="B540" s="6"/>
      <c r="C540" s="6"/>
      <c r="D540" s="11"/>
      <c r="E540" s="11"/>
      <c r="F540" s="11"/>
      <c r="G540" s="11"/>
      <c r="H540" s="11"/>
      <c r="I540" s="6"/>
      <c r="J540" s="6"/>
      <c r="K540" s="6"/>
      <c r="L540" s="7"/>
      <c r="M540" s="5"/>
      <c r="N540" s="5"/>
    </row>
    <row r="541" spans="1:14" x14ac:dyDescent="0.4">
      <c r="A541" s="5">
        <v>537</v>
      </c>
      <c r="B541" s="6"/>
      <c r="C541" s="6"/>
      <c r="D541" s="11"/>
      <c r="E541" s="11"/>
      <c r="F541" s="11"/>
      <c r="G541" s="11"/>
      <c r="H541" s="11"/>
      <c r="I541" s="6"/>
      <c r="J541" s="6"/>
      <c r="K541" s="6"/>
      <c r="L541" s="7"/>
      <c r="M541" s="5"/>
      <c r="N541" s="5"/>
    </row>
    <row r="542" spans="1:14" x14ac:dyDescent="0.4">
      <c r="A542" s="5">
        <v>538</v>
      </c>
      <c r="B542" s="6"/>
      <c r="C542" s="6"/>
      <c r="D542" s="11"/>
      <c r="E542" s="11"/>
      <c r="F542" s="11"/>
      <c r="G542" s="11"/>
      <c r="H542" s="11"/>
      <c r="I542" s="6"/>
      <c r="J542" s="6"/>
      <c r="K542" s="6"/>
      <c r="L542" s="7"/>
      <c r="M542" s="5"/>
      <c r="N542" s="5"/>
    </row>
    <row r="543" spans="1:14" x14ac:dyDescent="0.4">
      <c r="A543" s="5">
        <v>539</v>
      </c>
      <c r="B543" s="6"/>
      <c r="C543" s="6"/>
      <c r="D543" s="11"/>
      <c r="E543" s="11"/>
      <c r="F543" s="11"/>
      <c r="G543" s="11"/>
      <c r="H543" s="11"/>
      <c r="I543" s="6"/>
      <c r="J543" s="6"/>
      <c r="K543" s="6"/>
      <c r="L543" s="7"/>
      <c r="M543" s="5"/>
      <c r="N543" s="5"/>
    </row>
    <row r="544" spans="1:14" x14ac:dyDescent="0.4">
      <c r="A544" s="5">
        <v>540</v>
      </c>
      <c r="B544" s="6"/>
      <c r="C544" s="6"/>
      <c r="D544" s="11"/>
      <c r="E544" s="11"/>
      <c r="F544" s="11"/>
      <c r="G544" s="11"/>
      <c r="H544" s="11"/>
      <c r="I544" s="6"/>
      <c r="J544" s="6"/>
      <c r="K544" s="6"/>
      <c r="L544" s="7"/>
      <c r="M544" s="5"/>
      <c r="N544" s="5"/>
    </row>
    <row r="545" spans="1:14" x14ac:dyDescent="0.4">
      <c r="A545" s="5">
        <v>541</v>
      </c>
      <c r="B545" s="6"/>
      <c r="C545" s="6"/>
      <c r="D545" s="11"/>
      <c r="E545" s="11"/>
      <c r="F545" s="11"/>
      <c r="G545" s="11"/>
      <c r="H545" s="11"/>
      <c r="I545" s="6"/>
      <c r="J545" s="6"/>
      <c r="K545" s="6"/>
      <c r="L545" s="7"/>
      <c r="M545" s="5"/>
      <c r="N545" s="5"/>
    </row>
    <row r="546" spans="1:14" x14ac:dyDescent="0.4">
      <c r="A546" s="5">
        <v>542</v>
      </c>
      <c r="B546" s="6"/>
      <c r="C546" s="6"/>
      <c r="D546" s="11"/>
      <c r="E546" s="11"/>
      <c r="F546" s="11"/>
      <c r="G546" s="11"/>
      <c r="H546" s="11"/>
      <c r="I546" s="6"/>
      <c r="J546" s="6"/>
      <c r="K546" s="6"/>
      <c r="L546" s="7"/>
      <c r="M546" s="5"/>
      <c r="N546" s="5"/>
    </row>
    <row r="547" spans="1:14" x14ac:dyDescent="0.4">
      <c r="A547" s="5">
        <v>543</v>
      </c>
      <c r="B547" s="6"/>
      <c r="C547" s="6"/>
      <c r="D547" s="11"/>
      <c r="E547" s="11"/>
      <c r="F547" s="11"/>
      <c r="G547" s="11"/>
      <c r="H547" s="11"/>
      <c r="I547" s="6"/>
      <c r="J547" s="6"/>
      <c r="K547" s="6"/>
      <c r="L547" s="7"/>
      <c r="M547" s="5"/>
      <c r="N547" s="5"/>
    </row>
    <row r="548" spans="1:14" x14ac:dyDescent="0.4">
      <c r="A548" s="5">
        <v>544</v>
      </c>
      <c r="B548" s="6"/>
      <c r="C548" s="6"/>
      <c r="D548" s="11"/>
      <c r="E548" s="11"/>
      <c r="F548" s="11"/>
      <c r="G548" s="11"/>
      <c r="H548" s="11"/>
      <c r="I548" s="6"/>
      <c r="J548" s="6"/>
      <c r="K548" s="6"/>
      <c r="L548" s="7"/>
      <c r="M548" s="5"/>
      <c r="N548" s="5"/>
    </row>
    <row r="549" spans="1:14" x14ac:dyDescent="0.4">
      <c r="A549" s="5">
        <v>545</v>
      </c>
      <c r="B549" s="6"/>
      <c r="C549" s="6"/>
      <c r="D549" s="11"/>
      <c r="E549" s="11"/>
      <c r="F549" s="11"/>
      <c r="G549" s="11"/>
      <c r="H549" s="11"/>
      <c r="I549" s="6"/>
      <c r="J549" s="6"/>
      <c r="K549" s="6"/>
      <c r="L549" s="7"/>
      <c r="M549" s="5"/>
      <c r="N549" s="5"/>
    </row>
    <row r="550" spans="1:14" x14ac:dyDescent="0.4">
      <c r="A550" s="5">
        <v>546</v>
      </c>
      <c r="B550" s="6"/>
      <c r="C550" s="6"/>
      <c r="D550" s="11"/>
      <c r="E550" s="11"/>
      <c r="F550" s="11"/>
      <c r="G550" s="11"/>
      <c r="H550" s="11"/>
      <c r="I550" s="6"/>
      <c r="J550" s="6"/>
      <c r="K550" s="6"/>
      <c r="L550" s="7"/>
      <c r="M550" s="5"/>
      <c r="N550" s="5"/>
    </row>
    <row r="551" spans="1:14" x14ac:dyDescent="0.4">
      <c r="A551" s="5">
        <v>547</v>
      </c>
      <c r="B551" s="6"/>
      <c r="C551" s="6"/>
      <c r="D551" s="11"/>
      <c r="E551" s="11"/>
      <c r="F551" s="11"/>
      <c r="G551" s="11"/>
      <c r="H551" s="11"/>
      <c r="I551" s="6"/>
      <c r="J551" s="6"/>
      <c r="K551" s="6"/>
      <c r="L551" s="7"/>
      <c r="M551" s="5"/>
      <c r="N551" s="5"/>
    </row>
    <row r="552" spans="1:14" x14ac:dyDescent="0.4">
      <c r="A552" s="5">
        <v>548</v>
      </c>
      <c r="B552" s="6"/>
      <c r="C552" s="6"/>
      <c r="D552" s="11"/>
      <c r="E552" s="11"/>
      <c r="F552" s="11"/>
      <c r="G552" s="11"/>
      <c r="H552" s="11"/>
      <c r="I552" s="6"/>
      <c r="J552" s="6"/>
      <c r="K552" s="6"/>
      <c r="L552" s="7"/>
      <c r="M552" s="5"/>
      <c r="N552" s="5"/>
    </row>
    <row r="553" spans="1:14" x14ac:dyDescent="0.4">
      <c r="A553" s="5">
        <v>549</v>
      </c>
      <c r="B553" s="6"/>
      <c r="C553" s="6"/>
      <c r="D553" s="11"/>
      <c r="E553" s="11"/>
      <c r="F553" s="11"/>
      <c r="G553" s="11"/>
      <c r="H553" s="11"/>
      <c r="I553" s="6"/>
      <c r="J553" s="6"/>
      <c r="K553" s="6"/>
      <c r="L553" s="7"/>
      <c r="M553" s="5"/>
      <c r="N553" s="5"/>
    </row>
    <row r="554" spans="1:14" x14ac:dyDescent="0.4">
      <c r="A554" s="5">
        <v>550</v>
      </c>
      <c r="B554" s="6"/>
      <c r="C554" s="6"/>
      <c r="D554" s="11"/>
      <c r="E554" s="11"/>
      <c r="F554" s="11"/>
      <c r="G554" s="11"/>
      <c r="H554" s="11"/>
      <c r="I554" s="6"/>
      <c r="J554" s="6"/>
      <c r="K554" s="6"/>
      <c r="L554" s="7"/>
      <c r="M554" s="5"/>
      <c r="N554" s="5"/>
    </row>
    <row r="555" spans="1:14" x14ac:dyDescent="0.4">
      <c r="A555" s="5">
        <v>551</v>
      </c>
      <c r="B555" s="6"/>
      <c r="C555" s="6"/>
      <c r="D555" s="11"/>
      <c r="E555" s="11"/>
      <c r="F555" s="11"/>
      <c r="G555" s="11"/>
      <c r="H555" s="11"/>
      <c r="I555" s="6"/>
      <c r="J555" s="6"/>
      <c r="K555" s="6"/>
      <c r="L555" s="7"/>
      <c r="M555" s="5"/>
      <c r="N555" s="5"/>
    </row>
    <row r="556" spans="1:14" x14ac:dyDescent="0.4">
      <c r="A556" s="5">
        <v>552</v>
      </c>
      <c r="B556" s="6"/>
      <c r="C556" s="6"/>
      <c r="D556" s="11"/>
      <c r="E556" s="11"/>
      <c r="F556" s="11"/>
      <c r="G556" s="11"/>
      <c r="H556" s="11"/>
      <c r="I556" s="6"/>
      <c r="J556" s="6"/>
      <c r="K556" s="6"/>
      <c r="L556" s="7"/>
      <c r="M556" s="5"/>
      <c r="N556" s="5"/>
    </row>
    <row r="557" spans="1:14" x14ac:dyDescent="0.4">
      <c r="A557" s="5">
        <v>553</v>
      </c>
      <c r="B557" s="6"/>
      <c r="C557" s="6"/>
      <c r="D557" s="11"/>
      <c r="E557" s="11"/>
      <c r="F557" s="11"/>
      <c r="G557" s="11"/>
      <c r="H557" s="11"/>
      <c r="I557" s="6"/>
      <c r="J557" s="6"/>
      <c r="K557" s="6"/>
      <c r="L557" s="7"/>
      <c r="M557" s="5"/>
      <c r="N557" s="5"/>
    </row>
    <row r="558" spans="1:14" x14ac:dyDescent="0.4">
      <c r="A558" s="5">
        <v>554</v>
      </c>
      <c r="B558" s="6"/>
      <c r="C558" s="6"/>
      <c r="D558" s="11"/>
      <c r="E558" s="11"/>
      <c r="F558" s="11"/>
      <c r="G558" s="11"/>
      <c r="H558" s="11"/>
      <c r="I558" s="6"/>
      <c r="J558" s="6"/>
      <c r="K558" s="6"/>
      <c r="L558" s="7"/>
      <c r="M558" s="5"/>
      <c r="N558" s="5"/>
    </row>
    <row r="559" spans="1:14" x14ac:dyDescent="0.4">
      <c r="A559" s="5">
        <v>555</v>
      </c>
      <c r="B559" s="6"/>
      <c r="C559" s="6"/>
      <c r="D559" s="11"/>
      <c r="E559" s="11"/>
      <c r="F559" s="11"/>
      <c r="G559" s="11"/>
      <c r="H559" s="11"/>
      <c r="I559" s="6"/>
      <c r="J559" s="6"/>
      <c r="K559" s="6"/>
      <c r="L559" s="7"/>
      <c r="M559" s="5"/>
      <c r="N559" s="5"/>
    </row>
    <row r="560" spans="1:14" x14ac:dyDescent="0.4">
      <c r="A560" s="5">
        <v>556</v>
      </c>
      <c r="B560" s="6"/>
      <c r="C560" s="6"/>
      <c r="D560" s="11"/>
      <c r="E560" s="11"/>
      <c r="F560" s="11"/>
      <c r="G560" s="11"/>
      <c r="H560" s="11"/>
      <c r="I560" s="6"/>
      <c r="J560" s="6"/>
      <c r="K560" s="6"/>
      <c r="L560" s="7"/>
      <c r="M560" s="5"/>
      <c r="N560" s="5"/>
    </row>
    <row r="561" spans="1:14" x14ac:dyDescent="0.4">
      <c r="A561" s="5">
        <v>557</v>
      </c>
      <c r="B561" s="6"/>
      <c r="C561" s="6"/>
      <c r="D561" s="11"/>
      <c r="E561" s="11"/>
      <c r="F561" s="11"/>
      <c r="G561" s="11"/>
      <c r="H561" s="11"/>
      <c r="I561" s="6"/>
      <c r="J561" s="6"/>
      <c r="K561" s="6"/>
      <c r="L561" s="7"/>
      <c r="M561" s="5"/>
      <c r="N561" s="5"/>
    </row>
    <row r="562" spans="1:14" x14ac:dyDescent="0.4">
      <c r="A562" s="5">
        <v>558</v>
      </c>
      <c r="B562" s="6"/>
      <c r="C562" s="6"/>
      <c r="D562" s="11"/>
      <c r="E562" s="11"/>
      <c r="F562" s="11"/>
      <c r="G562" s="11"/>
      <c r="H562" s="11"/>
      <c r="I562" s="6"/>
      <c r="J562" s="6"/>
      <c r="K562" s="6"/>
      <c r="L562" s="7"/>
      <c r="M562" s="5"/>
      <c r="N562" s="5"/>
    </row>
    <row r="563" spans="1:14" x14ac:dyDescent="0.4">
      <c r="A563" s="5">
        <v>559</v>
      </c>
      <c r="B563" s="6"/>
      <c r="C563" s="6"/>
      <c r="D563" s="11"/>
      <c r="E563" s="11"/>
      <c r="F563" s="11"/>
      <c r="G563" s="11"/>
      <c r="H563" s="11"/>
      <c r="I563" s="6"/>
      <c r="J563" s="6"/>
      <c r="K563" s="6"/>
      <c r="L563" s="7"/>
      <c r="M563" s="5"/>
      <c r="N563" s="5"/>
    </row>
    <row r="564" spans="1:14" x14ac:dyDescent="0.4">
      <c r="A564" s="5">
        <v>560</v>
      </c>
      <c r="B564" s="6"/>
      <c r="C564" s="6"/>
      <c r="D564" s="11"/>
      <c r="E564" s="11"/>
      <c r="F564" s="11"/>
      <c r="G564" s="11"/>
      <c r="H564" s="11"/>
      <c r="I564" s="6"/>
      <c r="J564" s="6"/>
      <c r="K564" s="6"/>
      <c r="L564" s="7"/>
      <c r="M564" s="5"/>
      <c r="N564" s="5"/>
    </row>
    <row r="565" spans="1:14" x14ac:dyDescent="0.4">
      <c r="A565" s="5">
        <v>561</v>
      </c>
      <c r="B565" s="6"/>
      <c r="C565" s="6"/>
      <c r="D565" s="11"/>
      <c r="E565" s="11"/>
      <c r="F565" s="11"/>
      <c r="G565" s="11"/>
      <c r="H565" s="11"/>
      <c r="I565" s="6"/>
      <c r="J565" s="6"/>
      <c r="K565" s="6"/>
      <c r="L565" s="7"/>
      <c r="M565" s="5"/>
      <c r="N565" s="5"/>
    </row>
    <row r="566" spans="1:14" x14ac:dyDescent="0.4">
      <c r="A566" s="5">
        <v>562</v>
      </c>
      <c r="B566" s="6"/>
      <c r="C566" s="6"/>
      <c r="D566" s="11"/>
      <c r="E566" s="11"/>
      <c r="F566" s="11"/>
      <c r="G566" s="11"/>
      <c r="H566" s="11"/>
      <c r="I566" s="6"/>
      <c r="J566" s="6"/>
      <c r="K566" s="6"/>
      <c r="L566" s="7"/>
      <c r="M566" s="5"/>
      <c r="N566" s="5"/>
    </row>
    <row r="567" spans="1:14" x14ac:dyDescent="0.4">
      <c r="A567" s="5">
        <v>563</v>
      </c>
      <c r="B567" s="6"/>
      <c r="C567" s="6"/>
      <c r="D567" s="11"/>
      <c r="E567" s="11"/>
      <c r="F567" s="11"/>
      <c r="G567" s="11"/>
      <c r="H567" s="11"/>
      <c r="I567" s="6"/>
      <c r="J567" s="6"/>
      <c r="K567" s="6"/>
      <c r="L567" s="7"/>
      <c r="M567" s="5"/>
      <c r="N567" s="5"/>
    </row>
    <row r="568" spans="1:14" x14ac:dyDescent="0.4">
      <c r="A568" s="5">
        <v>564</v>
      </c>
      <c r="B568" s="6"/>
      <c r="C568" s="6"/>
      <c r="D568" s="11"/>
      <c r="E568" s="11"/>
      <c r="F568" s="11"/>
      <c r="G568" s="11"/>
      <c r="H568" s="11"/>
      <c r="I568" s="6"/>
      <c r="J568" s="6"/>
      <c r="K568" s="6"/>
      <c r="L568" s="7"/>
      <c r="M568" s="5"/>
      <c r="N568" s="5"/>
    </row>
    <row r="569" spans="1:14" x14ac:dyDescent="0.4">
      <c r="A569" s="5">
        <v>565</v>
      </c>
      <c r="B569" s="6"/>
      <c r="C569" s="6"/>
      <c r="D569" s="11"/>
      <c r="E569" s="11"/>
      <c r="F569" s="11"/>
      <c r="G569" s="11"/>
      <c r="H569" s="11"/>
      <c r="I569" s="6"/>
      <c r="J569" s="6"/>
      <c r="K569" s="6"/>
      <c r="L569" s="7"/>
      <c r="M569" s="5"/>
      <c r="N569" s="5"/>
    </row>
    <row r="570" spans="1:14" x14ac:dyDescent="0.4">
      <c r="A570" s="5">
        <v>566</v>
      </c>
      <c r="B570" s="6"/>
      <c r="C570" s="6"/>
      <c r="D570" s="11"/>
      <c r="E570" s="11"/>
      <c r="F570" s="11"/>
      <c r="G570" s="11"/>
      <c r="H570" s="11"/>
      <c r="I570" s="6"/>
      <c r="J570" s="6"/>
      <c r="K570" s="6"/>
      <c r="L570" s="7"/>
      <c r="M570" s="5"/>
      <c r="N570" s="5"/>
    </row>
    <row r="571" spans="1:14" x14ac:dyDescent="0.4">
      <c r="A571" s="5">
        <v>567</v>
      </c>
      <c r="B571" s="6"/>
      <c r="C571" s="6"/>
      <c r="D571" s="11"/>
      <c r="E571" s="11"/>
      <c r="F571" s="11"/>
      <c r="G571" s="11"/>
      <c r="H571" s="11"/>
      <c r="I571" s="6"/>
      <c r="J571" s="6"/>
      <c r="K571" s="6"/>
      <c r="L571" s="7"/>
      <c r="M571" s="5"/>
      <c r="N571" s="5"/>
    </row>
    <row r="572" spans="1:14" x14ac:dyDescent="0.4">
      <c r="A572" s="5">
        <v>568</v>
      </c>
      <c r="B572" s="6"/>
      <c r="C572" s="6"/>
      <c r="D572" s="11"/>
      <c r="E572" s="11"/>
      <c r="F572" s="11"/>
      <c r="G572" s="11"/>
      <c r="H572" s="11"/>
      <c r="I572" s="6"/>
      <c r="J572" s="6"/>
      <c r="K572" s="6"/>
      <c r="L572" s="7"/>
      <c r="M572" s="5"/>
      <c r="N572" s="5"/>
    </row>
    <row r="573" spans="1:14" x14ac:dyDescent="0.4">
      <c r="A573" s="5">
        <v>569</v>
      </c>
      <c r="B573" s="6"/>
      <c r="C573" s="6"/>
      <c r="D573" s="11"/>
      <c r="E573" s="11"/>
      <c r="F573" s="11"/>
      <c r="G573" s="11"/>
      <c r="H573" s="11"/>
      <c r="I573" s="6"/>
      <c r="J573" s="6"/>
      <c r="K573" s="6"/>
      <c r="L573" s="7"/>
      <c r="M573" s="5"/>
      <c r="N573" s="5"/>
    </row>
    <row r="574" spans="1:14" x14ac:dyDescent="0.4">
      <c r="A574" s="5">
        <v>570</v>
      </c>
      <c r="B574" s="6"/>
      <c r="C574" s="6"/>
      <c r="D574" s="11"/>
      <c r="E574" s="11"/>
      <c r="F574" s="11"/>
      <c r="G574" s="11"/>
      <c r="H574" s="11"/>
      <c r="I574" s="6"/>
      <c r="J574" s="6"/>
      <c r="K574" s="6"/>
      <c r="L574" s="7"/>
      <c r="M574" s="5"/>
      <c r="N574" s="5"/>
    </row>
    <row r="575" spans="1:14" x14ac:dyDescent="0.4">
      <c r="A575" s="5">
        <v>571</v>
      </c>
      <c r="B575" s="6"/>
      <c r="C575" s="6"/>
      <c r="D575" s="11"/>
      <c r="E575" s="11"/>
      <c r="F575" s="11"/>
      <c r="G575" s="11"/>
      <c r="H575" s="11"/>
      <c r="I575" s="6"/>
      <c r="J575" s="6"/>
      <c r="K575" s="6"/>
      <c r="L575" s="7"/>
      <c r="M575" s="5"/>
      <c r="N575" s="5"/>
    </row>
    <row r="576" spans="1:14" x14ac:dyDescent="0.4">
      <c r="A576" s="5">
        <v>572</v>
      </c>
      <c r="B576" s="6"/>
      <c r="C576" s="6"/>
      <c r="D576" s="11"/>
      <c r="E576" s="11"/>
      <c r="F576" s="11"/>
      <c r="G576" s="11"/>
      <c r="H576" s="11"/>
      <c r="I576" s="6"/>
      <c r="J576" s="6"/>
      <c r="K576" s="6"/>
      <c r="L576" s="7"/>
      <c r="M576" s="5"/>
      <c r="N576" s="5"/>
    </row>
    <row r="577" spans="1:14" x14ac:dyDescent="0.4">
      <c r="A577" s="5">
        <v>573</v>
      </c>
      <c r="B577" s="6"/>
      <c r="C577" s="6"/>
      <c r="D577" s="11"/>
      <c r="E577" s="11"/>
      <c r="F577" s="11"/>
      <c r="G577" s="11"/>
      <c r="H577" s="11"/>
      <c r="I577" s="6"/>
      <c r="J577" s="6"/>
      <c r="K577" s="6"/>
      <c r="L577" s="7"/>
      <c r="M577" s="5"/>
      <c r="N577" s="5"/>
    </row>
    <row r="578" spans="1:14" x14ac:dyDescent="0.4">
      <c r="A578" s="5">
        <v>574</v>
      </c>
      <c r="B578" s="6"/>
      <c r="C578" s="6"/>
      <c r="D578" s="11"/>
      <c r="E578" s="11"/>
      <c r="F578" s="11"/>
      <c r="G578" s="11"/>
      <c r="H578" s="11"/>
      <c r="I578" s="6"/>
      <c r="J578" s="6"/>
      <c r="K578" s="6"/>
      <c r="L578" s="7"/>
      <c r="M578" s="5"/>
      <c r="N578" s="5"/>
    </row>
    <row r="579" spans="1:14" x14ac:dyDescent="0.4">
      <c r="A579" s="5">
        <v>575</v>
      </c>
      <c r="B579" s="6"/>
      <c r="C579" s="6"/>
      <c r="D579" s="11"/>
      <c r="E579" s="11"/>
      <c r="F579" s="11"/>
      <c r="G579" s="11"/>
      <c r="H579" s="11"/>
      <c r="I579" s="6"/>
      <c r="J579" s="6"/>
      <c r="K579" s="6"/>
      <c r="L579" s="7"/>
      <c r="M579" s="5"/>
      <c r="N579" s="5"/>
    </row>
    <row r="580" spans="1:14" x14ac:dyDescent="0.4">
      <c r="A580" s="5">
        <v>576</v>
      </c>
      <c r="B580" s="6"/>
      <c r="C580" s="6"/>
      <c r="D580" s="11"/>
      <c r="E580" s="11"/>
      <c r="F580" s="11"/>
      <c r="G580" s="11"/>
      <c r="H580" s="11"/>
      <c r="I580" s="6"/>
      <c r="J580" s="6"/>
      <c r="K580" s="6"/>
      <c r="L580" s="7"/>
      <c r="M580" s="5"/>
      <c r="N580" s="5"/>
    </row>
    <row r="581" spans="1:14" x14ac:dyDescent="0.4">
      <c r="A581" s="5">
        <v>577</v>
      </c>
      <c r="B581" s="6"/>
      <c r="C581" s="6"/>
      <c r="D581" s="11"/>
      <c r="E581" s="11"/>
      <c r="F581" s="11"/>
      <c r="G581" s="11"/>
      <c r="H581" s="11"/>
      <c r="I581" s="6"/>
      <c r="J581" s="6"/>
      <c r="K581" s="6"/>
      <c r="L581" s="7"/>
      <c r="M581" s="5"/>
      <c r="N581" s="5"/>
    </row>
    <row r="582" spans="1:14" x14ac:dyDescent="0.4">
      <c r="A582" s="5">
        <v>578</v>
      </c>
      <c r="B582" s="6"/>
      <c r="C582" s="6"/>
      <c r="D582" s="11"/>
      <c r="E582" s="11"/>
      <c r="F582" s="11"/>
      <c r="G582" s="11"/>
      <c r="H582" s="11"/>
      <c r="I582" s="6"/>
      <c r="J582" s="6"/>
      <c r="K582" s="6"/>
      <c r="L582" s="7"/>
      <c r="M582" s="5"/>
      <c r="N582" s="5"/>
    </row>
    <row r="583" spans="1:14" x14ac:dyDescent="0.4">
      <c r="A583" s="5">
        <v>579</v>
      </c>
      <c r="B583" s="6"/>
      <c r="C583" s="6"/>
      <c r="D583" s="11"/>
      <c r="E583" s="11"/>
      <c r="F583" s="11"/>
      <c r="G583" s="11"/>
      <c r="H583" s="11"/>
      <c r="I583" s="6"/>
      <c r="J583" s="6"/>
      <c r="K583" s="6"/>
      <c r="L583" s="7"/>
      <c r="M583" s="5"/>
      <c r="N583" s="5"/>
    </row>
    <row r="584" spans="1:14" x14ac:dyDescent="0.4">
      <c r="A584" s="5">
        <v>580</v>
      </c>
      <c r="B584" s="6"/>
      <c r="C584" s="6"/>
      <c r="D584" s="11"/>
      <c r="E584" s="11"/>
      <c r="F584" s="11"/>
      <c r="G584" s="11"/>
      <c r="H584" s="11"/>
      <c r="I584" s="6"/>
      <c r="J584" s="6"/>
      <c r="K584" s="6"/>
      <c r="L584" s="7"/>
      <c r="M584" s="5"/>
      <c r="N584" s="5"/>
    </row>
    <row r="585" spans="1:14" x14ac:dyDescent="0.4">
      <c r="A585" s="5">
        <v>581</v>
      </c>
      <c r="B585" s="6"/>
      <c r="C585" s="6"/>
      <c r="D585" s="11"/>
      <c r="E585" s="11"/>
      <c r="F585" s="11"/>
      <c r="G585" s="11"/>
      <c r="H585" s="11"/>
      <c r="I585" s="6"/>
      <c r="J585" s="6"/>
      <c r="K585" s="6"/>
      <c r="L585" s="7"/>
      <c r="M585" s="5"/>
      <c r="N585" s="5"/>
    </row>
    <row r="586" spans="1:14" x14ac:dyDescent="0.4">
      <c r="A586" s="5">
        <v>582</v>
      </c>
      <c r="B586" s="6"/>
      <c r="C586" s="6"/>
      <c r="D586" s="11"/>
      <c r="E586" s="11"/>
      <c r="F586" s="11"/>
      <c r="G586" s="11"/>
      <c r="H586" s="11"/>
      <c r="I586" s="6"/>
      <c r="J586" s="6"/>
      <c r="K586" s="6"/>
      <c r="L586" s="7"/>
      <c r="M586" s="5"/>
      <c r="N586" s="5"/>
    </row>
    <row r="587" spans="1:14" x14ac:dyDescent="0.4">
      <c r="A587" s="5">
        <v>583</v>
      </c>
      <c r="B587" s="6"/>
      <c r="C587" s="6"/>
      <c r="D587" s="11"/>
      <c r="E587" s="11"/>
      <c r="F587" s="11"/>
      <c r="G587" s="11"/>
      <c r="H587" s="11"/>
      <c r="I587" s="6"/>
      <c r="J587" s="6"/>
      <c r="K587" s="6"/>
      <c r="L587" s="7"/>
      <c r="M587" s="5"/>
      <c r="N587" s="5"/>
    </row>
    <row r="588" spans="1:14" x14ac:dyDescent="0.4">
      <c r="A588" s="5">
        <v>584</v>
      </c>
      <c r="B588" s="6"/>
      <c r="C588" s="6"/>
      <c r="D588" s="11"/>
      <c r="E588" s="11"/>
      <c r="F588" s="11"/>
      <c r="G588" s="11"/>
      <c r="H588" s="11"/>
      <c r="I588" s="6"/>
      <c r="J588" s="6"/>
      <c r="K588" s="6"/>
      <c r="L588" s="7"/>
      <c r="M588" s="5"/>
      <c r="N588" s="5"/>
    </row>
    <row r="589" spans="1:14" x14ac:dyDescent="0.4">
      <c r="A589" s="5">
        <v>585</v>
      </c>
      <c r="B589" s="6"/>
      <c r="C589" s="6"/>
      <c r="D589" s="11"/>
      <c r="E589" s="11"/>
      <c r="F589" s="11"/>
      <c r="G589" s="11"/>
      <c r="H589" s="11"/>
      <c r="I589" s="6"/>
      <c r="J589" s="6"/>
      <c r="K589" s="6"/>
      <c r="L589" s="7"/>
      <c r="M589" s="5"/>
      <c r="N589" s="5"/>
    </row>
    <row r="590" spans="1:14" x14ac:dyDescent="0.4">
      <c r="A590" s="5">
        <v>586</v>
      </c>
      <c r="B590" s="6"/>
      <c r="C590" s="6"/>
      <c r="D590" s="11"/>
      <c r="E590" s="11"/>
      <c r="F590" s="11"/>
      <c r="G590" s="11"/>
      <c r="H590" s="11"/>
      <c r="I590" s="6"/>
      <c r="J590" s="6"/>
      <c r="K590" s="6"/>
      <c r="L590" s="7"/>
      <c r="M590" s="5"/>
      <c r="N590" s="5"/>
    </row>
    <row r="591" spans="1:14" x14ac:dyDescent="0.4">
      <c r="A591" s="5">
        <v>587</v>
      </c>
      <c r="B591" s="6"/>
      <c r="C591" s="6"/>
      <c r="D591" s="11"/>
      <c r="E591" s="11"/>
      <c r="F591" s="11"/>
      <c r="G591" s="11"/>
      <c r="H591" s="11"/>
      <c r="I591" s="6"/>
      <c r="J591" s="6"/>
      <c r="K591" s="6"/>
      <c r="L591" s="7"/>
      <c r="M591" s="5"/>
      <c r="N591" s="5"/>
    </row>
    <row r="592" spans="1:14" x14ac:dyDescent="0.4">
      <c r="A592" s="5">
        <v>588</v>
      </c>
      <c r="B592" s="6"/>
      <c r="C592" s="6"/>
      <c r="D592" s="11"/>
      <c r="E592" s="11"/>
      <c r="F592" s="11"/>
      <c r="G592" s="11"/>
      <c r="H592" s="11"/>
      <c r="I592" s="6"/>
      <c r="J592" s="6"/>
      <c r="K592" s="6"/>
      <c r="L592" s="7"/>
      <c r="M592" s="5"/>
      <c r="N592" s="5"/>
    </row>
    <row r="593" spans="1:14" x14ac:dyDescent="0.4">
      <c r="A593" s="5">
        <v>589</v>
      </c>
      <c r="B593" s="6"/>
      <c r="C593" s="6"/>
      <c r="D593" s="11"/>
      <c r="E593" s="11"/>
      <c r="F593" s="11"/>
      <c r="G593" s="11"/>
      <c r="H593" s="11"/>
      <c r="I593" s="6"/>
      <c r="J593" s="6"/>
      <c r="K593" s="6"/>
      <c r="L593" s="7"/>
      <c r="M593" s="5"/>
      <c r="N593" s="5"/>
    </row>
    <row r="594" spans="1:14" x14ac:dyDescent="0.4">
      <c r="A594" s="5">
        <v>590</v>
      </c>
      <c r="B594" s="6"/>
      <c r="C594" s="6"/>
      <c r="D594" s="11"/>
      <c r="E594" s="11"/>
      <c r="F594" s="11"/>
      <c r="G594" s="11"/>
      <c r="H594" s="11"/>
      <c r="I594" s="6"/>
      <c r="J594" s="6"/>
      <c r="K594" s="6"/>
      <c r="L594" s="7"/>
      <c r="M594" s="5"/>
      <c r="N594" s="5"/>
    </row>
    <row r="595" spans="1:14" x14ac:dyDescent="0.4">
      <c r="A595" s="5">
        <v>591</v>
      </c>
      <c r="B595" s="6"/>
      <c r="C595" s="6"/>
      <c r="D595" s="11"/>
      <c r="E595" s="11"/>
      <c r="F595" s="11"/>
      <c r="G595" s="11"/>
      <c r="H595" s="11"/>
      <c r="I595" s="6"/>
      <c r="J595" s="6"/>
      <c r="K595" s="6"/>
      <c r="L595" s="7"/>
      <c r="M595" s="5"/>
      <c r="N595" s="5"/>
    </row>
    <row r="596" spans="1:14" x14ac:dyDescent="0.4">
      <c r="A596" s="5">
        <v>592</v>
      </c>
      <c r="B596" s="6"/>
      <c r="C596" s="6"/>
      <c r="D596" s="11"/>
      <c r="E596" s="11"/>
      <c r="F596" s="11"/>
      <c r="G596" s="11"/>
      <c r="H596" s="11"/>
      <c r="I596" s="6"/>
      <c r="J596" s="6"/>
      <c r="K596" s="6"/>
      <c r="L596" s="7"/>
      <c r="M596" s="5"/>
      <c r="N596" s="5"/>
    </row>
    <row r="597" spans="1:14" x14ac:dyDescent="0.4">
      <c r="A597" s="5">
        <v>593</v>
      </c>
      <c r="B597" s="6"/>
      <c r="C597" s="6"/>
      <c r="D597" s="11"/>
      <c r="E597" s="11"/>
      <c r="F597" s="11"/>
      <c r="G597" s="11"/>
      <c r="H597" s="11"/>
      <c r="I597" s="6"/>
      <c r="J597" s="6"/>
      <c r="K597" s="6"/>
      <c r="L597" s="7"/>
      <c r="M597" s="5"/>
      <c r="N597" s="5"/>
    </row>
    <row r="598" spans="1:14" x14ac:dyDescent="0.4">
      <c r="A598" s="5">
        <v>594</v>
      </c>
      <c r="B598" s="6"/>
      <c r="C598" s="6"/>
      <c r="D598" s="11"/>
      <c r="E598" s="11"/>
      <c r="F598" s="11"/>
      <c r="G598" s="11"/>
      <c r="H598" s="11"/>
      <c r="I598" s="6"/>
      <c r="J598" s="6"/>
      <c r="K598" s="6"/>
      <c r="L598" s="7"/>
      <c r="M598" s="5"/>
      <c r="N598" s="5"/>
    </row>
    <row r="599" spans="1:14" x14ac:dyDescent="0.4">
      <c r="A599" s="5">
        <v>595</v>
      </c>
      <c r="B599" s="6"/>
      <c r="C599" s="6"/>
      <c r="D599" s="11"/>
      <c r="E599" s="11"/>
      <c r="F599" s="11"/>
      <c r="G599" s="11"/>
      <c r="H599" s="11"/>
      <c r="I599" s="6"/>
      <c r="J599" s="6"/>
      <c r="K599" s="6"/>
      <c r="L599" s="7"/>
      <c r="M599" s="5"/>
      <c r="N599" s="5"/>
    </row>
    <row r="600" spans="1:14" x14ac:dyDescent="0.4">
      <c r="A600" s="5">
        <v>596</v>
      </c>
      <c r="B600" s="6"/>
      <c r="C600" s="6"/>
      <c r="D600" s="11"/>
      <c r="E600" s="11"/>
      <c r="F600" s="11"/>
      <c r="G600" s="11"/>
      <c r="H600" s="11"/>
      <c r="I600" s="6"/>
      <c r="J600" s="6"/>
      <c r="K600" s="6"/>
      <c r="L600" s="7"/>
      <c r="M600" s="5"/>
      <c r="N600" s="5"/>
    </row>
    <row r="601" spans="1:14" x14ac:dyDescent="0.4">
      <c r="A601" s="5">
        <v>597</v>
      </c>
      <c r="B601" s="6"/>
      <c r="C601" s="6"/>
      <c r="D601" s="11"/>
      <c r="E601" s="11"/>
      <c r="F601" s="11"/>
      <c r="G601" s="11"/>
      <c r="H601" s="11"/>
      <c r="I601" s="6"/>
      <c r="J601" s="6"/>
      <c r="K601" s="6"/>
      <c r="L601" s="7"/>
      <c r="M601" s="5"/>
      <c r="N601" s="5"/>
    </row>
    <row r="602" spans="1:14" x14ac:dyDescent="0.4">
      <c r="A602" s="5">
        <v>598</v>
      </c>
      <c r="B602" s="6"/>
      <c r="C602" s="6"/>
      <c r="D602" s="11"/>
      <c r="E602" s="11"/>
      <c r="F602" s="11"/>
      <c r="G602" s="11"/>
      <c r="H602" s="11"/>
      <c r="I602" s="6"/>
      <c r="J602" s="6"/>
      <c r="K602" s="6"/>
      <c r="L602" s="7"/>
      <c r="M602" s="5"/>
      <c r="N602" s="5"/>
    </row>
    <row r="603" spans="1:14" x14ac:dyDescent="0.4">
      <c r="A603" s="5">
        <v>599</v>
      </c>
      <c r="B603" s="6"/>
      <c r="C603" s="6"/>
      <c r="D603" s="11"/>
      <c r="E603" s="11"/>
      <c r="F603" s="11"/>
      <c r="G603" s="11"/>
      <c r="H603" s="11"/>
      <c r="I603" s="6"/>
      <c r="J603" s="6"/>
      <c r="K603" s="6"/>
      <c r="L603" s="7"/>
      <c r="M603" s="5"/>
      <c r="N603" s="5"/>
    </row>
    <row r="604" spans="1:14" x14ac:dyDescent="0.4">
      <c r="A604" s="5">
        <v>600</v>
      </c>
      <c r="B604" s="6"/>
      <c r="C604" s="6"/>
      <c r="D604" s="11"/>
      <c r="E604" s="11"/>
      <c r="F604" s="11"/>
      <c r="G604" s="11"/>
      <c r="H604" s="11"/>
      <c r="I604" s="6"/>
      <c r="J604" s="6"/>
      <c r="K604" s="6"/>
      <c r="L604" s="7"/>
      <c r="M604" s="5"/>
      <c r="N604" s="5"/>
    </row>
    <row r="605" spans="1:14" x14ac:dyDescent="0.4">
      <c r="A605" s="5">
        <v>601</v>
      </c>
      <c r="B605" s="6"/>
      <c r="C605" s="6"/>
      <c r="D605" s="11"/>
      <c r="E605" s="11"/>
      <c r="F605" s="11"/>
      <c r="G605" s="11"/>
      <c r="H605" s="11"/>
      <c r="I605" s="6"/>
      <c r="J605" s="6"/>
      <c r="K605" s="6"/>
      <c r="L605" s="7"/>
      <c r="M605" s="5"/>
      <c r="N605" s="5"/>
    </row>
    <row r="606" spans="1:14" x14ac:dyDescent="0.4">
      <c r="A606" s="5">
        <v>602</v>
      </c>
      <c r="B606" s="6"/>
      <c r="C606" s="6"/>
      <c r="D606" s="11"/>
      <c r="E606" s="11"/>
      <c r="F606" s="11"/>
      <c r="G606" s="11"/>
      <c r="H606" s="11"/>
      <c r="I606" s="6"/>
      <c r="J606" s="6"/>
      <c r="K606" s="6"/>
      <c r="L606" s="7"/>
      <c r="M606" s="5"/>
      <c r="N606" s="5"/>
    </row>
    <row r="607" spans="1:14" x14ac:dyDescent="0.4">
      <c r="A607" s="5">
        <v>603</v>
      </c>
      <c r="B607" s="6"/>
      <c r="C607" s="6"/>
      <c r="D607" s="11"/>
      <c r="E607" s="11"/>
      <c r="F607" s="11"/>
      <c r="G607" s="11"/>
      <c r="H607" s="11"/>
      <c r="I607" s="6"/>
      <c r="J607" s="6"/>
      <c r="K607" s="6"/>
      <c r="L607" s="7"/>
      <c r="M607" s="5"/>
      <c r="N607" s="5"/>
    </row>
    <row r="608" spans="1:14" x14ac:dyDescent="0.4">
      <c r="A608" s="5">
        <v>604</v>
      </c>
      <c r="B608" s="6"/>
      <c r="C608" s="6"/>
      <c r="D608" s="11"/>
      <c r="E608" s="11"/>
      <c r="F608" s="11"/>
      <c r="G608" s="11"/>
      <c r="H608" s="11"/>
      <c r="I608" s="6"/>
      <c r="J608" s="6"/>
      <c r="K608" s="6"/>
      <c r="L608" s="7"/>
      <c r="M608" s="5"/>
      <c r="N608" s="5"/>
    </row>
    <row r="609" spans="1:14" x14ac:dyDescent="0.4">
      <c r="A609" s="5">
        <v>605</v>
      </c>
      <c r="B609" s="6"/>
      <c r="C609" s="6"/>
      <c r="D609" s="11"/>
      <c r="E609" s="11"/>
      <c r="F609" s="11"/>
      <c r="G609" s="11"/>
      <c r="H609" s="11"/>
      <c r="I609" s="6"/>
      <c r="J609" s="6"/>
      <c r="K609" s="6"/>
      <c r="L609" s="7"/>
      <c r="M609" s="5"/>
      <c r="N609" s="5"/>
    </row>
    <row r="610" spans="1:14" x14ac:dyDescent="0.4">
      <c r="A610" s="5">
        <v>606</v>
      </c>
      <c r="B610" s="6"/>
      <c r="C610" s="6"/>
      <c r="D610" s="11"/>
      <c r="E610" s="11"/>
      <c r="F610" s="11"/>
      <c r="G610" s="11"/>
      <c r="H610" s="11"/>
      <c r="I610" s="6"/>
      <c r="J610" s="6"/>
      <c r="K610" s="6"/>
      <c r="L610" s="7"/>
      <c r="M610" s="5"/>
      <c r="N610" s="5"/>
    </row>
    <row r="611" spans="1:14" x14ac:dyDescent="0.4">
      <c r="A611" s="5">
        <v>607</v>
      </c>
      <c r="B611" s="6"/>
      <c r="C611" s="6"/>
      <c r="D611" s="11"/>
      <c r="E611" s="11"/>
      <c r="F611" s="11"/>
      <c r="G611" s="11"/>
      <c r="H611" s="11"/>
      <c r="I611" s="6"/>
      <c r="J611" s="6"/>
      <c r="K611" s="6"/>
      <c r="L611" s="7"/>
      <c r="M611" s="5"/>
      <c r="N611" s="5"/>
    </row>
    <row r="612" spans="1:14" x14ac:dyDescent="0.4">
      <c r="A612" s="5">
        <v>608</v>
      </c>
      <c r="B612" s="6"/>
      <c r="C612" s="6"/>
      <c r="D612" s="11"/>
      <c r="E612" s="11"/>
      <c r="F612" s="11"/>
      <c r="G612" s="11"/>
      <c r="H612" s="11"/>
      <c r="I612" s="6"/>
      <c r="J612" s="6"/>
      <c r="K612" s="6"/>
      <c r="L612" s="7"/>
      <c r="M612" s="5"/>
      <c r="N612" s="5"/>
    </row>
    <row r="613" spans="1:14" x14ac:dyDescent="0.4">
      <c r="A613" s="5">
        <v>609</v>
      </c>
      <c r="B613" s="6"/>
      <c r="C613" s="6"/>
      <c r="D613" s="11"/>
      <c r="E613" s="11"/>
      <c r="F613" s="11"/>
      <c r="G613" s="11"/>
      <c r="H613" s="11"/>
      <c r="I613" s="6"/>
      <c r="J613" s="6"/>
      <c r="K613" s="6"/>
      <c r="L613" s="7"/>
      <c r="M613" s="5"/>
      <c r="N613" s="5"/>
    </row>
    <row r="614" spans="1:14" x14ac:dyDescent="0.4">
      <c r="A614" s="5">
        <v>610</v>
      </c>
      <c r="B614" s="6"/>
      <c r="C614" s="6"/>
      <c r="D614" s="11"/>
      <c r="E614" s="11"/>
      <c r="F614" s="11"/>
      <c r="G614" s="11"/>
      <c r="H614" s="11"/>
      <c r="I614" s="6"/>
      <c r="J614" s="6"/>
      <c r="K614" s="6"/>
      <c r="L614" s="7"/>
      <c r="M614" s="5"/>
      <c r="N614" s="5"/>
    </row>
    <row r="615" spans="1:14" x14ac:dyDescent="0.4">
      <c r="A615" s="5">
        <v>611</v>
      </c>
      <c r="B615" s="6"/>
      <c r="C615" s="6"/>
      <c r="D615" s="11"/>
      <c r="E615" s="11"/>
      <c r="F615" s="11"/>
      <c r="G615" s="11"/>
      <c r="H615" s="11"/>
      <c r="I615" s="6"/>
      <c r="J615" s="6"/>
      <c r="K615" s="6"/>
      <c r="L615" s="7"/>
      <c r="M615" s="5"/>
      <c r="N615" s="5"/>
    </row>
    <row r="616" spans="1:14" x14ac:dyDescent="0.4">
      <c r="A616" s="5">
        <v>612</v>
      </c>
      <c r="B616" s="6"/>
      <c r="C616" s="6"/>
      <c r="D616" s="11"/>
      <c r="E616" s="11"/>
      <c r="F616" s="11"/>
      <c r="G616" s="11"/>
      <c r="H616" s="11"/>
      <c r="I616" s="6"/>
      <c r="J616" s="6"/>
      <c r="K616" s="6"/>
      <c r="L616" s="7"/>
      <c r="M616" s="5"/>
      <c r="N616" s="5"/>
    </row>
    <row r="617" spans="1:14" x14ac:dyDescent="0.4">
      <c r="A617" s="5">
        <v>613</v>
      </c>
      <c r="B617" s="6"/>
      <c r="C617" s="6"/>
      <c r="D617" s="11"/>
      <c r="E617" s="11"/>
      <c r="F617" s="11"/>
      <c r="G617" s="11"/>
      <c r="H617" s="11"/>
      <c r="I617" s="6"/>
      <c r="J617" s="6"/>
      <c r="K617" s="6"/>
      <c r="L617" s="7"/>
      <c r="M617" s="5"/>
      <c r="N617" s="5"/>
    </row>
    <row r="618" spans="1:14" x14ac:dyDescent="0.4">
      <c r="A618" s="5">
        <v>614</v>
      </c>
      <c r="B618" s="6"/>
      <c r="C618" s="6"/>
      <c r="D618" s="11"/>
      <c r="E618" s="11"/>
      <c r="F618" s="11"/>
      <c r="G618" s="11"/>
      <c r="H618" s="11"/>
      <c r="I618" s="6"/>
      <c r="J618" s="6"/>
      <c r="K618" s="6"/>
      <c r="L618" s="7"/>
      <c r="M618" s="5"/>
      <c r="N618" s="5"/>
    </row>
    <row r="619" spans="1:14" x14ac:dyDescent="0.4">
      <c r="A619" s="5">
        <v>615</v>
      </c>
      <c r="B619" s="6"/>
      <c r="C619" s="6"/>
      <c r="D619" s="11"/>
      <c r="E619" s="11"/>
      <c r="F619" s="11"/>
      <c r="G619" s="11"/>
      <c r="H619" s="11"/>
      <c r="I619" s="6"/>
      <c r="J619" s="6"/>
      <c r="K619" s="6"/>
      <c r="L619" s="7"/>
      <c r="M619" s="5"/>
      <c r="N619" s="5"/>
    </row>
    <row r="620" spans="1:14" x14ac:dyDescent="0.4">
      <c r="A620" s="5">
        <v>616</v>
      </c>
      <c r="B620" s="6"/>
      <c r="C620" s="6"/>
      <c r="D620" s="11"/>
      <c r="E620" s="11"/>
      <c r="F620" s="11"/>
      <c r="G620" s="11"/>
      <c r="H620" s="11"/>
      <c r="I620" s="6"/>
      <c r="J620" s="6"/>
      <c r="K620" s="6"/>
      <c r="L620" s="7"/>
      <c r="M620" s="5"/>
      <c r="N620" s="5"/>
    </row>
    <row r="621" spans="1:14" x14ac:dyDescent="0.4">
      <c r="A621" s="5">
        <v>617</v>
      </c>
      <c r="B621" s="6"/>
      <c r="C621" s="6"/>
      <c r="D621" s="11"/>
      <c r="E621" s="11"/>
      <c r="F621" s="11"/>
      <c r="G621" s="11"/>
      <c r="H621" s="11"/>
      <c r="I621" s="6"/>
      <c r="J621" s="6"/>
      <c r="K621" s="6"/>
      <c r="L621" s="7"/>
      <c r="M621" s="5"/>
      <c r="N621" s="5"/>
    </row>
    <row r="622" spans="1:14" x14ac:dyDescent="0.4">
      <c r="A622" s="5">
        <v>618</v>
      </c>
      <c r="B622" s="6"/>
      <c r="C622" s="6"/>
      <c r="D622" s="11"/>
      <c r="E622" s="11"/>
      <c r="F622" s="11"/>
      <c r="G622" s="11"/>
      <c r="H622" s="11"/>
      <c r="I622" s="6"/>
      <c r="J622" s="6"/>
      <c r="K622" s="6"/>
      <c r="L622" s="7"/>
      <c r="M622" s="5"/>
      <c r="N622" s="5"/>
    </row>
    <row r="623" spans="1:14" x14ac:dyDescent="0.4">
      <c r="A623" s="5">
        <v>619</v>
      </c>
      <c r="B623" s="6"/>
      <c r="C623" s="6"/>
      <c r="D623" s="11"/>
      <c r="E623" s="11"/>
      <c r="F623" s="11"/>
      <c r="G623" s="11"/>
      <c r="H623" s="11"/>
      <c r="I623" s="6"/>
      <c r="J623" s="6"/>
      <c r="K623" s="6"/>
      <c r="L623" s="7"/>
      <c r="M623" s="5"/>
      <c r="N623" s="5"/>
    </row>
    <row r="624" spans="1:14" x14ac:dyDescent="0.4">
      <c r="A624" s="5">
        <v>620</v>
      </c>
      <c r="B624" s="6"/>
      <c r="C624" s="6"/>
      <c r="D624" s="11"/>
      <c r="E624" s="11"/>
      <c r="F624" s="11"/>
      <c r="G624" s="11"/>
      <c r="H624" s="11"/>
      <c r="I624" s="6"/>
      <c r="J624" s="6"/>
      <c r="K624" s="6"/>
      <c r="L624" s="7"/>
      <c r="M624" s="5"/>
      <c r="N624" s="5"/>
    </row>
    <row r="625" spans="1:14" x14ac:dyDescent="0.4">
      <c r="A625" s="5">
        <v>621</v>
      </c>
      <c r="B625" s="6"/>
      <c r="C625" s="6"/>
      <c r="D625" s="11"/>
      <c r="E625" s="11"/>
      <c r="F625" s="11"/>
      <c r="G625" s="11"/>
      <c r="H625" s="11"/>
      <c r="I625" s="6"/>
      <c r="J625" s="6"/>
      <c r="K625" s="6"/>
      <c r="L625" s="7"/>
      <c r="M625" s="5"/>
      <c r="N625" s="5"/>
    </row>
    <row r="626" spans="1:14" x14ac:dyDescent="0.4">
      <c r="A626" s="5">
        <v>622</v>
      </c>
      <c r="B626" s="6"/>
      <c r="C626" s="6"/>
      <c r="D626" s="11"/>
      <c r="E626" s="11"/>
      <c r="F626" s="11"/>
      <c r="G626" s="11"/>
      <c r="H626" s="11"/>
      <c r="I626" s="6"/>
      <c r="J626" s="6"/>
      <c r="K626" s="6"/>
      <c r="L626" s="7"/>
      <c r="M626" s="5"/>
      <c r="N626" s="5"/>
    </row>
    <row r="627" spans="1:14" x14ac:dyDescent="0.4">
      <c r="A627" s="5">
        <v>623</v>
      </c>
      <c r="B627" s="6"/>
      <c r="C627" s="6"/>
      <c r="D627" s="11"/>
      <c r="E627" s="11"/>
      <c r="F627" s="11"/>
      <c r="G627" s="11"/>
      <c r="H627" s="11"/>
      <c r="I627" s="6"/>
      <c r="J627" s="6"/>
      <c r="K627" s="6"/>
      <c r="L627" s="7"/>
      <c r="M627" s="5"/>
      <c r="N627" s="5"/>
    </row>
    <row r="628" spans="1:14" x14ac:dyDescent="0.4">
      <c r="A628" s="5">
        <v>624</v>
      </c>
      <c r="B628" s="6"/>
      <c r="C628" s="6"/>
      <c r="D628" s="11"/>
      <c r="E628" s="11"/>
      <c r="F628" s="11"/>
      <c r="G628" s="11"/>
      <c r="H628" s="11"/>
      <c r="I628" s="6"/>
      <c r="J628" s="6"/>
      <c r="K628" s="6"/>
      <c r="L628" s="7"/>
      <c r="M628" s="5"/>
      <c r="N628" s="5"/>
    </row>
    <row r="629" spans="1:14" x14ac:dyDescent="0.4">
      <c r="A629" s="5">
        <v>625</v>
      </c>
      <c r="B629" s="6"/>
      <c r="C629" s="6"/>
      <c r="D629" s="11"/>
      <c r="E629" s="11"/>
      <c r="F629" s="11"/>
      <c r="G629" s="11"/>
      <c r="H629" s="11"/>
      <c r="I629" s="6"/>
      <c r="J629" s="6"/>
      <c r="K629" s="6"/>
      <c r="L629" s="7"/>
      <c r="M629" s="5"/>
      <c r="N629" s="5"/>
    </row>
    <row r="630" spans="1:14" x14ac:dyDescent="0.4">
      <c r="A630" s="5">
        <v>626</v>
      </c>
      <c r="B630" s="6"/>
      <c r="C630" s="6"/>
      <c r="D630" s="11"/>
      <c r="E630" s="11"/>
      <c r="F630" s="11"/>
      <c r="G630" s="11"/>
      <c r="H630" s="11"/>
      <c r="I630" s="6"/>
      <c r="J630" s="6"/>
      <c r="K630" s="6"/>
      <c r="L630" s="7"/>
      <c r="M630" s="5"/>
      <c r="N630" s="5"/>
    </row>
    <row r="631" spans="1:14" x14ac:dyDescent="0.4">
      <c r="A631" s="5">
        <v>627</v>
      </c>
      <c r="B631" s="6"/>
      <c r="C631" s="6"/>
      <c r="D631" s="11"/>
      <c r="E631" s="11"/>
      <c r="F631" s="11"/>
      <c r="G631" s="11"/>
      <c r="H631" s="11"/>
      <c r="I631" s="6"/>
      <c r="J631" s="6"/>
      <c r="K631" s="6"/>
      <c r="L631" s="7"/>
      <c r="M631" s="5"/>
      <c r="N631" s="5"/>
    </row>
    <row r="632" spans="1:14" x14ac:dyDescent="0.4">
      <c r="A632" s="5">
        <v>628</v>
      </c>
      <c r="B632" s="6"/>
      <c r="C632" s="6"/>
      <c r="D632" s="11"/>
      <c r="E632" s="11"/>
      <c r="F632" s="11"/>
      <c r="G632" s="11"/>
      <c r="H632" s="11"/>
      <c r="I632" s="6"/>
      <c r="J632" s="6"/>
      <c r="K632" s="6"/>
      <c r="L632" s="7"/>
      <c r="M632" s="5"/>
      <c r="N632" s="5"/>
    </row>
    <row r="633" spans="1:14" x14ac:dyDescent="0.4">
      <c r="A633" s="5">
        <v>629</v>
      </c>
      <c r="B633" s="6"/>
      <c r="C633" s="6"/>
      <c r="D633" s="11"/>
      <c r="E633" s="11"/>
      <c r="F633" s="11"/>
      <c r="G633" s="11"/>
      <c r="H633" s="11"/>
      <c r="I633" s="6"/>
      <c r="J633" s="6"/>
      <c r="K633" s="6"/>
      <c r="L633" s="7"/>
      <c r="M633" s="5"/>
      <c r="N633" s="5"/>
    </row>
    <row r="634" spans="1:14" x14ac:dyDescent="0.4">
      <c r="A634" s="5">
        <v>630</v>
      </c>
      <c r="B634" s="6"/>
      <c r="C634" s="6"/>
      <c r="D634" s="11"/>
      <c r="E634" s="11"/>
      <c r="F634" s="11"/>
      <c r="G634" s="11"/>
      <c r="H634" s="11"/>
      <c r="I634" s="6"/>
      <c r="J634" s="6"/>
      <c r="K634" s="6"/>
      <c r="L634" s="7"/>
      <c r="M634" s="5"/>
      <c r="N634" s="5"/>
    </row>
    <row r="635" spans="1:14" x14ac:dyDescent="0.4">
      <c r="A635" s="5">
        <v>631</v>
      </c>
      <c r="B635" s="6"/>
      <c r="C635" s="6"/>
      <c r="D635" s="11"/>
      <c r="E635" s="11"/>
      <c r="F635" s="11"/>
      <c r="G635" s="11"/>
      <c r="H635" s="11"/>
      <c r="I635" s="6"/>
      <c r="J635" s="6"/>
      <c r="K635" s="6"/>
      <c r="L635" s="7"/>
      <c r="M635" s="5"/>
      <c r="N635" s="5"/>
    </row>
    <row r="636" spans="1:14" x14ac:dyDescent="0.4">
      <c r="A636" s="5">
        <v>632</v>
      </c>
      <c r="B636" s="6"/>
      <c r="C636" s="6"/>
      <c r="D636" s="11"/>
      <c r="E636" s="11"/>
      <c r="F636" s="11"/>
      <c r="G636" s="11"/>
      <c r="H636" s="11"/>
      <c r="I636" s="6"/>
      <c r="J636" s="6"/>
      <c r="K636" s="6"/>
      <c r="L636" s="7"/>
      <c r="M636" s="5"/>
      <c r="N636" s="5"/>
    </row>
    <row r="637" spans="1:14" x14ac:dyDescent="0.4">
      <c r="A637" s="5">
        <v>633</v>
      </c>
      <c r="B637" s="6"/>
      <c r="C637" s="6"/>
      <c r="D637" s="11"/>
      <c r="E637" s="11"/>
      <c r="F637" s="11"/>
      <c r="G637" s="11"/>
      <c r="H637" s="11"/>
      <c r="I637" s="6"/>
      <c r="J637" s="6"/>
      <c r="K637" s="6"/>
      <c r="L637" s="7"/>
      <c r="M637" s="5"/>
      <c r="N637" s="5"/>
    </row>
    <row r="638" spans="1:14" x14ac:dyDescent="0.4">
      <c r="A638" s="5">
        <v>634</v>
      </c>
      <c r="B638" s="6"/>
      <c r="C638" s="6"/>
      <c r="D638" s="11"/>
      <c r="E638" s="11"/>
      <c r="F638" s="11"/>
      <c r="G638" s="11"/>
      <c r="H638" s="11"/>
      <c r="I638" s="6"/>
      <c r="J638" s="6"/>
      <c r="K638" s="6"/>
      <c r="L638" s="7"/>
      <c r="M638" s="5"/>
      <c r="N638" s="5"/>
    </row>
    <row r="639" spans="1:14" x14ac:dyDescent="0.4">
      <c r="A639" s="5">
        <v>635</v>
      </c>
      <c r="B639" s="6"/>
      <c r="C639" s="6"/>
      <c r="D639" s="11"/>
      <c r="E639" s="11"/>
      <c r="F639" s="11"/>
      <c r="G639" s="11"/>
      <c r="H639" s="11"/>
      <c r="I639" s="6"/>
      <c r="J639" s="6"/>
      <c r="K639" s="6"/>
      <c r="L639" s="7"/>
      <c r="M639" s="5"/>
      <c r="N639" s="5"/>
    </row>
    <row r="640" spans="1:14" x14ac:dyDescent="0.4">
      <c r="A640" s="5">
        <v>636</v>
      </c>
      <c r="B640" s="6"/>
      <c r="C640" s="6"/>
      <c r="D640" s="11"/>
      <c r="E640" s="11"/>
      <c r="F640" s="11"/>
      <c r="G640" s="11"/>
      <c r="H640" s="11"/>
      <c r="I640" s="6"/>
      <c r="J640" s="6"/>
      <c r="K640" s="6"/>
      <c r="L640" s="7"/>
      <c r="M640" s="5"/>
      <c r="N640" s="5"/>
    </row>
    <row r="641" spans="1:14" x14ac:dyDescent="0.4">
      <c r="A641" s="5">
        <v>637</v>
      </c>
      <c r="B641" s="6"/>
      <c r="C641" s="6"/>
      <c r="D641" s="11"/>
      <c r="E641" s="11"/>
      <c r="F641" s="11"/>
      <c r="G641" s="11"/>
      <c r="H641" s="11"/>
      <c r="I641" s="6"/>
      <c r="J641" s="6"/>
      <c r="K641" s="6"/>
      <c r="L641" s="7"/>
      <c r="M641" s="5"/>
      <c r="N641" s="5"/>
    </row>
    <row r="642" spans="1:14" x14ac:dyDescent="0.4">
      <c r="A642" s="5">
        <v>638</v>
      </c>
      <c r="B642" s="6"/>
      <c r="C642" s="6"/>
      <c r="D642" s="11"/>
      <c r="E642" s="11"/>
      <c r="F642" s="11"/>
      <c r="G642" s="11"/>
      <c r="H642" s="11"/>
      <c r="I642" s="6"/>
      <c r="J642" s="6"/>
      <c r="K642" s="6"/>
      <c r="L642" s="7"/>
      <c r="M642" s="5"/>
      <c r="N642" s="5"/>
    </row>
    <row r="643" spans="1:14" x14ac:dyDescent="0.4">
      <c r="A643" s="5">
        <v>639</v>
      </c>
      <c r="B643" s="6"/>
      <c r="C643" s="6"/>
      <c r="D643" s="11"/>
      <c r="E643" s="11"/>
      <c r="F643" s="11"/>
      <c r="G643" s="11"/>
      <c r="H643" s="11"/>
      <c r="I643" s="6"/>
      <c r="J643" s="6"/>
      <c r="K643" s="6"/>
      <c r="L643" s="7"/>
      <c r="M643" s="5"/>
      <c r="N643" s="5"/>
    </row>
    <row r="644" spans="1:14" x14ac:dyDescent="0.4">
      <c r="A644" s="5">
        <v>640</v>
      </c>
      <c r="B644" s="6"/>
      <c r="C644" s="6"/>
      <c r="D644" s="11"/>
      <c r="E644" s="11"/>
      <c r="F644" s="11"/>
      <c r="G644" s="11"/>
      <c r="H644" s="11"/>
      <c r="I644" s="6"/>
      <c r="J644" s="6"/>
      <c r="K644" s="6"/>
      <c r="L644" s="7"/>
      <c r="M644" s="5"/>
      <c r="N644" s="5"/>
    </row>
    <row r="645" spans="1:14" x14ac:dyDescent="0.4">
      <c r="A645" s="5">
        <v>641</v>
      </c>
      <c r="B645" s="6"/>
      <c r="C645" s="6"/>
      <c r="D645" s="11"/>
      <c r="E645" s="11"/>
      <c r="F645" s="11"/>
      <c r="G645" s="11"/>
      <c r="H645" s="11"/>
      <c r="I645" s="6"/>
      <c r="J645" s="6"/>
      <c r="K645" s="6"/>
      <c r="L645" s="7"/>
      <c r="M645" s="5"/>
      <c r="N645" s="5"/>
    </row>
    <row r="646" spans="1:14" x14ac:dyDescent="0.4">
      <c r="A646" s="5">
        <v>642</v>
      </c>
      <c r="B646" s="6"/>
      <c r="C646" s="6"/>
      <c r="D646" s="11"/>
      <c r="E646" s="11"/>
      <c r="F646" s="11"/>
      <c r="G646" s="11"/>
      <c r="H646" s="11"/>
      <c r="I646" s="6"/>
      <c r="J646" s="6"/>
      <c r="K646" s="6"/>
      <c r="L646" s="7"/>
      <c r="M646" s="5"/>
      <c r="N646" s="5"/>
    </row>
    <row r="647" spans="1:14" x14ac:dyDescent="0.4">
      <c r="A647" s="5">
        <v>643</v>
      </c>
      <c r="B647" s="6"/>
      <c r="C647" s="6"/>
      <c r="D647" s="11"/>
      <c r="E647" s="11"/>
      <c r="F647" s="11"/>
      <c r="G647" s="11"/>
      <c r="H647" s="11"/>
      <c r="I647" s="6"/>
      <c r="J647" s="6"/>
      <c r="K647" s="6"/>
      <c r="L647" s="7"/>
      <c r="M647" s="5"/>
      <c r="N647" s="5"/>
    </row>
    <row r="648" spans="1:14" x14ac:dyDescent="0.4">
      <c r="A648" s="5">
        <v>644</v>
      </c>
      <c r="B648" s="6"/>
      <c r="C648" s="6"/>
      <c r="D648" s="11"/>
      <c r="E648" s="11"/>
      <c r="F648" s="11"/>
      <c r="G648" s="11"/>
      <c r="H648" s="11"/>
      <c r="I648" s="6"/>
      <c r="J648" s="6"/>
      <c r="K648" s="6"/>
      <c r="L648" s="7"/>
      <c r="M648" s="5"/>
      <c r="N648" s="5"/>
    </row>
    <row r="649" spans="1:14" x14ac:dyDescent="0.4">
      <c r="A649" s="5">
        <v>645</v>
      </c>
      <c r="B649" s="6"/>
      <c r="C649" s="6"/>
      <c r="D649" s="11"/>
      <c r="E649" s="11"/>
      <c r="F649" s="11"/>
      <c r="G649" s="11"/>
      <c r="H649" s="11"/>
      <c r="I649" s="6"/>
      <c r="J649" s="6"/>
      <c r="K649" s="6"/>
      <c r="L649" s="7"/>
      <c r="M649" s="5"/>
      <c r="N649" s="5"/>
    </row>
    <row r="650" spans="1:14" x14ac:dyDescent="0.4">
      <c r="A650" s="5">
        <v>646</v>
      </c>
      <c r="B650" s="6"/>
      <c r="C650" s="6"/>
      <c r="D650" s="11"/>
      <c r="E650" s="11"/>
      <c r="F650" s="11"/>
      <c r="G650" s="11"/>
      <c r="H650" s="11"/>
      <c r="I650" s="6"/>
      <c r="J650" s="6"/>
      <c r="K650" s="6"/>
      <c r="L650" s="7"/>
      <c r="M650" s="5"/>
      <c r="N650" s="5"/>
    </row>
    <row r="651" spans="1:14" x14ac:dyDescent="0.4">
      <c r="A651" s="5">
        <v>647</v>
      </c>
      <c r="B651" s="6"/>
      <c r="C651" s="6"/>
      <c r="D651" s="11"/>
      <c r="E651" s="11"/>
      <c r="F651" s="11"/>
      <c r="G651" s="11"/>
      <c r="H651" s="11"/>
      <c r="I651" s="6"/>
      <c r="J651" s="6"/>
      <c r="K651" s="6"/>
      <c r="L651" s="7"/>
      <c r="M651" s="5"/>
      <c r="N651" s="5"/>
    </row>
    <row r="652" spans="1:14" x14ac:dyDescent="0.4">
      <c r="A652" s="5">
        <v>648</v>
      </c>
      <c r="B652" s="6"/>
      <c r="C652" s="6"/>
      <c r="D652" s="11"/>
      <c r="E652" s="11"/>
      <c r="F652" s="11"/>
      <c r="G652" s="11"/>
      <c r="H652" s="11"/>
      <c r="I652" s="6"/>
      <c r="J652" s="6"/>
      <c r="K652" s="6"/>
      <c r="L652" s="7"/>
      <c r="M652" s="5"/>
      <c r="N652" s="5"/>
    </row>
    <row r="653" spans="1:14" x14ac:dyDescent="0.4">
      <c r="A653" s="5">
        <v>649</v>
      </c>
      <c r="B653" s="6"/>
      <c r="C653" s="6"/>
      <c r="D653" s="11"/>
      <c r="E653" s="11"/>
      <c r="F653" s="11"/>
      <c r="G653" s="11"/>
      <c r="H653" s="11"/>
      <c r="I653" s="6"/>
      <c r="J653" s="6"/>
      <c r="K653" s="6"/>
      <c r="L653" s="7"/>
      <c r="M653" s="5"/>
      <c r="N653" s="5"/>
    </row>
    <row r="654" spans="1:14" x14ac:dyDescent="0.4">
      <c r="A654" s="5">
        <v>650</v>
      </c>
      <c r="B654" s="6"/>
      <c r="C654" s="6"/>
      <c r="D654" s="11"/>
      <c r="E654" s="11"/>
      <c r="F654" s="11"/>
      <c r="G654" s="11"/>
      <c r="H654" s="11"/>
      <c r="I654" s="6"/>
      <c r="J654" s="6"/>
      <c r="K654" s="6"/>
      <c r="L654" s="7"/>
      <c r="M654" s="5"/>
      <c r="N654" s="5"/>
    </row>
    <row r="655" spans="1:14" x14ac:dyDescent="0.4">
      <c r="A655" s="5">
        <v>651</v>
      </c>
      <c r="B655" s="6"/>
      <c r="C655" s="6"/>
      <c r="D655" s="11"/>
      <c r="E655" s="11"/>
      <c r="F655" s="11"/>
      <c r="G655" s="11"/>
      <c r="H655" s="11"/>
      <c r="I655" s="6"/>
      <c r="J655" s="6"/>
      <c r="K655" s="6"/>
      <c r="L655" s="7"/>
      <c r="M655" s="5"/>
      <c r="N655" s="5"/>
    </row>
    <row r="656" spans="1:14" x14ac:dyDescent="0.4">
      <c r="A656" s="5">
        <v>652</v>
      </c>
      <c r="B656" s="6"/>
      <c r="C656" s="6"/>
      <c r="D656" s="11"/>
      <c r="E656" s="11"/>
      <c r="F656" s="11"/>
      <c r="G656" s="11"/>
      <c r="H656" s="11"/>
      <c r="I656" s="6"/>
      <c r="J656" s="6"/>
      <c r="K656" s="6"/>
      <c r="L656" s="7"/>
      <c r="M656" s="5"/>
      <c r="N656" s="5"/>
    </row>
    <row r="657" spans="1:14" x14ac:dyDescent="0.4">
      <c r="A657" s="5">
        <v>653</v>
      </c>
      <c r="B657" s="6"/>
      <c r="C657" s="6"/>
      <c r="D657" s="11"/>
      <c r="E657" s="11"/>
      <c r="F657" s="11"/>
      <c r="G657" s="11"/>
      <c r="H657" s="11"/>
      <c r="I657" s="6"/>
      <c r="J657" s="6"/>
      <c r="K657" s="6"/>
      <c r="L657" s="7"/>
      <c r="M657" s="5"/>
      <c r="N657" s="5"/>
    </row>
    <row r="658" spans="1:14" x14ac:dyDescent="0.4">
      <c r="A658" s="5">
        <v>654</v>
      </c>
      <c r="B658" s="6"/>
      <c r="C658" s="6"/>
      <c r="D658" s="11"/>
      <c r="E658" s="11"/>
      <c r="F658" s="11"/>
      <c r="G658" s="11"/>
      <c r="H658" s="11"/>
      <c r="I658" s="6"/>
      <c r="J658" s="6"/>
      <c r="K658" s="6"/>
      <c r="L658" s="7"/>
      <c r="M658" s="5"/>
      <c r="N658" s="5"/>
    </row>
    <row r="659" spans="1:14" x14ac:dyDescent="0.4">
      <c r="A659" s="5">
        <v>655</v>
      </c>
      <c r="B659" s="6"/>
      <c r="C659" s="6"/>
      <c r="D659" s="11"/>
      <c r="E659" s="11"/>
      <c r="F659" s="11"/>
      <c r="G659" s="11"/>
      <c r="H659" s="11"/>
      <c r="I659" s="6"/>
      <c r="J659" s="6"/>
      <c r="K659" s="6"/>
      <c r="L659" s="7"/>
      <c r="M659" s="5"/>
      <c r="N659" s="5"/>
    </row>
    <row r="660" spans="1:14" x14ac:dyDescent="0.4">
      <c r="A660" s="5">
        <v>656</v>
      </c>
      <c r="B660" s="6"/>
      <c r="C660" s="6"/>
      <c r="D660" s="11"/>
      <c r="E660" s="11"/>
      <c r="F660" s="11"/>
      <c r="G660" s="11"/>
      <c r="H660" s="11"/>
      <c r="I660" s="6"/>
      <c r="J660" s="6"/>
      <c r="K660" s="6"/>
      <c r="L660" s="7"/>
      <c r="M660" s="5"/>
      <c r="N660" s="5"/>
    </row>
    <row r="661" spans="1:14" x14ac:dyDescent="0.4">
      <c r="A661" s="5">
        <v>657</v>
      </c>
      <c r="B661" s="6"/>
      <c r="C661" s="6"/>
      <c r="D661" s="11"/>
      <c r="E661" s="11"/>
      <c r="F661" s="11"/>
      <c r="G661" s="11"/>
      <c r="H661" s="11"/>
      <c r="I661" s="6"/>
      <c r="J661" s="6"/>
      <c r="K661" s="6"/>
      <c r="L661" s="7"/>
      <c r="M661" s="5"/>
      <c r="N661" s="5"/>
    </row>
    <row r="662" spans="1:14" x14ac:dyDescent="0.4">
      <c r="A662" s="5">
        <v>658</v>
      </c>
      <c r="B662" s="6"/>
      <c r="C662" s="6"/>
      <c r="D662" s="11"/>
      <c r="E662" s="11"/>
      <c r="F662" s="11"/>
      <c r="G662" s="11"/>
      <c r="H662" s="11"/>
      <c r="I662" s="6"/>
      <c r="J662" s="6"/>
      <c r="K662" s="6"/>
      <c r="L662" s="7"/>
      <c r="M662" s="5"/>
      <c r="N662" s="5"/>
    </row>
    <row r="663" spans="1:14" x14ac:dyDescent="0.4">
      <c r="A663" s="5">
        <v>659</v>
      </c>
      <c r="B663" s="6"/>
      <c r="C663" s="6"/>
      <c r="D663" s="11"/>
      <c r="E663" s="11"/>
      <c r="F663" s="11"/>
      <c r="G663" s="11"/>
      <c r="H663" s="11"/>
      <c r="I663" s="6"/>
      <c r="J663" s="6"/>
      <c r="K663" s="6"/>
      <c r="L663" s="7"/>
      <c r="M663" s="5"/>
      <c r="N663" s="5"/>
    </row>
    <row r="664" spans="1:14" x14ac:dyDescent="0.4">
      <c r="A664" s="5">
        <v>660</v>
      </c>
      <c r="B664" s="6"/>
      <c r="C664" s="6"/>
      <c r="D664" s="11"/>
      <c r="E664" s="11"/>
      <c r="F664" s="11"/>
      <c r="G664" s="11"/>
      <c r="H664" s="11"/>
      <c r="I664" s="6"/>
      <c r="J664" s="6"/>
      <c r="K664" s="6"/>
      <c r="L664" s="7"/>
      <c r="M664" s="5"/>
      <c r="N664" s="5"/>
    </row>
    <row r="665" spans="1:14" x14ac:dyDescent="0.4">
      <c r="A665" s="5">
        <v>661</v>
      </c>
      <c r="B665" s="6"/>
      <c r="C665" s="6"/>
      <c r="D665" s="11"/>
      <c r="E665" s="11"/>
      <c r="F665" s="11"/>
      <c r="G665" s="11"/>
      <c r="H665" s="11"/>
      <c r="I665" s="6"/>
      <c r="J665" s="6"/>
      <c r="K665" s="6"/>
      <c r="L665" s="7"/>
      <c r="M665" s="5"/>
      <c r="N665" s="5"/>
    </row>
    <row r="666" spans="1:14" x14ac:dyDescent="0.4">
      <c r="A666" s="5">
        <v>662</v>
      </c>
      <c r="B666" s="6"/>
      <c r="C666" s="6"/>
      <c r="D666" s="11"/>
      <c r="E666" s="11"/>
      <c r="F666" s="11"/>
      <c r="G666" s="11"/>
      <c r="H666" s="11"/>
      <c r="I666" s="6"/>
      <c r="J666" s="6"/>
      <c r="K666" s="6"/>
      <c r="L666" s="7"/>
      <c r="M666" s="5"/>
      <c r="N666" s="5"/>
    </row>
    <row r="667" spans="1:14" x14ac:dyDescent="0.4">
      <c r="A667" s="5">
        <v>663</v>
      </c>
      <c r="B667" s="6"/>
      <c r="C667" s="6"/>
      <c r="D667" s="11"/>
      <c r="E667" s="11"/>
      <c r="F667" s="11"/>
      <c r="G667" s="11"/>
      <c r="H667" s="11"/>
      <c r="I667" s="6"/>
      <c r="J667" s="6"/>
      <c r="K667" s="6"/>
      <c r="L667" s="7"/>
      <c r="M667" s="5"/>
      <c r="N667" s="5"/>
    </row>
    <row r="668" spans="1:14" x14ac:dyDescent="0.4">
      <c r="A668" s="5">
        <v>664</v>
      </c>
      <c r="B668" s="6"/>
      <c r="C668" s="6"/>
      <c r="D668" s="11"/>
      <c r="E668" s="11"/>
      <c r="F668" s="11"/>
      <c r="G668" s="11"/>
      <c r="H668" s="11"/>
      <c r="I668" s="6"/>
      <c r="J668" s="6"/>
      <c r="K668" s="6"/>
      <c r="L668" s="7"/>
      <c r="M668" s="5"/>
      <c r="N668" s="5"/>
    </row>
    <row r="669" spans="1:14" x14ac:dyDescent="0.4">
      <c r="A669" s="5">
        <v>665</v>
      </c>
      <c r="B669" s="6"/>
      <c r="C669" s="6"/>
      <c r="D669" s="11"/>
      <c r="E669" s="11"/>
      <c r="F669" s="11"/>
      <c r="G669" s="11"/>
      <c r="H669" s="11"/>
      <c r="I669" s="6"/>
      <c r="J669" s="6"/>
      <c r="K669" s="6"/>
      <c r="L669" s="7"/>
      <c r="M669" s="5"/>
      <c r="N669" s="5"/>
    </row>
    <row r="670" spans="1:14" x14ac:dyDescent="0.4">
      <c r="A670" s="5">
        <v>666</v>
      </c>
      <c r="B670" s="6"/>
      <c r="C670" s="6"/>
      <c r="D670" s="11"/>
      <c r="E670" s="11"/>
      <c r="F670" s="11"/>
      <c r="G670" s="11"/>
      <c r="H670" s="11"/>
      <c r="I670" s="6"/>
      <c r="J670" s="6"/>
      <c r="K670" s="6"/>
      <c r="L670" s="7"/>
      <c r="M670" s="5"/>
      <c r="N670" s="5"/>
    </row>
    <row r="671" spans="1:14" x14ac:dyDescent="0.4">
      <c r="A671" s="5">
        <v>667</v>
      </c>
      <c r="B671" s="6"/>
      <c r="C671" s="6"/>
      <c r="D671" s="11"/>
      <c r="E671" s="11"/>
      <c r="F671" s="11"/>
      <c r="G671" s="11"/>
      <c r="H671" s="11"/>
      <c r="I671" s="6"/>
      <c r="J671" s="6"/>
      <c r="K671" s="6"/>
      <c r="L671" s="7"/>
      <c r="M671" s="5"/>
      <c r="N671" s="5"/>
    </row>
    <row r="672" spans="1:14" x14ac:dyDescent="0.4">
      <c r="A672" s="5">
        <v>668</v>
      </c>
      <c r="B672" s="6"/>
      <c r="C672" s="6"/>
      <c r="D672" s="11"/>
      <c r="E672" s="11"/>
      <c r="F672" s="11"/>
      <c r="G672" s="11"/>
      <c r="H672" s="11"/>
      <c r="I672" s="6"/>
      <c r="J672" s="6"/>
      <c r="K672" s="6"/>
      <c r="L672" s="7"/>
      <c r="M672" s="5"/>
      <c r="N672" s="5"/>
    </row>
    <row r="673" spans="1:14" x14ac:dyDescent="0.4">
      <c r="A673" s="5">
        <v>669</v>
      </c>
      <c r="B673" s="6"/>
      <c r="C673" s="6"/>
      <c r="D673" s="11"/>
      <c r="E673" s="11"/>
      <c r="F673" s="11"/>
      <c r="G673" s="11"/>
      <c r="H673" s="11"/>
      <c r="I673" s="6"/>
      <c r="J673" s="6"/>
      <c r="K673" s="6"/>
      <c r="L673" s="7"/>
      <c r="M673" s="5"/>
      <c r="N673" s="5"/>
    </row>
    <row r="674" spans="1:14" x14ac:dyDescent="0.4">
      <c r="A674" s="5">
        <v>670</v>
      </c>
      <c r="B674" s="6"/>
      <c r="C674" s="6"/>
      <c r="D674" s="11"/>
      <c r="E674" s="11"/>
      <c r="F674" s="11"/>
      <c r="G674" s="11"/>
      <c r="H674" s="11"/>
      <c r="I674" s="6"/>
      <c r="J674" s="6"/>
      <c r="K674" s="6"/>
      <c r="L674" s="7"/>
      <c r="M674" s="5"/>
      <c r="N674" s="5"/>
    </row>
    <row r="675" spans="1:14" x14ac:dyDescent="0.4">
      <c r="A675" s="5">
        <v>671</v>
      </c>
      <c r="B675" s="6"/>
      <c r="C675" s="6"/>
      <c r="D675" s="11"/>
      <c r="E675" s="11"/>
      <c r="F675" s="11"/>
      <c r="G675" s="11"/>
      <c r="H675" s="11"/>
      <c r="I675" s="6"/>
      <c r="J675" s="6"/>
      <c r="K675" s="6"/>
      <c r="L675" s="7"/>
      <c r="M675" s="5"/>
      <c r="N675" s="5"/>
    </row>
    <row r="676" spans="1:14" x14ac:dyDescent="0.4">
      <c r="A676" s="5">
        <v>672</v>
      </c>
      <c r="B676" s="6"/>
      <c r="C676" s="6"/>
      <c r="D676" s="11"/>
      <c r="E676" s="11"/>
      <c r="F676" s="11"/>
      <c r="G676" s="11"/>
      <c r="H676" s="11"/>
      <c r="I676" s="6"/>
      <c r="J676" s="6"/>
      <c r="K676" s="6"/>
      <c r="L676" s="7"/>
      <c r="M676" s="5"/>
      <c r="N676" s="5"/>
    </row>
    <row r="677" spans="1:14" x14ac:dyDescent="0.4">
      <c r="A677" s="5">
        <v>673</v>
      </c>
      <c r="B677" s="6"/>
      <c r="C677" s="6"/>
      <c r="D677" s="11"/>
      <c r="E677" s="11"/>
      <c r="F677" s="11"/>
      <c r="G677" s="11"/>
      <c r="H677" s="11"/>
      <c r="I677" s="6"/>
      <c r="J677" s="6"/>
      <c r="K677" s="6"/>
      <c r="L677" s="7"/>
      <c r="M677" s="5"/>
      <c r="N677" s="5"/>
    </row>
    <row r="678" spans="1:14" x14ac:dyDescent="0.4">
      <c r="A678" s="5">
        <v>674</v>
      </c>
      <c r="B678" s="6"/>
      <c r="C678" s="6"/>
      <c r="D678" s="11"/>
      <c r="E678" s="11"/>
      <c r="F678" s="11"/>
      <c r="G678" s="11"/>
      <c r="H678" s="11"/>
      <c r="I678" s="6"/>
      <c r="J678" s="6"/>
      <c r="K678" s="6"/>
      <c r="L678" s="7"/>
      <c r="M678" s="5"/>
      <c r="N678" s="5"/>
    </row>
    <row r="679" spans="1:14" x14ac:dyDescent="0.4">
      <c r="A679" s="5">
        <v>675</v>
      </c>
      <c r="B679" s="6"/>
      <c r="C679" s="6"/>
      <c r="D679" s="11"/>
      <c r="E679" s="11"/>
      <c r="F679" s="11"/>
      <c r="G679" s="11"/>
      <c r="H679" s="11"/>
      <c r="I679" s="6"/>
      <c r="J679" s="6"/>
      <c r="K679" s="6"/>
      <c r="L679" s="7"/>
      <c r="M679" s="5"/>
      <c r="N679" s="5"/>
    </row>
    <row r="680" spans="1:14" x14ac:dyDescent="0.4">
      <c r="A680" s="5">
        <v>676</v>
      </c>
      <c r="B680" s="6"/>
      <c r="C680" s="6"/>
      <c r="D680" s="11"/>
      <c r="E680" s="11"/>
      <c r="F680" s="11"/>
      <c r="G680" s="11"/>
      <c r="H680" s="11"/>
      <c r="I680" s="6"/>
      <c r="J680" s="6"/>
      <c r="K680" s="6"/>
      <c r="L680" s="7"/>
      <c r="M680" s="5"/>
      <c r="N680" s="5"/>
    </row>
    <row r="681" spans="1:14" x14ac:dyDescent="0.4">
      <c r="A681" s="5">
        <v>677</v>
      </c>
      <c r="B681" s="6"/>
      <c r="C681" s="6"/>
      <c r="D681" s="11"/>
      <c r="E681" s="11"/>
      <c r="F681" s="11"/>
      <c r="G681" s="11"/>
      <c r="H681" s="11"/>
      <c r="I681" s="6"/>
      <c r="J681" s="6"/>
      <c r="K681" s="6"/>
      <c r="L681" s="7"/>
      <c r="M681" s="5"/>
      <c r="N681" s="5"/>
    </row>
    <row r="682" spans="1:14" x14ac:dyDescent="0.4">
      <c r="A682" s="5">
        <v>678</v>
      </c>
      <c r="B682" s="6"/>
      <c r="C682" s="6"/>
      <c r="D682" s="11"/>
      <c r="E682" s="11"/>
      <c r="F682" s="11"/>
      <c r="G682" s="11"/>
      <c r="H682" s="11"/>
      <c r="I682" s="6"/>
      <c r="J682" s="6"/>
      <c r="K682" s="6"/>
      <c r="L682" s="7"/>
      <c r="M682" s="5"/>
      <c r="N682" s="5"/>
    </row>
    <row r="683" spans="1:14" x14ac:dyDescent="0.4">
      <c r="A683" s="5">
        <v>679</v>
      </c>
      <c r="B683" s="6"/>
      <c r="C683" s="6"/>
      <c r="D683" s="11"/>
      <c r="E683" s="11"/>
      <c r="F683" s="11"/>
      <c r="G683" s="11"/>
      <c r="H683" s="11"/>
      <c r="I683" s="6"/>
      <c r="J683" s="6"/>
      <c r="K683" s="6"/>
      <c r="L683" s="7"/>
      <c r="M683" s="5"/>
      <c r="N683" s="5"/>
    </row>
    <row r="684" spans="1:14" x14ac:dyDescent="0.4">
      <c r="A684" s="5">
        <v>680</v>
      </c>
      <c r="B684" s="6"/>
      <c r="C684" s="6"/>
      <c r="D684" s="11"/>
      <c r="E684" s="11"/>
      <c r="F684" s="11"/>
      <c r="G684" s="11"/>
      <c r="H684" s="11"/>
      <c r="I684" s="6"/>
      <c r="J684" s="6"/>
      <c r="K684" s="6"/>
      <c r="L684" s="7"/>
      <c r="M684" s="5"/>
      <c r="N684" s="5"/>
    </row>
    <row r="685" spans="1:14" x14ac:dyDescent="0.4">
      <c r="A685" s="5">
        <v>681</v>
      </c>
      <c r="B685" s="6"/>
      <c r="C685" s="6"/>
      <c r="D685" s="11"/>
      <c r="E685" s="11"/>
      <c r="F685" s="11"/>
      <c r="G685" s="11"/>
      <c r="H685" s="11"/>
      <c r="I685" s="6"/>
      <c r="J685" s="6"/>
      <c r="K685" s="6"/>
      <c r="L685" s="7"/>
      <c r="M685" s="5"/>
      <c r="N685" s="5"/>
    </row>
    <row r="686" spans="1:14" x14ac:dyDescent="0.4">
      <c r="A686" s="5">
        <v>682</v>
      </c>
      <c r="B686" s="6"/>
      <c r="C686" s="6"/>
      <c r="D686" s="11"/>
      <c r="E686" s="11"/>
      <c r="F686" s="11"/>
      <c r="G686" s="11"/>
      <c r="H686" s="11"/>
      <c r="I686" s="6"/>
      <c r="J686" s="6"/>
      <c r="K686" s="6"/>
      <c r="L686" s="7"/>
      <c r="M686" s="5"/>
      <c r="N686" s="5"/>
    </row>
    <row r="687" spans="1:14" x14ac:dyDescent="0.4">
      <c r="A687" s="5">
        <v>683</v>
      </c>
      <c r="B687" s="6"/>
      <c r="C687" s="6"/>
      <c r="D687" s="11"/>
      <c r="E687" s="11"/>
      <c r="F687" s="11"/>
      <c r="G687" s="11"/>
      <c r="H687" s="11"/>
      <c r="I687" s="6"/>
      <c r="J687" s="6"/>
      <c r="K687" s="6"/>
      <c r="L687" s="7"/>
      <c r="M687" s="5"/>
      <c r="N687" s="5"/>
    </row>
    <row r="688" spans="1:14" x14ac:dyDescent="0.4">
      <c r="A688" s="5">
        <v>684</v>
      </c>
      <c r="B688" s="6"/>
      <c r="C688" s="6"/>
      <c r="D688" s="11"/>
      <c r="E688" s="11"/>
      <c r="F688" s="11"/>
      <c r="G688" s="11"/>
      <c r="H688" s="11"/>
      <c r="I688" s="6"/>
      <c r="J688" s="6"/>
      <c r="K688" s="6"/>
      <c r="L688" s="7"/>
      <c r="M688" s="5"/>
      <c r="N688" s="5"/>
    </row>
    <row r="689" spans="1:14" x14ac:dyDescent="0.4">
      <c r="A689" s="5">
        <v>685</v>
      </c>
      <c r="B689" s="6"/>
      <c r="C689" s="6"/>
      <c r="D689" s="11"/>
      <c r="E689" s="11"/>
      <c r="F689" s="11"/>
      <c r="G689" s="11"/>
      <c r="H689" s="11"/>
      <c r="I689" s="6"/>
      <c r="J689" s="6"/>
      <c r="K689" s="6"/>
      <c r="L689" s="7"/>
      <c r="M689" s="5"/>
      <c r="N689" s="5"/>
    </row>
    <row r="690" spans="1:14" x14ac:dyDescent="0.4">
      <c r="A690" s="5">
        <v>686</v>
      </c>
      <c r="B690" s="6"/>
      <c r="C690" s="6"/>
      <c r="D690" s="11"/>
      <c r="E690" s="11"/>
      <c r="F690" s="11"/>
      <c r="G690" s="11"/>
      <c r="H690" s="11"/>
      <c r="I690" s="6"/>
      <c r="J690" s="6"/>
      <c r="K690" s="6"/>
      <c r="L690" s="7"/>
      <c r="M690" s="5"/>
      <c r="N690" s="5"/>
    </row>
    <row r="691" spans="1:14" x14ac:dyDescent="0.4">
      <c r="A691" s="5">
        <v>687</v>
      </c>
      <c r="B691" s="6"/>
      <c r="C691" s="6"/>
      <c r="D691" s="11"/>
      <c r="E691" s="11"/>
      <c r="F691" s="11"/>
      <c r="G691" s="11"/>
      <c r="H691" s="11"/>
      <c r="I691" s="6"/>
      <c r="J691" s="6"/>
      <c r="K691" s="6"/>
      <c r="L691" s="7"/>
      <c r="M691" s="5"/>
      <c r="N691" s="5"/>
    </row>
    <row r="692" spans="1:14" x14ac:dyDescent="0.4">
      <c r="A692" s="5">
        <v>688</v>
      </c>
      <c r="B692" s="6"/>
      <c r="C692" s="6"/>
      <c r="D692" s="11"/>
      <c r="E692" s="11"/>
      <c r="F692" s="11"/>
      <c r="G692" s="11"/>
      <c r="H692" s="11"/>
      <c r="I692" s="6"/>
      <c r="J692" s="6"/>
      <c r="K692" s="6"/>
      <c r="L692" s="7"/>
      <c r="M692" s="5"/>
      <c r="N692" s="5"/>
    </row>
    <row r="693" spans="1:14" x14ac:dyDescent="0.4">
      <c r="A693" s="5">
        <v>689</v>
      </c>
      <c r="B693" s="6"/>
      <c r="C693" s="6"/>
      <c r="D693" s="11"/>
      <c r="E693" s="11"/>
      <c r="F693" s="11"/>
      <c r="G693" s="11"/>
      <c r="H693" s="11"/>
      <c r="I693" s="6"/>
      <c r="J693" s="6"/>
      <c r="K693" s="6"/>
      <c r="L693" s="7"/>
      <c r="M693" s="5"/>
      <c r="N693" s="5"/>
    </row>
    <row r="694" spans="1:14" x14ac:dyDescent="0.4">
      <c r="A694" s="5">
        <v>690</v>
      </c>
      <c r="B694" s="6"/>
      <c r="C694" s="6"/>
      <c r="D694" s="11"/>
      <c r="E694" s="11"/>
      <c r="F694" s="11"/>
      <c r="G694" s="11"/>
      <c r="H694" s="11"/>
      <c r="I694" s="6"/>
      <c r="J694" s="6"/>
      <c r="K694" s="6"/>
      <c r="L694" s="7"/>
      <c r="M694" s="5"/>
      <c r="N694" s="5"/>
    </row>
    <row r="695" spans="1:14" x14ac:dyDescent="0.4">
      <c r="A695" s="5">
        <v>691</v>
      </c>
      <c r="B695" s="6"/>
      <c r="C695" s="6"/>
      <c r="D695" s="11"/>
      <c r="E695" s="11"/>
      <c r="F695" s="11"/>
      <c r="G695" s="11"/>
      <c r="H695" s="11"/>
      <c r="I695" s="6"/>
      <c r="J695" s="6"/>
      <c r="K695" s="6"/>
      <c r="L695" s="7"/>
      <c r="M695" s="5"/>
      <c r="N695" s="5"/>
    </row>
    <row r="696" spans="1:14" x14ac:dyDescent="0.4">
      <c r="A696" s="5">
        <v>692</v>
      </c>
      <c r="B696" s="6"/>
      <c r="C696" s="6"/>
      <c r="D696" s="11"/>
      <c r="E696" s="11"/>
      <c r="F696" s="11"/>
      <c r="G696" s="11"/>
      <c r="H696" s="11"/>
      <c r="I696" s="6"/>
      <c r="J696" s="6"/>
      <c r="K696" s="6"/>
      <c r="L696" s="7"/>
      <c r="M696" s="5"/>
      <c r="N696" s="5"/>
    </row>
    <row r="697" spans="1:14" x14ac:dyDescent="0.4">
      <c r="A697" s="5">
        <v>693</v>
      </c>
      <c r="B697" s="6"/>
      <c r="C697" s="6"/>
      <c r="D697" s="11"/>
      <c r="E697" s="11"/>
      <c r="F697" s="11"/>
      <c r="G697" s="11"/>
      <c r="H697" s="11"/>
      <c r="I697" s="6"/>
      <c r="J697" s="6"/>
      <c r="K697" s="6"/>
      <c r="L697" s="7"/>
      <c r="M697" s="5"/>
      <c r="N697" s="5"/>
    </row>
    <row r="698" spans="1:14" x14ac:dyDescent="0.4">
      <c r="A698" s="5">
        <v>694</v>
      </c>
      <c r="B698" s="6"/>
      <c r="C698" s="6"/>
      <c r="D698" s="11"/>
      <c r="E698" s="11"/>
      <c r="F698" s="11"/>
      <c r="G698" s="11"/>
      <c r="H698" s="11"/>
      <c r="I698" s="6"/>
      <c r="J698" s="6"/>
      <c r="K698" s="6"/>
      <c r="L698" s="7"/>
      <c r="M698" s="5"/>
      <c r="N698" s="5"/>
    </row>
    <row r="699" spans="1:14" x14ac:dyDescent="0.4">
      <c r="A699" s="5">
        <v>695</v>
      </c>
      <c r="B699" s="6"/>
      <c r="C699" s="6"/>
      <c r="D699" s="11"/>
      <c r="E699" s="11"/>
      <c r="F699" s="11"/>
      <c r="G699" s="11"/>
      <c r="H699" s="11"/>
      <c r="I699" s="6"/>
      <c r="J699" s="6"/>
      <c r="K699" s="6"/>
      <c r="L699" s="7"/>
      <c r="M699" s="5"/>
      <c r="N699" s="5"/>
    </row>
    <row r="700" spans="1:14" x14ac:dyDescent="0.4">
      <c r="A700" s="5">
        <v>696</v>
      </c>
      <c r="B700" s="6"/>
      <c r="C700" s="6"/>
      <c r="D700" s="11"/>
      <c r="E700" s="11"/>
      <c r="F700" s="11"/>
      <c r="G700" s="11"/>
      <c r="H700" s="11"/>
      <c r="I700" s="6"/>
      <c r="J700" s="6"/>
      <c r="K700" s="6"/>
      <c r="L700" s="7"/>
      <c r="M700" s="5"/>
      <c r="N700" s="5"/>
    </row>
    <row r="701" spans="1:14" x14ac:dyDescent="0.4">
      <c r="A701" s="5">
        <v>697</v>
      </c>
      <c r="B701" s="6"/>
      <c r="C701" s="6"/>
      <c r="D701" s="11"/>
      <c r="E701" s="11"/>
      <c r="F701" s="11"/>
      <c r="G701" s="11"/>
      <c r="H701" s="11"/>
      <c r="I701" s="6"/>
      <c r="J701" s="6"/>
      <c r="K701" s="6"/>
      <c r="L701" s="7"/>
      <c r="M701" s="5"/>
      <c r="N701" s="5"/>
    </row>
    <row r="702" spans="1:14" x14ac:dyDescent="0.4">
      <c r="A702" s="5">
        <v>698</v>
      </c>
      <c r="B702" s="6"/>
      <c r="C702" s="6"/>
      <c r="D702" s="11"/>
      <c r="E702" s="11"/>
      <c r="F702" s="11"/>
      <c r="G702" s="11"/>
      <c r="H702" s="11"/>
      <c r="I702" s="6"/>
      <c r="J702" s="6"/>
      <c r="K702" s="6"/>
      <c r="L702" s="7"/>
      <c r="M702" s="5"/>
      <c r="N702" s="5"/>
    </row>
    <row r="703" spans="1:14" x14ac:dyDescent="0.4">
      <c r="A703" s="5">
        <v>699</v>
      </c>
      <c r="B703" s="6"/>
      <c r="C703" s="6"/>
      <c r="D703" s="11"/>
      <c r="E703" s="11"/>
      <c r="F703" s="11"/>
      <c r="G703" s="11"/>
      <c r="H703" s="11"/>
      <c r="I703" s="6"/>
      <c r="J703" s="6"/>
      <c r="K703" s="6"/>
      <c r="L703" s="7"/>
      <c r="M703" s="5"/>
      <c r="N703" s="5"/>
    </row>
    <row r="704" spans="1:14" x14ac:dyDescent="0.4">
      <c r="A704" s="5">
        <v>700</v>
      </c>
      <c r="B704" s="6"/>
      <c r="C704" s="6"/>
      <c r="D704" s="11"/>
      <c r="E704" s="11"/>
      <c r="F704" s="11"/>
      <c r="G704" s="11"/>
      <c r="H704" s="11"/>
      <c r="I704" s="6"/>
      <c r="J704" s="6"/>
      <c r="K704" s="6"/>
      <c r="L704" s="7"/>
      <c r="M704" s="5"/>
      <c r="N704" s="5"/>
    </row>
    <row r="705" spans="1:14" x14ac:dyDescent="0.4">
      <c r="A705" s="5">
        <v>701</v>
      </c>
      <c r="B705" s="6"/>
      <c r="C705" s="6"/>
      <c r="D705" s="11"/>
      <c r="E705" s="11"/>
      <c r="F705" s="11"/>
      <c r="G705" s="11"/>
      <c r="H705" s="11"/>
      <c r="I705" s="6"/>
      <c r="J705" s="6"/>
      <c r="K705" s="6"/>
      <c r="L705" s="7"/>
      <c r="M705" s="5"/>
      <c r="N705" s="5"/>
    </row>
    <row r="706" spans="1:14" x14ac:dyDescent="0.4">
      <c r="A706" s="5">
        <v>702</v>
      </c>
      <c r="B706" s="6"/>
      <c r="C706" s="6"/>
      <c r="D706" s="11"/>
      <c r="E706" s="11"/>
      <c r="F706" s="11"/>
      <c r="G706" s="11"/>
      <c r="H706" s="11"/>
      <c r="I706" s="6"/>
      <c r="J706" s="6"/>
      <c r="K706" s="6"/>
      <c r="L706" s="7"/>
      <c r="M706" s="5"/>
      <c r="N706" s="5"/>
    </row>
    <row r="707" spans="1:14" x14ac:dyDescent="0.4">
      <c r="A707" s="5">
        <v>703</v>
      </c>
      <c r="B707" s="6"/>
      <c r="C707" s="6"/>
      <c r="D707" s="11"/>
      <c r="E707" s="11"/>
      <c r="F707" s="11"/>
      <c r="G707" s="11"/>
      <c r="H707" s="11"/>
      <c r="I707" s="6"/>
      <c r="J707" s="6"/>
      <c r="K707" s="6"/>
      <c r="L707" s="7"/>
      <c r="M707" s="5"/>
      <c r="N707" s="5"/>
    </row>
    <row r="708" spans="1:14" x14ac:dyDescent="0.4">
      <c r="A708" s="5">
        <v>704</v>
      </c>
      <c r="B708" s="6"/>
      <c r="C708" s="6"/>
      <c r="D708" s="11"/>
      <c r="E708" s="11"/>
      <c r="F708" s="11"/>
      <c r="G708" s="11"/>
      <c r="H708" s="11"/>
      <c r="I708" s="6"/>
      <c r="J708" s="6"/>
      <c r="K708" s="6"/>
      <c r="L708" s="7"/>
      <c r="M708" s="5"/>
      <c r="N708" s="5"/>
    </row>
    <row r="709" spans="1:14" x14ac:dyDescent="0.4">
      <c r="A709" s="5">
        <v>705</v>
      </c>
      <c r="B709" s="6"/>
      <c r="C709" s="6"/>
      <c r="D709" s="11"/>
      <c r="E709" s="11"/>
      <c r="F709" s="11"/>
      <c r="G709" s="11"/>
      <c r="H709" s="11"/>
      <c r="I709" s="6"/>
      <c r="J709" s="6"/>
      <c r="K709" s="6"/>
      <c r="L709" s="7"/>
      <c r="M709" s="5"/>
      <c r="N709" s="5"/>
    </row>
    <row r="710" spans="1:14" x14ac:dyDescent="0.4">
      <c r="A710" s="5">
        <v>706</v>
      </c>
      <c r="B710" s="6"/>
      <c r="C710" s="6"/>
      <c r="D710" s="11"/>
      <c r="E710" s="11"/>
      <c r="F710" s="11"/>
      <c r="G710" s="11"/>
      <c r="H710" s="11"/>
      <c r="I710" s="6"/>
      <c r="J710" s="6"/>
      <c r="K710" s="6"/>
      <c r="L710" s="7"/>
      <c r="M710" s="5"/>
      <c r="N710" s="5"/>
    </row>
    <row r="711" spans="1:14" x14ac:dyDescent="0.4">
      <c r="A711" s="5">
        <v>707</v>
      </c>
      <c r="B711" s="6"/>
      <c r="C711" s="6"/>
      <c r="D711" s="11"/>
      <c r="E711" s="11"/>
      <c r="F711" s="11"/>
      <c r="G711" s="11"/>
      <c r="H711" s="11"/>
      <c r="I711" s="6"/>
      <c r="J711" s="6"/>
      <c r="K711" s="6"/>
      <c r="L711" s="7"/>
      <c r="M711" s="5"/>
      <c r="N711" s="5"/>
    </row>
    <row r="712" spans="1:14" x14ac:dyDescent="0.4">
      <c r="A712" s="5">
        <v>708</v>
      </c>
      <c r="B712" s="6"/>
      <c r="C712" s="6"/>
      <c r="D712" s="11"/>
      <c r="E712" s="11"/>
      <c r="F712" s="11"/>
      <c r="G712" s="11"/>
      <c r="H712" s="11"/>
      <c r="I712" s="6"/>
      <c r="J712" s="6"/>
      <c r="K712" s="6"/>
      <c r="L712" s="7"/>
      <c r="M712" s="5"/>
      <c r="N712" s="5"/>
    </row>
    <row r="713" spans="1:14" x14ac:dyDescent="0.4">
      <c r="A713" s="5">
        <v>709</v>
      </c>
      <c r="B713" s="6"/>
      <c r="C713" s="6"/>
      <c r="D713" s="11"/>
      <c r="E713" s="11"/>
      <c r="F713" s="11"/>
      <c r="G713" s="11"/>
      <c r="H713" s="11"/>
      <c r="I713" s="6"/>
      <c r="J713" s="6"/>
      <c r="K713" s="6"/>
      <c r="L713" s="7"/>
      <c r="M713" s="5"/>
      <c r="N713" s="5"/>
    </row>
    <row r="714" spans="1:14" x14ac:dyDescent="0.4">
      <c r="A714" s="5">
        <v>710</v>
      </c>
      <c r="B714" s="6"/>
      <c r="C714" s="6"/>
      <c r="D714" s="11"/>
      <c r="E714" s="11"/>
      <c r="F714" s="11"/>
      <c r="G714" s="11"/>
      <c r="H714" s="11"/>
      <c r="I714" s="6"/>
      <c r="J714" s="6"/>
      <c r="K714" s="6"/>
      <c r="L714" s="7"/>
      <c r="M714" s="5"/>
      <c r="N714" s="5"/>
    </row>
    <row r="715" spans="1:14" x14ac:dyDescent="0.4">
      <c r="A715" s="5">
        <v>711</v>
      </c>
      <c r="B715" s="6"/>
      <c r="C715" s="6"/>
      <c r="D715" s="11"/>
      <c r="E715" s="11"/>
      <c r="F715" s="11"/>
      <c r="G715" s="11"/>
      <c r="H715" s="11"/>
      <c r="I715" s="6"/>
      <c r="J715" s="6"/>
      <c r="K715" s="6"/>
      <c r="L715" s="7"/>
      <c r="M715" s="5"/>
      <c r="N715" s="5"/>
    </row>
    <row r="716" spans="1:14" x14ac:dyDescent="0.4">
      <c r="A716" s="5">
        <v>712</v>
      </c>
      <c r="B716" s="6"/>
      <c r="C716" s="6"/>
      <c r="D716" s="11"/>
      <c r="E716" s="11"/>
      <c r="F716" s="11"/>
      <c r="G716" s="11"/>
      <c r="H716" s="11"/>
      <c r="I716" s="6"/>
      <c r="J716" s="6"/>
      <c r="K716" s="6"/>
      <c r="L716" s="7"/>
      <c r="M716" s="5"/>
      <c r="N716" s="5"/>
    </row>
    <row r="717" spans="1:14" x14ac:dyDescent="0.4">
      <c r="A717" s="5">
        <v>713</v>
      </c>
      <c r="B717" s="6"/>
      <c r="C717" s="6"/>
      <c r="D717" s="11"/>
      <c r="E717" s="11"/>
      <c r="F717" s="11"/>
      <c r="G717" s="11"/>
      <c r="H717" s="11"/>
      <c r="I717" s="6"/>
      <c r="J717" s="6"/>
      <c r="K717" s="6"/>
      <c r="L717" s="7"/>
      <c r="M717" s="5"/>
      <c r="N717" s="5"/>
    </row>
    <row r="718" spans="1:14" x14ac:dyDescent="0.4">
      <c r="A718" s="5">
        <v>714</v>
      </c>
      <c r="B718" s="6"/>
      <c r="C718" s="6"/>
      <c r="D718" s="11"/>
      <c r="E718" s="11"/>
      <c r="F718" s="11"/>
      <c r="G718" s="11"/>
      <c r="H718" s="11"/>
      <c r="I718" s="6"/>
      <c r="J718" s="6"/>
      <c r="K718" s="6"/>
      <c r="L718" s="7"/>
      <c r="M718" s="5"/>
      <c r="N718" s="5"/>
    </row>
    <row r="719" spans="1:14" x14ac:dyDescent="0.4">
      <c r="A719" s="5">
        <v>715</v>
      </c>
      <c r="B719" s="6"/>
      <c r="C719" s="6"/>
      <c r="D719" s="11"/>
      <c r="E719" s="11"/>
      <c r="F719" s="11"/>
      <c r="G719" s="11"/>
      <c r="H719" s="11"/>
      <c r="I719" s="6"/>
      <c r="J719" s="6"/>
      <c r="K719" s="6"/>
      <c r="L719" s="7"/>
      <c r="M719" s="5"/>
      <c r="N719" s="5"/>
    </row>
    <row r="720" spans="1:14" x14ac:dyDescent="0.4">
      <c r="A720" s="5">
        <v>716</v>
      </c>
      <c r="B720" s="6"/>
      <c r="C720" s="6"/>
      <c r="D720" s="11"/>
      <c r="E720" s="11"/>
      <c r="F720" s="11"/>
      <c r="G720" s="11"/>
      <c r="H720" s="11"/>
      <c r="I720" s="6"/>
      <c r="J720" s="6"/>
      <c r="K720" s="6"/>
      <c r="L720" s="7"/>
      <c r="M720" s="5"/>
      <c r="N720" s="5"/>
    </row>
    <row r="721" spans="1:14" x14ac:dyDescent="0.4">
      <c r="A721" s="5">
        <v>717</v>
      </c>
      <c r="B721" s="6"/>
      <c r="C721" s="6"/>
      <c r="D721" s="11"/>
      <c r="E721" s="11"/>
      <c r="F721" s="11"/>
      <c r="G721" s="11"/>
      <c r="H721" s="11"/>
      <c r="I721" s="6"/>
      <c r="J721" s="6"/>
      <c r="K721" s="6"/>
      <c r="L721" s="7"/>
      <c r="M721" s="5"/>
      <c r="N721" s="5"/>
    </row>
    <row r="722" spans="1:14" x14ac:dyDescent="0.4">
      <c r="A722" s="5">
        <v>718</v>
      </c>
      <c r="B722" s="6"/>
      <c r="C722" s="6"/>
      <c r="D722" s="11"/>
      <c r="E722" s="11"/>
      <c r="F722" s="11"/>
      <c r="G722" s="11"/>
      <c r="H722" s="11"/>
      <c r="I722" s="6"/>
      <c r="J722" s="6"/>
      <c r="K722" s="6"/>
      <c r="L722" s="7"/>
      <c r="M722" s="5"/>
      <c r="N722" s="5"/>
    </row>
    <row r="723" spans="1:14" x14ac:dyDescent="0.4">
      <c r="A723" s="5">
        <v>719</v>
      </c>
      <c r="B723" s="6"/>
      <c r="C723" s="6"/>
      <c r="D723" s="11"/>
      <c r="E723" s="11"/>
      <c r="F723" s="11"/>
      <c r="G723" s="11"/>
      <c r="H723" s="11"/>
      <c r="I723" s="6"/>
      <c r="J723" s="6"/>
      <c r="K723" s="6"/>
      <c r="L723" s="7"/>
      <c r="M723" s="5"/>
      <c r="N723" s="5"/>
    </row>
    <row r="724" spans="1:14" x14ac:dyDescent="0.4">
      <c r="A724" s="5">
        <v>720</v>
      </c>
      <c r="B724" s="6"/>
      <c r="C724" s="6"/>
      <c r="D724" s="11"/>
      <c r="E724" s="11"/>
      <c r="F724" s="11"/>
      <c r="G724" s="11"/>
      <c r="H724" s="11"/>
      <c r="I724" s="6"/>
      <c r="J724" s="6"/>
      <c r="K724" s="6"/>
      <c r="L724" s="7"/>
      <c r="M724" s="5"/>
      <c r="N724" s="5"/>
    </row>
    <row r="725" spans="1:14" x14ac:dyDescent="0.4">
      <c r="A725" s="5">
        <v>721</v>
      </c>
      <c r="B725" s="6"/>
      <c r="C725" s="6"/>
      <c r="D725" s="11"/>
      <c r="E725" s="11"/>
      <c r="F725" s="11"/>
      <c r="G725" s="11"/>
      <c r="H725" s="11"/>
      <c r="I725" s="6"/>
      <c r="J725" s="6"/>
      <c r="K725" s="6"/>
      <c r="L725" s="7"/>
      <c r="M725" s="5"/>
      <c r="N725" s="5"/>
    </row>
    <row r="726" spans="1:14" x14ac:dyDescent="0.4">
      <c r="A726" s="5">
        <v>722</v>
      </c>
      <c r="B726" s="6"/>
      <c r="C726" s="6"/>
      <c r="D726" s="11"/>
      <c r="E726" s="11"/>
      <c r="F726" s="11"/>
      <c r="G726" s="11"/>
      <c r="H726" s="11"/>
      <c r="I726" s="6"/>
      <c r="J726" s="6"/>
      <c r="K726" s="6"/>
      <c r="L726" s="7"/>
      <c r="M726" s="5"/>
      <c r="N726" s="5"/>
    </row>
    <row r="727" spans="1:14" x14ac:dyDescent="0.4">
      <c r="A727" s="5">
        <v>723</v>
      </c>
      <c r="B727" s="6"/>
      <c r="C727" s="6"/>
      <c r="D727" s="11"/>
      <c r="E727" s="11"/>
      <c r="F727" s="11"/>
      <c r="G727" s="11"/>
      <c r="H727" s="11"/>
      <c r="I727" s="6"/>
      <c r="J727" s="6"/>
      <c r="K727" s="6"/>
      <c r="L727" s="7"/>
      <c r="M727" s="5"/>
      <c r="N727" s="5"/>
    </row>
    <row r="728" spans="1:14" x14ac:dyDescent="0.4">
      <c r="A728" s="5">
        <v>724</v>
      </c>
      <c r="B728" s="6"/>
      <c r="C728" s="6"/>
      <c r="D728" s="11"/>
      <c r="E728" s="11"/>
      <c r="F728" s="11"/>
      <c r="G728" s="11"/>
      <c r="H728" s="11"/>
      <c r="I728" s="6"/>
      <c r="J728" s="6"/>
      <c r="K728" s="6"/>
      <c r="L728" s="7"/>
      <c r="M728" s="5"/>
      <c r="N728" s="5"/>
    </row>
    <row r="729" spans="1:14" x14ac:dyDescent="0.4">
      <c r="A729" s="5">
        <v>725</v>
      </c>
      <c r="B729" s="6"/>
      <c r="C729" s="6"/>
      <c r="D729" s="11"/>
      <c r="E729" s="11"/>
      <c r="F729" s="11"/>
      <c r="G729" s="11"/>
      <c r="H729" s="11"/>
      <c r="I729" s="6"/>
      <c r="J729" s="6"/>
      <c r="K729" s="6"/>
      <c r="L729" s="7"/>
      <c r="M729" s="5"/>
      <c r="N729" s="5"/>
    </row>
    <row r="730" spans="1:14" x14ac:dyDescent="0.4">
      <c r="A730" s="5">
        <v>726</v>
      </c>
      <c r="B730" s="6"/>
      <c r="C730" s="6"/>
      <c r="D730" s="11"/>
      <c r="E730" s="11"/>
      <c r="F730" s="11"/>
      <c r="G730" s="11"/>
      <c r="H730" s="11"/>
      <c r="I730" s="6"/>
      <c r="J730" s="6"/>
      <c r="K730" s="6"/>
      <c r="L730" s="7"/>
      <c r="M730" s="5"/>
      <c r="N730" s="5"/>
    </row>
    <row r="731" spans="1:14" x14ac:dyDescent="0.4">
      <c r="A731" s="5">
        <v>727</v>
      </c>
      <c r="B731" s="6"/>
      <c r="C731" s="6"/>
      <c r="D731" s="11"/>
      <c r="E731" s="11"/>
      <c r="F731" s="11"/>
      <c r="G731" s="11"/>
      <c r="H731" s="11"/>
      <c r="I731" s="6"/>
      <c r="J731" s="6"/>
      <c r="K731" s="6"/>
      <c r="L731" s="7"/>
      <c r="M731" s="5"/>
      <c r="N731" s="5"/>
    </row>
    <row r="732" spans="1:14" x14ac:dyDescent="0.4">
      <c r="A732" s="5">
        <v>728</v>
      </c>
      <c r="B732" s="6"/>
      <c r="C732" s="6"/>
      <c r="D732" s="11"/>
      <c r="E732" s="11"/>
      <c r="F732" s="11"/>
      <c r="G732" s="11"/>
      <c r="H732" s="11"/>
      <c r="I732" s="6"/>
      <c r="J732" s="6"/>
      <c r="K732" s="6"/>
      <c r="L732" s="7"/>
      <c r="M732" s="5"/>
      <c r="N732" s="5"/>
    </row>
    <row r="733" spans="1:14" x14ac:dyDescent="0.4">
      <c r="A733" s="5">
        <v>729</v>
      </c>
      <c r="B733" s="6"/>
      <c r="C733" s="6"/>
      <c r="D733" s="11"/>
      <c r="E733" s="11"/>
      <c r="F733" s="11"/>
      <c r="G733" s="11"/>
      <c r="H733" s="11"/>
      <c r="I733" s="6"/>
      <c r="J733" s="6"/>
      <c r="K733" s="6"/>
      <c r="L733" s="7"/>
      <c r="M733" s="5"/>
      <c r="N733" s="5"/>
    </row>
    <row r="734" spans="1:14" x14ac:dyDescent="0.4">
      <c r="A734" s="5">
        <v>730</v>
      </c>
      <c r="B734" s="6"/>
      <c r="C734" s="6"/>
      <c r="D734" s="11"/>
      <c r="E734" s="11"/>
      <c r="F734" s="11"/>
      <c r="G734" s="11"/>
      <c r="H734" s="11"/>
      <c r="I734" s="6"/>
      <c r="J734" s="6"/>
      <c r="K734" s="6"/>
      <c r="L734" s="7"/>
      <c r="M734" s="5"/>
      <c r="N734" s="5"/>
    </row>
    <row r="735" spans="1:14" x14ac:dyDescent="0.4">
      <c r="A735" s="5">
        <v>731</v>
      </c>
      <c r="B735" s="6"/>
      <c r="C735" s="6"/>
      <c r="D735" s="11"/>
      <c r="E735" s="11"/>
      <c r="F735" s="11"/>
      <c r="G735" s="11"/>
      <c r="H735" s="11"/>
      <c r="I735" s="6"/>
      <c r="J735" s="6"/>
      <c r="K735" s="6"/>
      <c r="L735" s="7"/>
      <c r="M735" s="5"/>
      <c r="N735" s="5"/>
    </row>
    <row r="736" spans="1:14" x14ac:dyDescent="0.4">
      <c r="A736" s="5">
        <v>732</v>
      </c>
      <c r="B736" s="6"/>
      <c r="C736" s="6"/>
      <c r="D736" s="11"/>
      <c r="E736" s="11"/>
      <c r="F736" s="11"/>
      <c r="G736" s="11"/>
      <c r="H736" s="11"/>
      <c r="I736" s="6"/>
      <c r="J736" s="6"/>
      <c r="K736" s="6"/>
      <c r="L736" s="7"/>
      <c r="M736" s="5"/>
      <c r="N736" s="5"/>
    </row>
    <row r="737" spans="1:14" x14ac:dyDescent="0.4">
      <c r="A737" s="5">
        <v>733</v>
      </c>
      <c r="B737" s="6"/>
      <c r="C737" s="6"/>
      <c r="D737" s="11"/>
      <c r="E737" s="11"/>
      <c r="F737" s="11"/>
      <c r="G737" s="11"/>
      <c r="H737" s="11"/>
      <c r="I737" s="6"/>
      <c r="J737" s="6"/>
      <c r="K737" s="6"/>
      <c r="L737" s="7"/>
      <c r="M737" s="5"/>
      <c r="N737" s="5"/>
    </row>
    <row r="738" spans="1:14" x14ac:dyDescent="0.4">
      <c r="A738" s="5">
        <v>734</v>
      </c>
      <c r="B738" s="6"/>
      <c r="C738" s="6"/>
      <c r="D738" s="11"/>
      <c r="E738" s="11"/>
      <c r="F738" s="11"/>
      <c r="G738" s="11"/>
      <c r="H738" s="11"/>
      <c r="I738" s="6"/>
      <c r="J738" s="6"/>
      <c r="K738" s="6"/>
      <c r="L738" s="7"/>
      <c r="M738" s="5"/>
      <c r="N738" s="5"/>
    </row>
    <row r="739" spans="1:14" x14ac:dyDescent="0.4">
      <c r="A739" s="5">
        <v>735</v>
      </c>
      <c r="B739" s="6"/>
      <c r="C739" s="6"/>
      <c r="D739" s="11"/>
      <c r="E739" s="11"/>
      <c r="F739" s="11"/>
      <c r="G739" s="11"/>
      <c r="H739" s="11"/>
      <c r="I739" s="6"/>
      <c r="J739" s="6"/>
      <c r="K739" s="6"/>
      <c r="L739" s="7"/>
      <c r="M739" s="5"/>
      <c r="N739" s="5"/>
    </row>
    <row r="740" spans="1:14" x14ac:dyDescent="0.4">
      <c r="A740" s="5">
        <v>736</v>
      </c>
      <c r="B740" s="6"/>
      <c r="C740" s="6"/>
      <c r="D740" s="11"/>
      <c r="E740" s="11"/>
      <c r="F740" s="11"/>
      <c r="G740" s="11"/>
      <c r="H740" s="11"/>
      <c r="I740" s="6"/>
      <c r="J740" s="6"/>
      <c r="K740" s="6"/>
      <c r="L740" s="7"/>
      <c r="M740" s="5"/>
      <c r="N740" s="5"/>
    </row>
    <row r="741" spans="1:14" x14ac:dyDescent="0.4">
      <c r="A741" s="5">
        <v>737</v>
      </c>
      <c r="B741" s="6"/>
      <c r="C741" s="6"/>
      <c r="D741" s="11"/>
      <c r="E741" s="11"/>
      <c r="F741" s="11"/>
      <c r="G741" s="11"/>
      <c r="H741" s="11"/>
      <c r="I741" s="6"/>
      <c r="J741" s="6"/>
      <c r="K741" s="6"/>
      <c r="L741" s="7"/>
      <c r="M741" s="5"/>
      <c r="N741" s="5"/>
    </row>
    <row r="742" spans="1:14" x14ac:dyDescent="0.4">
      <c r="A742" s="5">
        <v>738</v>
      </c>
      <c r="B742" s="6"/>
      <c r="C742" s="6"/>
      <c r="D742" s="11"/>
      <c r="E742" s="11"/>
      <c r="F742" s="11"/>
      <c r="G742" s="11"/>
      <c r="H742" s="11"/>
      <c r="I742" s="6"/>
      <c r="J742" s="6"/>
      <c r="K742" s="6"/>
      <c r="L742" s="7"/>
      <c r="M742" s="5"/>
      <c r="N742" s="5"/>
    </row>
    <row r="743" spans="1:14" x14ac:dyDescent="0.4">
      <c r="A743" s="5">
        <v>739</v>
      </c>
      <c r="B743" s="6"/>
      <c r="C743" s="6"/>
      <c r="D743" s="11"/>
      <c r="E743" s="11"/>
      <c r="F743" s="11"/>
      <c r="G743" s="11"/>
      <c r="H743" s="11"/>
      <c r="I743" s="6"/>
      <c r="J743" s="6"/>
      <c r="K743" s="6"/>
      <c r="L743" s="7"/>
      <c r="M743" s="5"/>
      <c r="N743" s="5"/>
    </row>
    <row r="744" spans="1:14" x14ac:dyDescent="0.4">
      <c r="A744" s="5">
        <v>740</v>
      </c>
      <c r="B744" s="6"/>
      <c r="C744" s="6"/>
      <c r="D744" s="11"/>
      <c r="E744" s="11"/>
      <c r="F744" s="11"/>
      <c r="G744" s="11"/>
      <c r="H744" s="11"/>
      <c r="I744" s="6"/>
      <c r="J744" s="6"/>
      <c r="K744" s="6"/>
      <c r="L744" s="7"/>
      <c r="M744" s="5"/>
      <c r="N744" s="5"/>
    </row>
    <row r="745" spans="1:14" x14ac:dyDescent="0.4">
      <c r="A745" s="5">
        <v>741</v>
      </c>
      <c r="B745" s="6"/>
      <c r="C745" s="6"/>
      <c r="D745" s="11"/>
      <c r="E745" s="11"/>
      <c r="F745" s="11"/>
      <c r="G745" s="11"/>
      <c r="H745" s="11"/>
      <c r="I745" s="6"/>
      <c r="J745" s="6"/>
      <c r="K745" s="6"/>
      <c r="L745" s="7"/>
      <c r="M745" s="5"/>
      <c r="N745" s="5"/>
    </row>
    <row r="746" spans="1:14" x14ac:dyDescent="0.4">
      <c r="A746" s="5">
        <v>742</v>
      </c>
      <c r="B746" s="6"/>
      <c r="C746" s="6"/>
      <c r="D746" s="11"/>
      <c r="E746" s="11"/>
      <c r="F746" s="11"/>
      <c r="G746" s="11"/>
      <c r="H746" s="11"/>
      <c r="I746" s="6"/>
      <c r="J746" s="6"/>
      <c r="K746" s="6"/>
      <c r="L746" s="7"/>
      <c r="M746" s="5"/>
      <c r="N746" s="5"/>
    </row>
    <row r="747" spans="1:14" x14ac:dyDescent="0.4">
      <c r="A747" s="5">
        <v>743</v>
      </c>
      <c r="B747" s="6"/>
      <c r="C747" s="6"/>
      <c r="D747" s="11"/>
      <c r="E747" s="11"/>
      <c r="F747" s="11"/>
      <c r="G747" s="11"/>
      <c r="H747" s="11"/>
      <c r="I747" s="6"/>
      <c r="J747" s="6"/>
      <c r="K747" s="6"/>
      <c r="L747" s="7"/>
      <c r="M747" s="5"/>
      <c r="N747" s="5"/>
    </row>
    <row r="748" spans="1:14" x14ac:dyDescent="0.4">
      <c r="A748" s="5">
        <v>744</v>
      </c>
      <c r="B748" s="6"/>
      <c r="C748" s="6"/>
      <c r="D748" s="11"/>
      <c r="E748" s="11"/>
      <c r="F748" s="11"/>
      <c r="G748" s="11"/>
      <c r="H748" s="11"/>
      <c r="I748" s="6"/>
      <c r="J748" s="6"/>
      <c r="K748" s="6"/>
      <c r="L748" s="7"/>
      <c r="M748" s="5"/>
      <c r="N748" s="5"/>
    </row>
    <row r="749" spans="1:14" x14ac:dyDescent="0.4">
      <c r="A749" s="5">
        <v>745</v>
      </c>
      <c r="B749" s="6"/>
      <c r="C749" s="6"/>
      <c r="D749" s="11"/>
      <c r="E749" s="11"/>
      <c r="F749" s="11"/>
      <c r="G749" s="11"/>
      <c r="H749" s="11"/>
      <c r="I749" s="6"/>
      <c r="J749" s="6"/>
      <c r="K749" s="6"/>
      <c r="L749" s="7"/>
      <c r="M749" s="5"/>
      <c r="N749" s="5"/>
    </row>
    <row r="750" spans="1:14" x14ac:dyDescent="0.4">
      <c r="A750" s="5">
        <v>746</v>
      </c>
      <c r="B750" s="6"/>
      <c r="C750" s="6"/>
      <c r="D750" s="11"/>
      <c r="E750" s="11"/>
      <c r="F750" s="11"/>
      <c r="G750" s="11"/>
      <c r="H750" s="11"/>
      <c r="I750" s="6"/>
      <c r="J750" s="6"/>
      <c r="K750" s="6"/>
      <c r="L750" s="7"/>
      <c r="M750" s="5"/>
      <c r="N750" s="5"/>
    </row>
    <row r="751" spans="1:14" x14ac:dyDescent="0.4">
      <c r="A751" s="5">
        <v>747</v>
      </c>
      <c r="B751" s="6"/>
      <c r="C751" s="6"/>
      <c r="D751" s="11"/>
      <c r="E751" s="11"/>
      <c r="F751" s="11"/>
      <c r="G751" s="11"/>
      <c r="H751" s="11"/>
      <c r="I751" s="6"/>
      <c r="J751" s="6"/>
      <c r="K751" s="6"/>
      <c r="L751" s="7"/>
      <c r="M751" s="5"/>
      <c r="N751" s="5"/>
    </row>
    <row r="752" spans="1:14" x14ac:dyDescent="0.4">
      <c r="A752" s="5">
        <v>748</v>
      </c>
      <c r="B752" s="6"/>
      <c r="C752" s="6"/>
      <c r="D752" s="11"/>
      <c r="E752" s="11"/>
      <c r="F752" s="11"/>
      <c r="G752" s="11"/>
      <c r="H752" s="11"/>
      <c r="I752" s="6"/>
      <c r="J752" s="6"/>
      <c r="K752" s="6"/>
      <c r="L752" s="7"/>
      <c r="M752" s="5"/>
      <c r="N752" s="5"/>
    </row>
    <row r="753" spans="1:14" x14ac:dyDescent="0.4">
      <c r="A753" s="5">
        <v>749</v>
      </c>
      <c r="B753" s="6"/>
      <c r="C753" s="6"/>
      <c r="D753" s="11"/>
      <c r="E753" s="11"/>
      <c r="F753" s="11"/>
      <c r="G753" s="11"/>
      <c r="H753" s="11"/>
      <c r="I753" s="6"/>
      <c r="J753" s="6"/>
      <c r="K753" s="6"/>
      <c r="L753" s="7"/>
      <c r="M753" s="5"/>
      <c r="N753" s="5"/>
    </row>
    <row r="754" spans="1:14" x14ac:dyDescent="0.4">
      <c r="A754" s="5">
        <v>750</v>
      </c>
      <c r="B754" s="6"/>
      <c r="C754" s="6"/>
      <c r="D754" s="11"/>
      <c r="E754" s="11"/>
      <c r="F754" s="11"/>
      <c r="G754" s="11"/>
      <c r="H754" s="11"/>
      <c r="I754" s="6"/>
      <c r="J754" s="6"/>
      <c r="K754" s="6"/>
      <c r="L754" s="7"/>
      <c r="M754" s="5"/>
      <c r="N754" s="5"/>
    </row>
    <row r="755" spans="1:14" x14ac:dyDescent="0.4">
      <c r="A755" s="5">
        <v>751</v>
      </c>
      <c r="B755" s="6"/>
      <c r="C755" s="6"/>
      <c r="D755" s="11"/>
      <c r="E755" s="11"/>
      <c r="F755" s="11"/>
      <c r="G755" s="11"/>
      <c r="H755" s="11"/>
      <c r="I755" s="6"/>
      <c r="J755" s="6"/>
      <c r="K755" s="6"/>
      <c r="L755" s="7"/>
      <c r="M755" s="5"/>
      <c r="N755" s="5"/>
    </row>
    <row r="756" spans="1:14" x14ac:dyDescent="0.4">
      <c r="A756" s="5">
        <v>752</v>
      </c>
      <c r="B756" s="6"/>
      <c r="C756" s="6"/>
      <c r="D756" s="11"/>
      <c r="E756" s="11"/>
      <c r="F756" s="11"/>
      <c r="G756" s="11"/>
      <c r="H756" s="11"/>
      <c r="I756" s="6"/>
      <c r="J756" s="6"/>
      <c r="K756" s="6"/>
      <c r="L756" s="7"/>
      <c r="M756" s="5"/>
      <c r="N756" s="5"/>
    </row>
    <row r="757" spans="1:14" x14ac:dyDescent="0.4">
      <c r="A757" s="5">
        <v>753</v>
      </c>
      <c r="B757" s="6"/>
      <c r="C757" s="6"/>
      <c r="D757" s="11"/>
      <c r="E757" s="11"/>
      <c r="F757" s="11"/>
      <c r="G757" s="11"/>
      <c r="H757" s="11"/>
      <c r="I757" s="6"/>
      <c r="J757" s="6"/>
      <c r="K757" s="6"/>
      <c r="L757" s="7"/>
      <c r="M757" s="5"/>
      <c r="N757" s="5"/>
    </row>
    <row r="758" spans="1:14" x14ac:dyDescent="0.4">
      <c r="A758" s="5">
        <v>754</v>
      </c>
      <c r="B758" s="6"/>
      <c r="C758" s="6"/>
      <c r="D758" s="11"/>
      <c r="E758" s="11"/>
      <c r="F758" s="11"/>
      <c r="G758" s="11"/>
      <c r="H758" s="11"/>
      <c r="I758" s="6"/>
      <c r="J758" s="6"/>
      <c r="K758" s="6"/>
      <c r="L758" s="7"/>
      <c r="M758" s="5"/>
      <c r="N758" s="5"/>
    </row>
    <row r="759" spans="1:14" x14ac:dyDescent="0.4">
      <c r="A759" s="5">
        <v>755</v>
      </c>
      <c r="B759" s="6"/>
      <c r="C759" s="6"/>
      <c r="D759" s="11"/>
      <c r="E759" s="11"/>
      <c r="F759" s="11"/>
      <c r="G759" s="11"/>
      <c r="H759" s="11"/>
      <c r="I759" s="6"/>
      <c r="J759" s="6"/>
      <c r="K759" s="6"/>
      <c r="L759" s="7"/>
      <c r="M759" s="5"/>
      <c r="N759" s="5"/>
    </row>
    <row r="760" spans="1:14" x14ac:dyDescent="0.4">
      <c r="A760" s="5">
        <v>756</v>
      </c>
      <c r="B760" s="6"/>
      <c r="C760" s="6"/>
      <c r="D760" s="11"/>
      <c r="E760" s="11"/>
      <c r="F760" s="11"/>
      <c r="G760" s="11"/>
      <c r="H760" s="11"/>
      <c r="I760" s="6"/>
      <c r="J760" s="6"/>
      <c r="K760" s="6"/>
      <c r="L760" s="7"/>
      <c r="M760" s="5"/>
      <c r="N760" s="5"/>
    </row>
    <row r="761" spans="1:14" x14ac:dyDescent="0.4">
      <c r="A761" s="5">
        <v>757</v>
      </c>
      <c r="B761" s="6"/>
      <c r="C761" s="6"/>
      <c r="D761" s="11"/>
      <c r="E761" s="11"/>
      <c r="F761" s="11"/>
      <c r="G761" s="11"/>
      <c r="H761" s="11"/>
      <c r="I761" s="6"/>
      <c r="J761" s="6"/>
      <c r="K761" s="6"/>
      <c r="L761" s="7"/>
      <c r="M761" s="5"/>
      <c r="N761" s="5"/>
    </row>
    <row r="762" spans="1:14" x14ac:dyDescent="0.4">
      <c r="A762" s="5">
        <v>758</v>
      </c>
      <c r="B762" s="6"/>
      <c r="C762" s="6"/>
      <c r="D762" s="11"/>
      <c r="E762" s="11"/>
      <c r="F762" s="11"/>
      <c r="G762" s="11"/>
      <c r="H762" s="11"/>
      <c r="I762" s="6"/>
      <c r="J762" s="6"/>
      <c r="K762" s="6"/>
      <c r="L762" s="7"/>
      <c r="M762" s="5"/>
      <c r="N762" s="5"/>
    </row>
    <row r="763" spans="1:14" x14ac:dyDescent="0.4">
      <c r="A763" s="5">
        <v>759</v>
      </c>
      <c r="B763" s="6"/>
      <c r="C763" s="6"/>
      <c r="D763" s="11"/>
      <c r="E763" s="11"/>
      <c r="F763" s="11"/>
      <c r="G763" s="11"/>
      <c r="H763" s="11"/>
      <c r="I763" s="6"/>
      <c r="J763" s="6"/>
      <c r="K763" s="6"/>
      <c r="L763" s="7"/>
      <c r="M763" s="5"/>
      <c r="N763" s="5"/>
    </row>
    <row r="764" spans="1:14" x14ac:dyDescent="0.4">
      <c r="A764" s="5">
        <v>760</v>
      </c>
      <c r="B764" s="6"/>
      <c r="C764" s="6"/>
      <c r="D764" s="11"/>
      <c r="E764" s="11"/>
      <c r="F764" s="11"/>
      <c r="G764" s="11"/>
      <c r="H764" s="11"/>
      <c r="I764" s="6"/>
      <c r="J764" s="6"/>
      <c r="K764" s="6"/>
      <c r="L764" s="7"/>
      <c r="M764" s="5"/>
      <c r="N764" s="5"/>
    </row>
    <row r="765" spans="1:14" x14ac:dyDescent="0.4">
      <c r="A765" s="5">
        <v>761</v>
      </c>
      <c r="B765" s="6"/>
      <c r="C765" s="6"/>
      <c r="D765" s="11"/>
      <c r="E765" s="11"/>
      <c r="F765" s="11"/>
      <c r="G765" s="11"/>
      <c r="H765" s="11"/>
      <c r="I765" s="6"/>
      <c r="J765" s="6"/>
      <c r="K765" s="6"/>
      <c r="L765" s="7"/>
      <c r="M765" s="5"/>
      <c r="N765" s="5"/>
    </row>
    <row r="766" spans="1:14" x14ac:dyDescent="0.4">
      <c r="A766" s="5">
        <v>762</v>
      </c>
      <c r="B766" s="6"/>
      <c r="C766" s="6"/>
      <c r="D766" s="11"/>
      <c r="E766" s="11"/>
      <c r="F766" s="11"/>
      <c r="G766" s="11"/>
      <c r="H766" s="11"/>
      <c r="I766" s="6"/>
      <c r="J766" s="6"/>
      <c r="K766" s="6"/>
      <c r="L766" s="7"/>
      <c r="M766" s="5"/>
      <c r="N766" s="5"/>
    </row>
    <row r="767" spans="1:14" x14ac:dyDescent="0.4">
      <c r="A767" s="5">
        <v>763</v>
      </c>
      <c r="B767" s="6"/>
      <c r="C767" s="6"/>
      <c r="D767" s="11"/>
      <c r="E767" s="11"/>
      <c r="F767" s="11"/>
      <c r="G767" s="11"/>
      <c r="H767" s="11"/>
      <c r="I767" s="6"/>
      <c r="J767" s="6"/>
      <c r="K767" s="6"/>
      <c r="L767" s="7"/>
      <c r="M767" s="5"/>
      <c r="N767" s="5"/>
    </row>
    <row r="768" spans="1:14" x14ac:dyDescent="0.4">
      <c r="A768" s="5">
        <v>764</v>
      </c>
      <c r="B768" s="6"/>
      <c r="C768" s="6"/>
      <c r="D768" s="11"/>
      <c r="E768" s="11"/>
      <c r="F768" s="11"/>
      <c r="G768" s="11"/>
      <c r="H768" s="11"/>
      <c r="I768" s="6"/>
      <c r="J768" s="6"/>
      <c r="K768" s="6"/>
      <c r="L768" s="7"/>
      <c r="M768" s="5"/>
      <c r="N768" s="5"/>
    </row>
    <row r="769" spans="1:14" x14ac:dyDescent="0.4">
      <c r="A769" s="5">
        <v>765</v>
      </c>
      <c r="B769" s="6"/>
      <c r="C769" s="6"/>
      <c r="D769" s="11"/>
      <c r="E769" s="11"/>
      <c r="F769" s="11"/>
      <c r="G769" s="11"/>
      <c r="H769" s="11"/>
      <c r="I769" s="6"/>
      <c r="J769" s="6"/>
      <c r="K769" s="6"/>
      <c r="L769" s="7"/>
      <c r="M769" s="5"/>
      <c r="N769" s="5"/>
    </row>
    <row r="770" spans="1:14" x14ac:dyDescent="0.4">
      <c r="A770" s="5">
        <v>766</v>
      </c>
      <c r="B770" s="6"/>
      <c r="C770" s="6"/>
      <c r="D770" s="11"/>
      <c r="E770" s="11"/>
      <c r="F770" s="11"/>
      <c r="G770" s="11"/>
      <c r="H770" s="11"/>
      <c r="I770" s="6"/>
      <c r="J770" s="6"/>
      <c r="K770" s="6"/>
      <c r="L770" s="7"/>
      <c r="M770" s="5"/>
      <c r="N770" s="5"/>
    </row>
    <row r="771" spans="1:14" x14ac:dyDescent="0.4">
      <c r="A771" s="5">
        <v>767</v>
      </c>
      <c r="B771" s="6"/>
      <c r="C771" s="6"/>
      <c r="D771" s="11"/>
      <c r="E771" s="11"/>
      <c r="F771" s="11"/>
      <c r="G771" s="11"/>
      <c r="H771" s="11"/>
      <c r="I771" s="6"/>
      <c r="J771" s="6"/>
      <c r="K771" s="6"/>
      <c r="L771" s="7"/>
      <c r="M771" s="5"/>
      <c r="N771" s="5"/>
    </row>
    <row r="772" spans="1:14" x14ac:dyDescent="0.4">
      <c r="A772" s="5">
        <v>768</v>
      </c>
      <c r="B772" s="6"/>
      <c r="C772" s="6"/>
      <c r="D772" s="11"/>
      <c r="E772" s="11"/>
      <c r="F772" s="11"/>
      <c r="G772" s="11"/>
      <c r="H772" s="11"/>
      <c r="I772" s="6"/>
      <c r="J772" s="6"/>
      <c r="K772" s="6"/>
      <c r="L772" s="7"/>
      <c r="M772" s="5"/>
      <c r="N772" s="5"/>
    </row>
    <row r="773" spans="1:14" x14ac:dyDescent="0.4">
      <c r="A773" s="5">
        <v>769</v>
      </c>
      <c r="B773" s="6"/>
      <c r="C773" s="6"/>
      <c r="D773" s="11"/>
      <c r="E773" s="11"/>
      <c r="F773" s="11"/>
      <c r="G773" s="11"/>
      <c r="H773" s="11"/>
      <c r="I773" s="6"/>
      <c r="J773" s="6"/>
      <c r="K773" s="6"/>
      <c r="L773" s="7"/>
      <c r="M773" s="5"/>
      <c r="N773" s="5"/>
    </row>
    <row r="774" spans="1:14" x14ac:dyDescent="0.4">
      <c r="A774" s="5">
        <v>770</v>
      </c>
      <c r="B774" s="6"/>
      <c r="C774" s="6"/>
      <c r="D774" s="11"/>
      <c r="E774" s="11"/>
      <c r="F774" s="11"/>
      <c r="G774" s="11"/>
      <c r="H774" s="11"/>
      <c r="I774" s="6"/>
      <c r="J774" s="6"/>
      <c r="K774" s="6"/>
      <c r="L774" s="7"/>
      <c r="M774" s="5"/>
      <c r="N774" s="5"/>
    </row>
    <row r="775" spans="1:14" x14ac:dyDescent="0.4">
      <c r="A775" s="5">
        <v>771</v>
      </c>
      <c r="B775" s="6"/>
      <c r="C775" s="6"/>
      <c r="D775" s="11"/>
      <c r="E775" s="11"/>
      <c r="F775" s="11"/>
      <c r="G775" s="11"/>
      <c r="H775" s="11"/>
      <c r="I775" s="6"/>
      <c r="J775" s="6"/>
      <c r="K775" s="6"/>
      <c r="L775" s="7"/>
      <c r="M775" s="5"/>
      <c r="N775" s="5"/>
    </row>
    <row r="776" spans="1:14" x14ac:dyDescent="0.4">
      <c r="A776" s="5">
        <v>772</v>
      </c>
      <c r="B776" s="6"/>
      <c r="C776" s="6"/>
      <c r="D776" s="11"/>
      <c r="E776" s="11"/>
      <c r="F776" s="11"/>
      <c r="G776" s="11"/>
      <c r="H776" s="11"/>
      <c r="I776" s="6"/>
      <c r="J776" s="6"/>
      <c r="K776" s="6"/>
      <c r="L776" s="7"/>
      <c r="M776" s="5"/>
      <c r="N776" s="5"/>
    </row>
    <row r="777" spans="1:14" x14ac:dyDescent="0.4">
      <c r="A777" s="5">
        <v>773</v>
      </c>
      <c r="B777" s="6"/>
      <c r="C777" s="6"/>
      <c r="D777" s="11"/>
      <c r="E777" s="11"/>
      <c r="F777" s="11"/>
      <c r="G777" s="11"/>
      <c r="H777" s="11"/>
      <c r="I777" s="6"/>
      <c r="J777" s="6"/>
      <c r="K777" s="6"/>
      <c r="L777" s="7"/>
      <c r="M777" s="5"/>
      <c r="N777" s="5"/>
    </row>
    <row r="778" spans="1:14" x14ac:dyDescent="0.4">
      <c r="A778" s="5">
        <v>774</v>
      </c>
      <c r="B778" s="6"/>
      <c r="C778" s="6"/>
      <c r="D778" s="11"/>
      <c r="E778" s="11"/>
      <c r="F778" s="11"/>
      <c r="G778" s="11"/>
      <c r="H778" s="11"/>
      <c r="I778" s="6"/>
      <c r="J778" s="6"/>
      <c r="K778" s="6"/>
      <c r="L778" s="7"/>
      <c r="M778" s="5"/>
      <c r="N778" s="5"/>
    </row>
    <row r="779" spans="1:14" x14ac:dyDescent="0.4">
      <c r="A779" s="5">
        <v>775</v>
      </c>
      <c r="B779" s="6"/>
      <c r="C779" s="6"/>
      <c r="D779" s="11"/>
      <c r="E779" s="11"/>
      <c r="F779" s="11"/>
      <c r="G779" s="11"/>
      <c r="H779" s="11"/>
      <c r="I779" s="6"/>
      <c r="J779" s="6"/>
      <c r="K779" s="6"/>
      <c r="L779" s="7"/>
      <c r="M779" s="5"/>
      <c r="N779" s="5"/>
    </row>
    <row r="780" spans="1:14" x14ac:dyDescent="0.4">
      <c r="A780" s="5">
        <v>776</v>
      </c>
      <c r="B780" s="6"/>
      <c r="C780" s="6"/>
      <c r="D780" s="11"/>
      <c r="E780" s="11"/>
      <c r="F780" s="11"/>
      <c r="G780" s="11"/>
      <c r="H780" s="11"/>
      <c r="I780" s="6"/>
      <c r="J780" s="6"/>
      <c r="K780" s="6"/>
      <c r="L780" s="7"/>
      <c r="M780" s="5"/>
      <c r="N780" s="5"/>
    </row>
    <row r="781" spans="1:14" x14ac:dyDescent="0.4">
      <c r="A781" s="5">
        <v>777</v>
      </c>
      <c r="B781" s="6"/>
      <c r="C781" s="6"/>
      <c r="D781" s="11"/>
      <c r="E781" s="11"/>
      <c r="F781" s="11"/>
      <c r="G781" s="11"/>
      <c r="H781" s="11"/>
      <c r="I781" s="6"/>
      <c r="J781" s="6"/>
      <c r="K781" s="6"/>
      <c r="L781" s="7"/>
      <c r="M781" s="5"/>
      <c r="N781" s="5"/>
    </row>
    <row r="782" spans="1:14" x14ac:dyDescent="0.4">
      <c r="A782" s="5">
        <v>778</v>
      </c>
      <c r="B782" s="6"/>
      <c r="C782" s="6"/>
      <c r="D782" s="11"/>
      <c r="E782" s="11"/>
      <c r="F782" s="11"/>
      <c r="G782" s="11"/>
      <c r="H782" s="11"/>
      <c r="I782" s="6"/>
      <c r="J782" s="6"/>
      <c r="K782" s="6"/>
      <c r="L782" s="7"/>
      <c r="M782" s="5"/>
      <c r="N782" s="5"/>
    </row>
    <row r="783" spans="1:14" x14ac:dyDescent="0.4">
      <c r="A783" s="5">
        <v>779</v>
      </c>
      <c r="B783" s="6"/>
      <c r="C783" s="6"/>
      <c r="D783" s="11"/>
      <c r="E783" s="11"/>
      <c r="F783" s="11"/>
      <c r="G783" s="11"/>
      <c r="H783" s="11"/>
      <c r="I783" s="6"/>
      <c r="J783" s="6"/>
      <c r="K783" s="6"/>
      <c r="L783" s="7"/>
      <c r="M783" s="5"/>
      <c r="N783" s="5"/>
    </row>
    <row r="784" spans="1:14" x14ac:dyDescent="0.4">
      <c r="A784" s="5">
        <v>780</v>
      </c>
      <c r="B784" s="6"/>
      <c r="C784" s="6"/>
      <c r="D784" s="11"/>
      <c r="E784" s="11"/>
      <c r="F784" s="11"/>
      <c r="G784" s="11"/>
      <c r="H784" s="11"/>
      <c r="I784" s="6"/>
      <c r="J784" s="6"/>
      <c r="K784" s="6"/>
      <c r="L784" s="7"/>
      <c r="M784" s="5"/>
      <c r="N784" s="5"/>
    </row>
    <row r="785" spans="1:14" x14ac:dyDescent="0.4">
      <c r="A785" s="5">
        <v>781</v>
      </c>
      <c r="B785" s="6"/>
      <c r="C785" s="6"/>
      <c r="D785" s="11"/>
      <c r="E785" s="11"/>
      <c r="F785" s="11"/>
      <c r="G785" s="11"/>
      <c r="H785" s="11"/>
      <c r="I785" s="6"/>
      <c r="J785" s="6"/>
      <c r="K785" s="6"/>
      <c r="L785" s="7"/>
      <c r="M785" s="5"/>
      <c r="N785" s="5"/>
    </row>
    <row r="786" spans="1:14" x14ac:dyDescent="0.4">
      <c r="A786" s="5">
        <v>782</v>
      </c>
      <c r="B786" s="6"/>
      <c r="C786" s="6"/>
      <c r="D786" s="11"/>
      <c r="E786" s="11"/>
      <c r="F786" s="11"/>
      <c r="G786" s="11"/>
      <c r="H786" s="11"/>
      <c r="I786" s="6"/>
      <c r="J786" s="6"/>
      <c r="K786" s="6"/>
      <c r="L786" s="7"/>
      <c r="M786" s="5"/>
      <c r="N786" s="5"/>
    </row>
    <row r="787" spans="1:14" x14ac:dyDescent="0.4">
      <c r="A787" s="5">
        <v>783</v>
      </c>
      <c r="B787" s="6"/>
      <c r="C787" s="6"/>
      <c r="D787" s="11"/>
      <c r="E787" s="11"/>
      <c r="F787" s="11"/>
      <c r="G787" s="11"/>
      <c r="H787" s="11"/>
      <c r="I787" s="6"/>
      <c r="J787" s="6"/>
      <c r="K787" s="6"/>
      <c r="L787" s="7"/>
      <c r="M787" s="5"/>
      <c r="N787" s="5"/>
    </row>
    <row r="788" spans="1:14" x14ac:dyDescent="0.4">
      <c r="A788" s="5">
        <v>784</v>
      </c>
      <c r="B788" s="6"/>
      <c r="C788" s="6"/>
      <c r="D788" s="11"/>
      <c r="E788" s="11"/>
      <c r="F788" s="11"/>
      <c r="G788" s="11"/>
      <c r="H788" s="11"/>
      <c r="I788" s="6"/>
      <c r="J788" s="6"/>
      <c r="K788" s="6"/>
      <c r="L788" s="7"/>
      <c r="M788" s="5"/>
      <c r="N788" s="5"/>
    </row>
    <row r="789" spans="1:14" x14ac:dyDescent="0.4">
      <c r="A789" s="5">
        <v>785</v>
      </c>
      <c r="B789" s="6"/>
      <c r="C789" s="6"/>
      <c r="D789" s="11"/>
      <c r="E789" s="11"/>
      <c r="F789" s="11"/>
      <c r="G789" s="11"/>
      <c r="H789" s="11"/>
      <c r="I789" s="6"/>
      <c r="J789" s="6"/>
      <c r="K789" s="6"/>
      <c r="L789" s="7"/>
      <c r="M789" s="5"/>
      <c r="N789" s="5"/>
    </row>
    <row r="790" spans="1:14" x14ac:dyDescent="0.4">
      <c r="A790" s="5">
        <v>786</v>
      </c>
      <c r="B790" s="6"/>
      <c r="C790" s="6"/>
      <c r="D790" s="11"/>
      <c r="E790" s="11"/>
      <c r="F790" s="11"/>
      <c r="G790" s="11"/>
      <c r="H790" s="11"/>
      <c r="I790" s="6"/>
      <c r="J790" s="6"/>
      <c r="K790" s="6"/>
      <c r="L790" s="7"/>
      <c r="M790" s="5"/>
      <c r="N790" s="5"/>
    </row>
    <row r="791" spans="1:14" x14ac:dyDescent="0.4">
      <c r="A791" s="5">
        <v>787</v>
      </c>
      <c r="B791" s="6"/>
      <c r="C791" s="6"/>
      <c r="D791" s="11"/>
      <c r="E791" s="11"/>
      <c r="F791" s="11"/>
      <c r="G791" s="11"/>
      <c r="H791" s="11"/>
      <c r="I791" s="6"/>
      <c r="J791" s="6"/>
      <c r="K791" s="6"/>
      <c r="L791" s="7"/>
      <c r="M791" s="5"/>
      <c r="N791" s="5"/>
    </row>
    <row r="792" spans="1:14" x14ac:dyDescent="0.4">
      <c r="A792" s="5">
        <v>788</v>
      </c>
      <c r="B792" s="6"/>
      <c r="C792" s="6"/>
      <c r="D792" s="11"/>
      <c r="E792" s="11"/>
      <c r="F792" s="11"/>
      <c r="G792" s="11"/>
      <c r="H792" s="11"/>
      <c r="I792" s="6"/>
      <c r="J792" s="6"/>
      <c r="K792" s="6"/>
      <c r="L792" s="7"/>
      <c r="M792" s="5"/>
      <c r="N792" s="5"/>
    </row>
    <row r="793" spans="1:14" x14ac:dyDescent="0.4">
      <c r="A793" s="5">
        <v>789</v>
      </c>
      <c r="B793" s="6"/>
      <c r="C793" s="6"/>
      <c r="D793" s="11"/>
      <c r="E793" s="11"/>
      <c r="F793" s="11"/>
      <c r="G793" s="11"/>
      <c r="H793" s="11"/>
      <c r="I793" s="6"/>
      <c r="J793" s="6"/>
      <c r="K793" s="6"/>
      <c r="L793" s="7"/>
      <c r="M793" s="5"/>
      <c r="N793" s="5"/>
    </row>
    <row r="794" spans="1:14" x14ac:dyDescent="0.4">
      <c r="A794" s="5">
        <v>790</v>
      </c>
      <c r="B794" s="6"/>
      <c r="C794" s="6"/>
      <c r="D794" s="11"/>
      <c r="E794" s="11"/>
      <c r="F794" s="11"/>
      <c r="G794" s="11"/>
      <c r="H794" s="11"/>
      <c r="I794" s="6"/>
      <c r="J794" s="6"/>
      <c r="K794" s="6"/>
      <c r="L794" s="7"/>
      <c r="M794" s="5"/>
      <c r="N794" s="5"/>
    </row>
    <row r="795" spans="1:14" x14ac:dyDescent="0.4">
      <c r="A795" s="5">
        <v>791</v>
      </c>
      <c r="B795" s="6"/>
      <c r="C795" s="6"/>
      <c r="D795" s="11"/>
      <c r="E795" s="11"/>
      <c r="F795" s="11"/>
      <c r="G795" s="11"/>
      <c r="H795" s="11"/>
      <c r="I795" s="6"/>
      <c r="J795" s="6"/>
      <c r="K795" s="6"/>
      <c r="L795" s="7"/>
      <c r="M795" s="5"/>
      <c r="N795" s="5"/>
    </row>
    <row r="796" spans="1:14" x14ac:dyDescent="0.4">
      <c r="A796" s="5">
        <v>792</v>
      </c>
      <c r="B796" s="6"/>
      <c r="C796" s="6"/>
      <c r="D796" s="11"/>
      <c r="E796" s="11"/>
      <c r="F796" s="11"/>
      <c r="G796" s="11"/>
      <c r="H796" s="11"/>
      <c r="I796" s="6"/>
      <c r="J796" s="6"/>
      <c r="K796" s="6"/>
      <c r="L796" s="7"/>
      <c r="M796" s="5"/>
      <c r="N796" s="5"/>
    </row>
    <row r="797" spans="1:14" x14ac:dyDescent="0.4">
      <c r="A797" s="5">
        <v>793</v>
      </c>
      <c r="B797" s="6"/>
      <c r="C797" s="6"/>
      <c r="D797" s="11"/>
      <c r="E797" s="11"/>
      <c r="F797" s="11"/>
      <c r="G797" s="11"/>
      <c r="H797" s="11"/>
      <c r="I797" s="6"/>
      <c r="J797" s="6"/>
      <c r="K797" s="6"/>
      <c r="L797" s="7"/>
      <c r="M797" s="5"/>
      <c r="N797" s="5"/>
    </row>
    <row r="798" spans="1:14" x14ac:dyDescent="0.4">
      <c r="A798" s="5">
        <v>794</v>
      </c>
      <c r="B798" s="6"/>
      <c r="C798" s="6"/>
      <c r="D798" s="11"/>
      <c r="E798" s="11"/>
      <c r="F798" s="11"/>
      <c r="G798" s="11"/>
      <c r="H798" s="11"/>
      <c r="I798" s="6"/>
      <c r="J798" s="6"/>
      <c r="K798" s="6"/>
      <c r="L798" s="7"/>
      <c r="M798" s="5"/>
      <c r="N798" s="5"/>
    </row>
    <row r="799" spans="1:14" x14ac:dyDescent="0.4">
      <c r="A799" s="5">
        <v>795</v>
      </c>
      <c r="B799" s="6"/>
      <c r="C799" s="6"/>
      <c r="D799" s="11"/>
      <c r="E799" s="11"/>
      <c r="F799" s="11"/>
      <c r="G799" s="11"/>
      <c r="H799" s="11"/>
      <c r="I799" s="6"/>
      <c r="J799" s="6"/>
      <c r="K799" s="6"/>
      <c r="L799" s="7"/>
      <c r="M799" s="5"/>
      <c r="N799" s="5"/>
    </row>
    <row r="800" spans="1:14" x14ac:dyDescent="0.4">
      <c r="A800" s="5">
        <v>796</v>
      </c>
      <c r="B800" s="6"/>
      <c r="C800" s="6"/>
      <c r="D800" s="11"/>
      <c r="E800" s="11"/>
      <c r="F800" s="11"/>
      <c r="G800" s="11"/>
      <c r="H800" s="11"/>
      <c r="I800" s="6"/>
      <c r="J800" s="6"/>
      <c r="K800" s="6"/>
      <c r="L800" s="7"/>
      <c r="M800" s="5"/>
      <c r="N800" s="5"/>
    </row>
    <row r="801" spans="1:14" x14ac:dyDescent="0.4">
      <c r="A801" s="5">
        <v>797</v>
      </c>
      <c r="B801" s="6"/>
      <c r="C801" s="6"/>
      <c r="D801" s="11"/>
      <c r="E801" s="11"/>
      <c r="F801" s="11"/>
      <c r="G801" s="11"/>
      <c r="H801" s="11"/>
      <c r="I801" s="6"/>
      <c r="J801" s="6"/>
      <c r="K801" s="6"/>
      <c r="L801" s="7"/>
      <c r="M801" s="5"/>
      <c r="N801" s="5"/>
    </row>
    <row r="802" spans="1:14" x14ac:dyDescent="0.4">
      <c r="A802" s="5">
        <v>798</v>
      </c>
      <c r="B802" s="6"/>
      <c r="C802" s="6"/>
      <c r="D802" s="11"/>
      <c r="E802" s="11"/>
      <c r="F802" s="11"/>
      <c r="G802" s="11"/>
      <c r="H802" s="11"/>
      <c r="I802" s="6"/>
      <c r="J802" s="6"/>
      <c r="K802" s="6"/>
      <c r="L802" s="7"/>
      <c r="M802" s="5"/>
      <c r="N802" s="5"/>
    </row>
    <row r="803" spans="1:14" x14ac:dyDescent="0.4">
      <c r="A803" s="5">
        <v>799</v>
      </c>
      <c r="B803" s="6"/>
      <c r="C803" s="6"/>
      <c r="D803" s="11"/>
      <c r="E803" s="11"/>
      <c r="F803" s="11"/>
      <c r="G803" s="11"/>
      <c r="H803" s="11"/>
      <c r="I803" s="6"/>
      <c r="J803" s="6"/>
      <c r="K803" s="6"/>
      <c r="L803" s="7"/>
      <c r="M803" s="5"/>
      <c r="N803" s="5"/>
    </row>
    <row r="804" spans="1:14" x14ac:dyDescent="0.4">
      <c r="A804" s="5">
        <v>800</v>
      </c>
      <c r="B804" s="6"/>
      <c r="C804" s="6"/>
      <c r="D804" s="11"/>
      <c r="E804" s="11"/>
      <c r="F804" s="11"/>
      <c r="G804" s="11"/>
      <c r="H804" s="11"/>
      <c r="I804" s="6"/>
      <c r="J804" s="6"/>
      <c r="K804" s="6"/>
      <c r="L804" s="7"/>
      <c r="M804" s="5"/>
      <c r="N804" s="5"/>
    </row>
  </sheetData>
  <phoneticPr fontId="1"/>
  <dataValidations count="3">
    <dataValidation type="list" allowBlank="1" showInputMessage="1" showErrorMessage="1" sqref="I4:I804">
      <formula1>$U$3:$U$5</formula1>
    </dataValidation>
    <dataValidation type="list" allowBlank="1" showInputMessage="1" showErrorMessage="1" sqref="B4:B804">
      <formula1>$T$3:$T$13</formula1>
    </dataValidation>
    <dataValidation type="list" allowBlank="1" showInputMessage="1" showErrorMessage="1" sqref="F5:F159 F161:F804">
      <formula1>$V$3:$V$5</formula1>
    </dataValidation>
  </dataValidations>
  <pageMargins left="0.19685039370078741" right="0.19685039370078741" top="0.74803149606299213" bottom="0.74803149606299213" header="0.31496062992125984" footer="0.31496062992125984"/>
  <pageSetup paperSize="9" scale="52" fitToHeight="20"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6"/>
  <sheetViews>
    <sheetView view="pageBreakPreview" zoomScaleNormal="100" zoomScaleSheetLayoutView="100" workbookViewId="0">
      <selection activeCell="C4" sqref="C4"/>
    </sheetView>
  </sheetViews>
  <sheetFormatPr defaultRowHeight="13.5" x14ac:dyDescent="0.4"/>
  <cols>
    <col min="1" max="2" width="6.25" style="20" customWidth="1"/>
    <col min="3" max="3" width="8.625" style="35" bestFit="1" customWidth="1"/>
    <col min="4" max="4" width="4.75" style="35" bestFit="1" customWidth="1"/>
    <col min="5" max="5" width="13.125" style="35" bestFit="1" customWidth="1"/>
    <col min="6" max="6" width="3.5" style="35" bestFit="1" customWidth="1"/>
    <col min="7" max="7" width="11.625" style="35" bestFit="1" customWidth="1"/>
    <col min="8" max="8" width="8.5" style="49" bestFit="1" customWidth="1"/>
    <col min="9" max="9" width="8.5" style="35" bestFit="1" customWidth="1"/>
    <col min="10" max="10" width="53.875" style="35" bestFit="1" customWidth="1"/>
    <col min="11" max="11" width="14" style="49" customWidth="1"/>
    <col min="12" max="12" width="8.25" style="12" bestFit="1" customWidth="1"/>
    <col min="13" max="13" width="7.125" style="12" bestFit="1" customWidth="1"/>
    <col min="14" max="14" width="9.5" style="35" bestFit="1" customWidth="1"/>
    <col min="15" max="256" width="9" style="12"/>
    <col min="257" max="257" width="3.5" style="12" bestFit="1" customWidth="1"/>
    <col min="258" max="258" width="8" style="12" bestFit="1" customWidth="1"/>
    <col min="259" max="259" width="8.625" style="12" bestFit="1" customWidth="1"/>
    <col min="260" max="260" width="4.75" style="12" bestFit="1" customWidth="1"/>
    <col min="261" max="261" width="13.125" style="12" bestFit="1" customWidth="1"/>
    <col min="262" max="262" width="3.5" style="12" bestFit="1" customWidth="1"/>
    <col min="263" max="263" width="14.375" style="12" bestFit="1" customWidth="1"/>
    <col min="264" max="264" width="5.25" style="12" bestFit="1" customWidth="1"/>
    <col min="265" max="265" width="11.125" style="12" bestFit="1" customWidth="1"/>
    <col min="266" max="266" width="53.875" style="12" bestFit="1" customWidth="1"/>
    <col min="267" max="267" width="15" style="12" bestFit="1" customWidth="1"/>
    <col min="268" max="268" width="9" style="12"/>
    <col min="269" max="269" width="10.25" style="12" bestFit="1" customWidth="1"/>
    <col min="270" max="512" width="9" style="12"/>
    <col min="513" max="513" width="3.5" style="12" bestFit="1" customWidth="1"/>
    <col min="514" max="514" width="8" style="12" bestFit="1" customWidth="1"/>
    <col min="515" max="515" width="8.625" style="12" bestFit="1" customWidth="1"/>
    <col min="516" max="516" width="4.75" style="12" bestFit="1" customWidth="1"/>
    <col min="517" max="517" width="13.125" style="12" bestFit="1" customWidth="1"/>
    <col min="518" max="518" width="3.5" style="12" bestFit="1" customWidth="1"/>
    <col min="519" max="519" width="14.375" style="12" bestFit="1" customWidth="1"/>
    <col min="520" max="520" width="5.25" style="12" bestFit="1" customWidth="1"/>
    <col min="521" max="521" width="11.125" style="12" bestFit="1" customWidth="1"/>
    <col min="522" max="522" width="53.875" style="12" bestFit="1" customWidth="1"/>
    <col min="523" max="523" width="15" style="12" bestFit="1" customWidth="1"/>
    <col min="524" max="524" width="9" style="12"/>
    <col min="525" max="525" width="10.25" style="12" bestFit="1" customWidth="1"/>
    <col min="526" max="768" width="9" style="12"/>
    <col min="769" max="769" width="3.5" style="12" bestFit="1" customWidth="1"/>
    <col min="770" max="770" width="8" style="12" bestFit="1" customWidth="1"/>
    <col min="771" max="771" width="8.625" style="12" bestFit="1" customWidth="1"/>
    <col min="772" max="772" width="4.75" style="12" bestFit="1" customWidth="1"/>
    <col min="773" max="773" width="13.125" style="12" bestFit="1" customWidth="1"/>
    <col min="774" max="774" width="3.5" style="12" bestFit="1" customWidth="1"/>
    <col min="775" max="775" width="14.375" style="12" bestFit="1" customWidth="1"/>
    <col min="776" max="776" width="5.25" style="12" bestFit="1" customWidth="1"/>
    <col min="777" max="777" width="11.125" style="12" bestFit="1" customWidth="1"/>
    <col min="778" max="778" width="53.875" style="12" bestFit="1" customWidth="1"/>
    <col min="779" max="779" width="15" style="12" bestFit="1" customWidth="1"/>
    <col min="780" max="780" width="9" style="12"/>
    <col min="781" max="781" width="10.25" style="12" bestFit="1" customWidth="1"/>
    <col min="782" max="1024" width="9" style="12"/>
    <col min="1025" max="1025" width="3.5" style="12" bestFit="1" customWidth="1"/>
    <col min="1026" max="1026" width="8" style="12" bestFit="1" customWidth="1"/>
    <col min="1027" max="1027" width="8.625" style="12" bestFit="1" customWidth="1"/>
    <col min="1028" max="1028" width="4.75" style="12" bestFit="1" customWidth="1"/>
    <col min="1029" max="1029" width="13.125" style="12" bestFit="1" customWidth="1"/>
    <col min="1030" max="1030" width="3.5" style="12" bestFit="1" customWidth="1"/>
    <col min="1031" max="1031" width="14.375" style="12" bestFit="1" customWidth="1"/>
    <col min="1032" max="1032" width="5.25" style="12" bestFit="1" customWidth="1"/>
    <col min="1033" max="1033" width="11.125" style="12" bestFit="1" customWidth="1"/>
    <col min="1034" max="1034" width="53.875" style="12" bestFit="1" customWidth="1"/>
    <col min="1035" max="1035" width="15" style="12" bestFit="1" customWidth="1"/>
    <col min="1036" max="1036" width="9" style="12"/>
    <col min="1037" max="1037" width="10.25" style="12" bestFit="1" customWidth="1"/>
    <col min="1038" max="1280" width="9" style="12"/>
    <col min="1281" max="1281" width="3.5" style="12" bestFit="1" customWidth="1"/>
    <col min="1282" max="1282" width="8" style="12" bestFit="1" customWidth="1"/>
    <col min="1283" max="1283" width="8.625" style="12" bestFit="1" customWidth="1"/>
    <col min="1284" max="1284" width="4.75" style="12" bestFit="1" customWidth="1"/>
    <col min="1285" max="1285" width="13.125" style="12" bestFit="1" customWidth="1"/>
    <col min="1286" max="1286" width="3.5" style="12" bestFit="1" customWidth="1"/>
    <col min="1287" max="1287" width="14.375" style="12" bestFit="1" customWidth="1"/>
    <col min="1288" max="1288" width="5.25" style="12" bestFit="1" customWidth="1"/>
    <col min="1289" max="1289" width="11.125" style="12" bestFit="1" customWidth="1"/>
    <col min="1290" max="1290" width="53.875" style="12" bestFit="1" customWidth="1"/>
    <col min="1291" max="1291" width="15" style="12" bestFit="1" customWidth="1"/>
    <col min="1292" max="1292" width="9" style="12"/>
    <col min="1293" max="1293" width="10.25" style="12" bestFit="1" customWidth="1"/>
    <col min="1294" max="1536" width="9" style="12"/>
    <col min="1537" max="1537" width="3.5" style="12" bestFit="1" customWidth="1"/>
    <col min="1538" max="1538" width="8" style="12" bestFit="1" customWidth="1"/>
    <col min="1539" max="1539" width="8.625" style="12" bestFit="1" customWidth="1"/>
    <col min="1540" max="1540" width="4.75" style="12" bestFit="1" customWidth="1"/>
    <col min="1541" max="1541" width="13.125" style="12" bestFit="1" customWidth="1"/>
    <col min="1542" max="1542" width="3.5" style="12" bestFit="1" customWidth="1"/>
    <col min="1543" max="1543" width="14.375" style="12" bestFit="1" customWidth="1"/>
    <col min="1544" max="1544" width="5.25" style="12" bestFit="1" customWidth="1"/>
    <col min="1545" max="1545" width="11.125" style="12" bestFit="1" customWidth="1"/>
    <col min="1546" max="1546" width="53.875" style="12" bestFit="1" customWidth="1"/>
    <col min="1547" max="1547" width="15" style="12" bestFit="1" customWidth="1"/>
    <col min="1548" max="1548" width="9" style="12"/>
    <col min="1549" max="1549" width="10.25" style="12" bestFit="1" customWidth="1"/>
    <col min="1550" max="1792" width="9" style="12"/>
    <col min="1793" max="1793" width="3.5" style="12" bestFit="1" customWidth="1"/>
    <col min="1794" max="1794" width="8" style="12" bestFit="1" customWidth="1"/>
    <col min="1795" max="1795" width="8.625" style="12" bestFit="1" customWidth="1"/>
    <col min="1796" max="1796" width="4.75" style="12" bestFit="1" customWidth="1"/>
    <col min="1797" max="1797" width="13.125" style="12" bestFit="1" customWidth="1"/>
    <col min="1798" max="1798" width="3.5" style="12" bestFit="1" customWidth="1"/>
    <col min="1799" max="1799" width="14.375" style="12" bestFit="1" customWidth="1"/>
    <col min="1800" max="1800" width="5.25" style="12" bestFit="1" customWidth="1"/>
    <col min="1801" max="1801" width="11.125" style="12" bestFit="1" customWidth="1"/>
    <col min="1802" max="1802" width="53.875" style="12" bestFit="1" customWidth="1"/>
    <col min="1803" max="1803" width="15" style="12" bestFit="1" customWidth="1"/>
    <col min="1804" max="1804" width="9" style="12"/>
    <col min="1805" max="1805" width="10.25" style="12" bestFit="1" customWidth="1"/>
    <col min="1806" max="2048" width="9" style="12"/>
    <col min="2049" max="2049" width="3.5" style="12" bestFit="1" customWidth="1"/>
    <col min="2050" max="2050" width="8" style="12" bestFit="1" customWidth="1"/>
    <col min="2051" max="2051" width="8.625" style="12" bestFit="1" customWidth="1"/>
    <col min="2052" max="2052" width="4.75" style="12" bestFit="1" customWidth="1"/>
    <col min="2053" max="2053" width="13.125" style="12" bestFit="1" customWidth="1"/>
    <col min="2054" max="2054" width="3.5" style="12" bestFit="1" customWidth="1"/>
    <col min="2055" max="2055" width="14.375" style="12" bestFit="1" customWidth="1"/>
    <col min="2056" max="2056" width="5.25" style="12" bestFit="1" customWidth="1"/>
    <col min="2057" max="2057" width="11.125" style="12" bestFit="1" customWidth="1"/>
    <col min="2058" max="2058" width="53.875" style="12" bestFit="1" customWidth="1"/>
    <col min="2059" max="2059" width="15" style="12" bestFit="1" customWidth="1"/>
    <col min="2060" max="2060" width="9" style="12"/>
    <col min="2061" max="2061" width="10.25" style="12" bestFit="1" customWidth="1"/>
    <col min="2062" max="2304" width="9" style="12"/>
    <col min="2305" max="2305" width="3.5" style="12" bestFit="1" customWidth="1"/>
    <col min="2306" max="2306" width="8" style="12" bestFit="1" customWidth="1"/>
    <col min="2307" max="2307" width="8.625" style="12" bestFit="1" customWidth="1"/>
    <col min="2308" max="2308" width="4.75" style="12" bestFit="1" customWidth="1"/>
    <col min="2309" max="2309" width="13.125" style="12" bestFit="1" customWidth="1"/>
    <col min="2310" max="2310" width="3.5" style="12" bestFit="1" customWidth="1"/>
    <col min="2311" max="2311" width="14.375" style="12" bestFit="1" customWidth="1"/>
    <col min="2312" max="2312" width="5.25" style="12" bestFit="1" customWidth="1"/>
    <col min="2313" max="2313" width="11.125" style="12" bestFit="1" customWidth="1"/>
    <col min="2314" max="2314" width="53.875" style="12" bestFit="1" customWidth="1"/>
    <col min="2315" max="2315" width="15" style="12" bestFit="1" customWidth="1"/>
    <col min="2316" max="2316" width="9" style="12"/>
    <col min="2317" max="2317" width="10.25" style="12" bestFit="1" customWidth="1"/>
    <col min="2318" max="2560" width="9" style="12"/>
    <col min="2561" max="2561" width="3.5" style="12" bestFit="1" customWidth="1"/>
    <col min="2562" max="2562" width="8" style="12" bestFit="1" customWidth="1"/>
    <col min="2563" max="2563" width="8.625" style="12" bestFit="1" customWidth="1"/>
    <col min="2564" max="2564" width="4.75" style="12" bestFit="1" customWidth="1"/>
    <col min="2565" max="2565" width="13.125" style="12" bestFit="1" customWidth="1"/>
    <col min="2566" max="2566" width="3.5" style="12" bestFit="1" customWidth="1"/>
    <col min="2567" max="2567" width="14.375" style="12" bestFit="1" customWidth="1"/>
    <col min="2568" max="2568" width="5.25" style="12" bestFit="1" customWidth="1"/>
    <col min="2569" max="2569" width="11.125" style="12" bestFit="1" customWidth="1"/>
    <col min="2570" max="2570" width="53.875" style="12" bestFit="1" customWidth="1"/>
    <col min="2571" max="2571" width="15" style="12" bestFit="1" customWidth="1"/>
    <col min="2572" max="2572" width="9" style="12"/>
    <col min="2573" max="2573" width="10.25" style="12" bestFit="1" customWidth="1"/>
    <col min="2574" max="2816" width="9" style="12"/>
    <col min="2817" max="2817" width="3.5" style="12" bestFit="1" customWidth="1"/>
    <col min="2818" max="2818" width="8" style="12" bestFit="1" customWidth="1"/>
    <col min="2819" max="2819" width="8.625" style="12" bestFit="1" customWidth="1"/>
    <col min="2820" max="2820" width="4.75" style="12" bestFit="1" customWidth="1"/>
    <col min="2821" max="2821" width="13.125" style="12" bestFit="1" customWidth="1"/>
    <col min="2822" max="2822" width="3.5" style="12" bestFit="1" customWidth="1"/>
    <col min="2823" max="2823" width="14.375" style="12" bestFit="1" customWidth="1"/>
    <col min="2824" max="2824" width="5.25" style="12" bestFit="1" customWidth="1"/>
    <col min="2825" max="2825" width="11.125" style="12" bestFit="1" customWidth="1"/>
    <col min="2826" max="2826" width="53.875" style="12" bestFit="1" customWidth="1"/>
    <col min="2827" max="2827" width="15" style="12" bestFit="1" customWidth="1"/>
    <col min="2828" max="2828" width="9" style="12"/>
    <col min="2829" max="2829" width="10.25" style="12" bestFit="1" customWidth="1"/>
    <col min="2830" max="3072" width="9" style="12"/>
    <col min="3073" max="3073" width="3.5" style="12" bestFit="1" customWidth="1"/>
    <col min="3074" max="3074" width="8" style="12" bestFit="1" customWidth="1"/>
    <col min="3075" max="3075" width="8.625" style="12" bestFit="1" customWidth="1"/>
    <col min="3076" max="3076" width="4.75" style="12" bestFit="1" customWidth="1"/>
    <col min="3077" max="3077" width="13.125" style="12" bestFit="1" customWidth="1"/>
    <col min="3078" max="3078" width="3.5" style="12" bestFit="1" customWidth="1"/>
    <col min="3079" max="3079" width="14.375" style="12" bestFit="1" customWidth="1"/>
    <col min="3080" max="3080" width="5.25" style="12" bestFit="1" customWidth="1"/>
    <col min="3081" max="3081" width="11.125" style="12" bestFit="1" customWidth="1"/>
    <col min="3082" max="3082" width="53.875" style="12" bestFit="1" customWidth="1"/>
    <col min="3083" max="3083" width="15" style="12" bestFit="1" customWidth="1"/>
    <col min="3084" max="3084" width="9" style="12"/>
    <col min="3085" max="3085" width="10.25" style="12" bestFit="1" customWidth="1"/>
    <col min="3086" max="3328" width="9" style="12"/>
    <col min="3329" max="3329" width="3.5" style="12" bestFit="1" customWidth="1"/>
    <col min="3330" max="3330" width="8" style="12" bestFit="1" customWidth="1"/>
    <col min="3331" max="3331" width="8.625" style="12" bestFit="1" customWidth="1"/>
    <col min="3332" max="3332" width="4.75" style="12" bestFit="1" customWidth="1"/>
    <col min="3333" max="3333" width="13.125" style="12" bestFit="1" customWidth="1"/>
    <col min="3334" max="3334" width="3.5" style="12" bestFit="1" customWidth="1"/>
    <col min="3335" max="3335" width="14.375" style="12" bestFit="1" customWidth="1"/>
    <col min="3336" max="3336" width="5.25" style="12" bestFit="1" customWidth="1"/>
    <col min="3337" max="3337" width="11.125" style="12" bestFit="1" customWidth="1"/>
    <col min="3338" max="3338" width="53.875" style="12" bestFit="1" customWidth="1"/>
    <col min="3339" max="3339" width="15" style="12" bestFit="1" customWidth="1"/>
    <col min="3340" max="3340" width="9" style="12"/>
    <col min="3341" max="3341" width="10.25" style="12" bestFit="1" customWidth="1"/>
    <col min="3342" max="3584" width="9" style="12"/>
    <col min="3585" max="3585" width="3.5" style="12" bestFit="1" customWidth="1"/>
    <col min="3586" max="3586" width="8" style="12" bestFit="1" customWidth="1"/>
    <col min="3587" max="3587" width="8.625" style="12" bestFit="1" customWidth="1"/>
    <col min="3588" max="3588" width="4.75" style="12" bestFit="1" customWidth="1"/>
    <col min="3589" max="3589" width="13.125" style="12" bestFit="1" customWidth="1"/>
    <col min="3590" max="3590" width="3.5" style="12" bestFit="1" customWidth="1"/>
    <col min="3591" max="3591" width="14.375" style="12" bestFit="1" customWidth="1"/>
    <col min="3592" max="3592" width="5.25" style="12" bestFit="1" customWidth="1"/>
    <col min="3593" max="3593" width="11.125" style="12" bestFit="1" customWidth="1"/>
    <col min="3594" max="3594" width="53.875" style="12" bestFit="1" customWidth="1"/>
    <col min="3595" max="3595" width="15" style="12" bestFit="1" customWidth="1"/>
    <col min="3596" max="3596" width="9" style="12"/>
    <col min="3597" max="3597" width="10.25" style="12" bestFit="1" customWidth="1"/>
    <col min="3598" max="3840" width="9" style="12"/>
    <col min="3841" max="3841" width="3.5" style="12" bestFit="1" customWidth="1"/>
    <col min="3842" max="3842" width="8" style="12" bestFit="1" customWidth="1"/>
    <col min="3843" max="3843" width="8.625" style="12" bestFit="1" customWidth="1"/>
    <col min="3844" max="3844" width="4.75" style="12" bestFit="1" customWidth="1"/>
    <col min="3845" max="3845" width="13.125" style="12" bestFit="1" customWidth="1"/>
    <col min="3846" max="3846" width="3.5" style="12" bestFit="1" customWidth="1"/>
    <col min="3847" max="3847" width="14.375" style="12" bestFit="1" customWidth="1"/>
    <col min="3848" max="3848" width="5.25" style="12" bestFit="1" customWidth="1"/>
    <col min="3849" max="3849" width="11.125" style="12" bestFit="1" customWidth="1"/>
    <col min="3850" max="3850" width="53.875" style="12" bestFit="1" customWidth="1"/>
    <col min="3851" max="3851" width="15" style="12" bestFit="1" customWidth="1"/>
    <col min="3852" max="3852" width="9" style="12"/>
    <col min="3853" max="3853" width="10.25" style="12" bestFit="1" customWidth="1"/>
    <col min="3854" max="4096" width="9" style="12"/>
    <col min="4097" max="4097" width="3.5" style="12" bestFit="1" customWidth="1"/>
    <col min="4098" max="4098" width="8" style="12" bestFit="1" customWidth="1"/>
    <col min="4099" max="4099" width="8.625" style="12" bestFit="1" customWidth="1"/>
    <col min="4100" max="4100" width="4.75" style="12" bestFit="1" customWidth="1"/>
    <col min="4101" max="4101" width="13.125" style="12" bestFit="1" customWidth="1"/>
    <col min="4102" max="4102" width="3.5" style="12" bestFit="1" customWidth="1"/>
    <col min="4103" max="4103" width="14.375" style="12" bestFit="1" customWidth="1"/>
    <col min="4104" max="4104" width="5.25" style="12" bestFit="1" customWidth="1"/>
    <col min="4105" max="4105" width="11.125" style="12" bestFit="1" customWidth="1"/>
    <col min="4106" max="4106" width="53.875" style="12" bestFit="1" customWidth="1"/>
    <col min="4107" max="4107" width="15" style="12" bestFit="1" customWidth="1"/>
    <col min="4108" max="4108" width="9" style="12"/>
    <col min="4109" max="4109" width="10.25" style="12" bestFit="1" customWidth="1"/>
    <col min="4110" max="4352" width="9" style="12"/>
    <col min="4353" max="4353" width="3.5" style="12" bestFit="1" customWidth="1"/>
    <col min="4354" max="4354" width="8" style="12" bestFit="1" customWidth="1"/>
    <col min="4355" max="4355" width="8.625" style="12" bestFit="1" customWidth="1"/>
    <col min="4356" max="4356" width="4.75" style="12" bestFit="1" customWidth="1"/>
    <col min="4357" max="4357" width="13.125" style="12" bestFit="1" customWidth="1"/>
    <col min="4358" max="4358" width="3.5" style="12" bestFit="1" customWidth="1"/>
    <col min="4359" max="4359" width="14.375" style="12" bestFit="1" customWidth="1"/>
    <col min="4360" max="4360" width="5.25" style="12" bestFit="1" customWidth="1"/>
    <col min="4361" max="4361" width="11.125" style="12" bestFit="1" customWidth="1"/>
    <col min="4362" max="4362" width="53.875" style="12" bestFit="1" customWidth="1"/>
    <col min="4363" max="4363" width="15" style="12" bestFit="1" customWidth="1"/>
    <col min="4364" max="4364" width="9" style="12"/>
    <col min="4365" max="4365" width="10.25" style="12" bestFit="1" customWidth="1"/>
    <col min="4366" max="4608" width="9" style="12"/>
    <col min="4609" max="4609" width="3.5" style="12" bestFit="1" customWidth="1"/>
    <col min="4610" max="4610" width="8" style="12" bestFit="1" customWidth="1"/>
    <col min="4611" max="4611" width="8.625" style="12" bestFit="1" customWidth="1"/>
    <col min="4612" max="4612" width="4.75" style="12" bestFit="1" customWidth="1"/>
    <col min="4613" max="4613" width="13.125" style="12" bestFit="1" customWidth="1"/>
    <col min="4614" max="4614" width="3.5" style="12" bestFit="1" customWidth="1"/>
    <col min="4615" max="4615" width="14.375" style="12" bestFit="1" customWidth="1"/>
    <col min="4616" max="4616" width="5.25" style="12" bestFit="1" customWidth="1"/>
    <col min="4617" max="4617" width="11.125" style="12" bestFit="1" customWidth="1"/>
    <col min="4618" max="4618" width="53.875" style="12" bestFit="1" customWidth="1"/>
    <col min="4619" max="4619" width="15" style="12" bestFit="1" customWidth="1"/>
    <col min="4620" max="4620" width="9" style="12"/>
    <col min="4621" max="4621" width="10.25" style="12" bestFit="1" customWidth="1"/>
    <col min="4622" max="4864" width="9" style="12"/>
    <col min="4865" max="4865" width="3.5" style="12" bestFit="1" customWidth="1"/>
    <col min="4866" max="4866" width="8" style="12" bestFit="1" customWidth="1"/>
    <col min="4867" max="4867" width="8.625" style="12" bestFit="1" customWidth="1"/>
    <col min="4868" max="4868" width="4.75" style="12" bestFit="1" customWidth="1"/>
    <col min="4869" max="4869" width="13.125" style="12" bestFit="1" customWidth="1"/>
    <col min="4870" max="4870" width="3.5" style="12" bestFit="1" customWidth="1"/>
    <col min="4871" max="4871" width="14.375" style="12" bestFit="1" customWidth="1"/>
    <col min="4872" max="4872" width="5.25" style="12" bestFit="1" customWidth="1"/>
    <col min="4873" max="4873" width="11.125" style="12" bestFit="1" customWidth="1"/>
    <col min="4874" max="4874" width="53.875" style="12" bestFit="1" customWidth="1"/>
    <col min="4875" max="4875" width="15" style="12" bestFit="1" customWidth="1"/>
    <col min="4876" max="4876" width="9" style="12"/>
    <col min="4877" max="4877" width="10.25" style="12" bestFit="1" customWidth="1"/>
    <col min="4878" max="5120" width="9" style="12"/>
    <col min="5121" max="5121" width="3.5" style="12" bestFit="1" customWidth="1"/>
    <col min="5122" max="5122" width="8" style="12" bestFit="1" customWidth="1"/>
    <col min="5123" max="5123" width="8.625" style="12" bestFit="1" customWidth="1"/>
    <col min="5124" max="5124" width="4.75" style="12" bestFit="1" customWidth="1"/>
    <col min="5125" max="5125" width="13.125" style="12" bestFit="1" customWidth="1"/>
    <col min="5126" max="5126" width="3.5" style="12" bestFit="1" customWidth="1"/>
    <col min="5127" max="5127" width="14.375" style="12" bestFit="1" customWidth="1"/>
    <col min="5128" max="5128" width="5.25" style="12" bestFit="1" customWidth="1"/>
    <col min="5129" max="5129" width="11.125" style="12" bestFit="1" customWidth="1"/>
    <col min="5130" max="5130" width="53.875" style="12" bestFit="1" customWidth="1"/>
    <col min="5131" max="5131" width="15" style="12" bestFit="1" customWidth="1"/>
    <col min="5132" max="5132" width="9" style="12"/>
    <col min="5133" max="5133" width="10.25" style="12" bestFit="1" customWidth="1"/>
    <col min="5134" max="5376" width="9" style="12"/>
    <col min="5377" max="5377" width="3.5" style="12" bestFit="1" customWidth="1"/>
    <col min="5378" max="5378" width="8" style="12" bestFit="1" customWidth="1"/>
    <col min="5379" max="5379" width="8.625" style="12" bestFit="1" customWidth="1"/>
    <col min="5380" max="5380" width="4.75" style="12" bestFit="1" customWidth="1"/>
    <col min="5381" max="5381" width="13.125" style="12" bestFit="1" customWidth="1"/>
    <col min="5382" max="5382" width="3.5" style="12" bestFit="1" customWidth="1"/>
    <col min="5383" max="5383" width="14.375" style="12" bestFit="1" customWidth="1"/>
    <col min="5384" max="5384" width="5.25" style="12" bestFit="1" customWidth="1"/>
    <col min="5385" max="5385" width="11.125" style="12" bestFit="1" customWidth="1"/>
    <col min="5386" max="5386" width="53.875" style="12" bestFit="1" customWidth="1"/>
    <col min="5387" max="5387" width="15" style="12" bestFit="1" customWidth="1"/>
    <col min="5388" max="5388" width="9" style="12"/>
    <col min="5389" max="5389" width="10.25" style="12" bestFit="1" customWidth="1"/>
    <col min="5390" max="5632" width="9" style="12"/>
    <col min="5633" max="5633" width="3.5" style="12" bestFit="1" customWidth="1"/>
    <col min="5634" max="5634" width="8" style="12" bestFit="1" customWidth="1"/>
    <col min="5635" max="5635" width="8.625" style="12" bestFit="1" customWidth="1"/>
    <col min="5636" max="5636" width="4.75" style="12" bestFit="1" customWidth="1"/>
    <col min="5637" max="5637" width="13.125" style="12" bestFit="1" customWidth="1"/>
    <col min="5638" max="5638" width="3.5" style="12" bestFit="1" customWidth="1"/>
    <col min="5639" max="5639" width="14.375" style="12" bestFit="1" customWidth="1"/>
    <col min="5640" max="5640" width="5.25" style="12" bestFit="1" customWidth="1"/>
    <col min="5641" max="5641" width="11.125" style="12" bestFit="1" customWidth="1"/>
    <col min="5642" max="5642" width="53.875" style="12" bestFit="1" customWidth="1"/>
    <col min="5643" max="5643" width="15" style="12" bestFit="1" customWidth="1"/>
    <col min="5644" max="5644" width="9" style="12"/>
    <col min="5645" max="5645" width="10.25" style="12" bestFit="1" customWidth="1"/>
    <col min="5646" max="5888" width="9" style="12"/>
    <col min="5889" max="5889" width="3.5" style="12" bestFit="1" customWidth="1"/>
    <col min="5890" max="5890" width="8" style="12" bestFit="1" customWidth="1"/>
    <col min="5891" max="5891" width="8.625" style="12" bestFit="1" customWidth="1"/>
    <col min="5892" max="5892" width="4.75" style="12" bestFit="1" customWidth="1"/>
    <col min="5893" max="5893" width="13.125" style="12" bestFit="1" customWidth="1"/>
    <col min="5894" max="5894" width="3.5" style="12" bestFit="1" customWidth="1"/>
    <col min="5895" max="5895" width="14.375" style="12" bestFit="1" customWidth="1"/>
    <col min="5896" max="5896" width="5.25" style="12" bestFit="1" customWidth="1"/>
    <col min="5897" max="5897" width="11.125" style="12" bestFit="1" customWidth="1"/>
    <col min="5898" max="5898" width="53.875" style="12" bestFit="1" customWidth="1"/>
    <col min="5899" max="5899" width="15" style="12" bestFit="1" customWidth="1"/>
    <col min="5900" max="5900" width="9" style="12"/>
    <col min="5901" max="5901" width="10.25" style="12" bestFit="1" customWidth="1"/>
    <col min="5902" max="6144" width="9" style="12"/>
    <col min="6145" max="6145" width="3.5" style="12" bestFit="1" customWidth="1"/>
    <col min="6146" max="6146" width="8" style="12" bestFit="1" customWidth="1"/>
    <col min="6147" max="6147" width="8.625" style="12" bestFit="1" customWidth="1"/>
    <col min="6148" max="6148" width="4.75" style="12" bestFit="1" customWidth="1"/>
    <col min="6149" max="6149" width="13.125" style="12" bestFit="1" customWidth="1"/>
    <col min="6150" max="6150" width="3.5" style="12" bestFit="1" customWidth="1"/>
    <col min="6151" max="6151" width="14.375" style="12" bestFit="1" customWidth="1"/>
    <col min="6152" max="6152" width="5.25" style="12" bestFit="1" customWidth="1"/>
    <col min="6153" max="6153" width="11.125" style="12" bestFit="1" customWidth="1"/>
    <col min="6154" max="6154" width="53.875" style="12" bestFit="1" customWidth="1"/>
    <col min="6155" max="6155" width="15" style="12" bestFit="1" customWidth="1"/>
    <col min="6156" max="6156" width="9" style="12"/>
    <col min="6157" max="6157" width="10.25" style="12" bestFit="1" customWidth="1"/>
    <col min="6158" max="6400" width="9" style="12"/>
    <col min="6401" max="6401" width="3.5" style="12" bestFit="1" customWidth="1"/>
    <col min="6402" max="6402" width="8" style="12" bestFit="1" customWidth="1"/>
    <col min="6403" max="6403" width="8.625" style="12" bestFit="1" customWidth="1"/>
    <col min="6404" max="6404" width="4.75" style="12" bestFit="1" customWidth="1"/>
    <col min="6405" max="6405" width="13.125" style="12" bestFit="1" customWidth="1"/>
    <col min="6406" max="6406" width="3.5" style="12" bestFit="1" customWidth="1"/>
    <col min="6407" max="6407" width="14.375" style="12" bestFit="1" customWidth="1"/>
    <col min="6408" max="6408" width="5.25" style="12" bestFit="1" customWidth="1"/>
    <col min="6409" max="6409" width="11.125" style="12" bestFit="1" customWidth="1"/>
    <col min="6410" max="6410" width="53.875" style="12" bestFit="1" customWidth="1"/>
    <col min="6411" max="6411" width="15" style="12" bestFit="1" customWidth="1"/>
    <col min="6412" max="6412" width="9" style="12"/>
    <col min="6413" max="6413" width="10.25" style="12" bestFit="1" customWidth="1"/>
    <col min="6414" max="6656" width="9" style="12"/>
    <col min="6657" max="6657" width="3.5" style="12" bestFit="1" customWidth="1"/>
    <col min="6658" max="6658" width="8" style="12" bestFit="1" customWidth="1"/>
    <col min="6659" max="6659" width="8.625" style="12" bestFit="1" customWidth="1"/>
    <col min="6660" max="6660" width="4.75" style="12" bestFit="1" customWidth="1"/>
    <col min="6661" max="6661" width="13.125" style="12" bestFit="1" customWidth="1"/>
    <col min="6662" max="6662" width="3.5" style="12" bestFit="1" customWidth="1"/>
    <col min="6663" max="6663" width="14.375" style="12" bestFit="1" customWidth="1"/>
    <col min="6664" max="6664" width="5.25" style="12" bestFit="1" customWidth="1"/>
    <col min="6665" max="6665" width="11.125" style="12" bestFit="1" customWidth="1"/>
    <col min="6666" max="6666" width="53.875" style="12" bestFit="1" customWidth="1"/>
    <col min="6667" max="6667" width="15" style="12" bestFit="1" customWidth="1"/>
    <col min="6668" max="6668" width="9" style="12"/>
    <col min="6669" max="6669" width="10.25" style="12" bestFit="1" customWidth="1"/>
    <col min="6670" max="6912" width="9" style="12"/>
    <col min="6913" max="6913" width="3.5" style="12" bestFit="1" customWidth="1"/>
    <col min="6914" max="6914" width="8" style="12" bestFit="1" customWidth="1"/>
    <col min="6915" max="6915" width="8.625" style="12" bestFit="1" customWidth="1"/>
    <col min="6916" max="6916" width="4.75" style="12" bestFit="1" customWidth="1"/>
    <col min="6917" max="6917" width="13.125" style="12" bestFit="1" customWidth="1"/>
    <col min="6918" max="6918" width="3.5" style="12" bestFit="1" customWidth="1"/>
    <col min="6919" max="6919" width="14.375" style="12" bestFit="1" customWidth="1"/>
    <col min="6920" max="6920" width="5.25" style="12" bestFit="1" customWidth="1"/>
    <col min="6921" max="6921" width="11.125" style="12" bestFit="1" customWidth="1"/>
    <col min="6922" max="6922" width="53.875" style="12" bestFit="1" customWidth="1"/>
    <col min="6923" max="6923" width="15" style="12" bestFit="1" customWidth="1"/>
    <col min="6924" max="6924" width="9" style="12"/>
    <col min="6925" max="6925" width="10.25" style="12" bestFit="1" customWidth="1"/>
    <col min="6926" max="7168" width="9" style="12"/>
    <col min="7169" max="7169" width="3.5" style="12" bestFit="1" customWidth="1"/>
    <col min="7170" max="7170" width="8" style="12" bestFit="1" customWidth="1"/>
    <col min="7171" max="7171" width="8.625" style="12" bestFit="1" customWidth="1"/>
    <col min="7172" max="7172" width="4.75" style="12" bestFit="1" customWidth="1"/>
    <col min="7173" max="7173" width="13.125" style="12" bestFit="1" customWidth="1"/>
    <col min="7174" max="7174" width="3.5" style="12" bestFit="1" customWidth="1"/>
    <col min="7175" max="7175" width="14.375" style="12" bestFit="1" customWidth="1"/>
    <col min="7176" max="7176" width="5.25" style="12" bestFit="1" customWidth="1"/>
    <col min="7177" max="7177" width="11.125" style="12" bestFit="1" customWidth="1"/>
    <col min="7178" max="7178" width="53.875" style="12" bestFit="1" customWidth="1"/>
    <col min="7179" max="7179" width="15" style="12" bestFit="1" customWidth="1"/>
    <col min="7180" max="7180" width="9" style="12"/>
    <col min="7181" max="7181" width="10.25" style="12" bestFit="1" customWidth="1"/>
    <col min="7182" max="7424" width="9" style="12"/>
    <col min="7425" max="7425" width="3.5" style="12" bestFit="1" customWidth="1"/>
    <col min="7426" max="7426" width="8" style="12" bestFit="1" customWidth="1"/>
    <col min="7427" max="7427" width="8.625" style="12" bestFit="1" customWidth="1"/>
    <col min="7428" max="7428" width="4.75" style="12" bestFit="1" customWidth="1"/>
    <col min="7429" max="7429" width="13.125" style="12" bestFit="1" customWidth="1"/>
    <col min="7430" max="7430" width="3.5" style="12" bestFit="1" customWidth="1"/>
    <col min="7431" max="7431" width="14.375" style="12" bestFit="1" customWidth="1"/>
    <col min="7432" max="7432" width="5.25" style="12" bestFit="1" customWidth="1"/>
    <col min="7433" max="7433" width="11.125" style="12" bestFit="1" customWidth="1"/>
    <col min="7434" max="7434" width="53.875" style="12" bestFit="1" customWidth="1"/>
    <col min="7435" max="7435" width="15" style="12" bestFit="1" customWidth="1"/>
    <col min="7436" max="7436" width="9" style="12"/>
    <col min="7437" max="7437" width="10.25" style="12" bestFit="1" customWidth="1"/>
    <col min="7438" max="7680" width="9" style="12"/>
    <col min="7681" max="7681" width="3.5" style="12" bestFit="1" customWidth="1"/>
    <col min="7682" max="7682" width="8" style="12" bestFit="1" customWidth="1"/>
    <col min="7683" max="7683" width="8.625" style="12" bestFit="1" customWidth="1"/>
    <col min="7684" max="7684" width="4.75" style="12" bestFit="1" customWidth="1"/>
    <col min="7685" max="7685" width="13.125" style="12" bestFit="1" customWidth="1"/>
    <col min="7686" max="7686" width="3.5" style="12" bestFit="1" customWidth="1"/>
    <col min="7687" max="7687" width="14.375" style="12" bestFit="1" customWidth="1"/>
    <col min="7688" max="7688" width="5.25" style="12" bestFit="1" customWidth="1"/>
    <col min="7689" max="7689" width="11.125" style="12" bestFit="1" customWidth="1"/>
    <col min="7690" max="7690" width="53.875" style="12" bestFit="1" customWidth="1"/>
    <col min="7691" max="7691" width="15" style="12" bestFit="1" customWidth="1"/>
    <col min="7692" max="7692" width="9" style="12"/>
    <col min="7693" max="7693" width="10.25" style="12" bestFit="1" customWidth="1"/>
    <col min="7694" max="7936" width="9" style="12"/>
    <col min="7937" max="7937" width="3.5" style="12" bestFit="1" customWidth="1"/>
    <col min="7938" max="7938" width="8" style="12" bestFit="1" customWidth="1"/>
    <col min="7939" max="7939" width="8.625" style="12" bestFit="1" customWidth="1"/>
    <col min="7940" max="7940" width="4.75" style="12" bestFit="1" customWidth="1"/>
    <col min="7941" max="7941" width="13.125" style="12" bestFit="1" customWidth="1"/>
    <col min="7942" max="7942" width="3.5" style="12" bestFit="1" customWidth="1"/>
    <col min="7943" max="7943" width="14.375" style="12" bestFit="1" customWidth="1"/>
    <col min="7944" max="7944" width="5.25" style="12" bestFit="1" customWidth="1"/>
    <col min="7945" max="7945" width="11.125" style="12" bestFit="1" customWidth="1"/>
    <col min="7946" max="7946" width="53.875" style="12" bestFit="1" customWidth="1"/>
    <col min="7947" max="7947" width="15" style="12" bestFit="1" customWidth="1"/>
    <col min="7948" max="7948" width="9" style="12"/>
    <col min="7949" max="7949" width="10.25" style="12" bestFit="1" customWidth="1"/>
    <col min="7950" max="8192" width="9" style="12"/>
    <col min="8193" max="8193" width="3.5" style="12" bestFit="1" customWidth="1"/>
    <col min="8194" max="8194" width="8" style="12" bestFit="1" customWidth="1"/>
    <col min="8195" max="8195" width="8.625" style="12" bestFit="1" customWidth="1"/>
    <col min="8196" max="8196" width="4.75" style="12" bestFit="1" customWidth="1"/>
    <col min="8197" max="8197" width="13.125" style="12" bestFit="1" customWidth="1"/>
    <col min="8198" max="8198" width="3.5" style="12" bestFit="1" customWidth="1"/>
    <col min="8199" max="8199" width="14.375" style="12" bestFit="1" customWidth="1"/>
    <col min="8200" max="8200" width="5.25" style="12" bestFit="1" customWidth="1"/>
    <col min="8201" max="8201" width="11.125" style="12" bestFit="1" customWidth="1"/>
    <col min="8202" max="8202" width="53.875" style="12" bestFit="1" customWidth="1"/>
    <col min="8203" max="8203" width="15" style="12" bestFit="1" customWidth="1"/>
    <col min="8204" max="8204" width="9" style="12"/>
    <col min="8205" max="8205" width="10.25" style="12" bestFit="1" customWidth="1"/>
    <col min="8206" max="8448" width="9" style="12"/>
    <col min="8449" max="8449" width="3.5" style="12" bestFit="1" customWidth="1"/>
    <col min="8450" max="8450" width="8" style="12" bestFit="1" customWidth="1"/>
    <col min="8451" max="8451" width="8.625" style="12" bestFit="1" customWidth="1"/>
    <col min="8452" max="8452" width="4.75" style="12" bestFit="1" customWidth="1"/>
    <col min="8453" max="8453" width="13.125" style="12" bestFit="1" customWidth="1"/>
    <col min="8454" max="8454" width="3.5" style="12" bestFit="1" customWidth="1"/>
    <col min="8455" max="8455" width="14.375" style="12" bestFit="1" customWidth="1"/>
    <col min="8456" max="8456" width="5.25" style="12" bestFit="1" customWidth="1"/>
    <col min="8457" max="8457" width="11.125" style="12" bestFit="1" customWidth="1"/>
    <col min="8458" max="8458" width="53.875" style="12" bestFit="1" customWidth="1"/>
    <col min="8459" max="8459" width="15" style="12" bestFit="1" customWidth="1"/>
    <col min="8460" max="8460" width="9" style="12"/>
    <col min="8461" max="8461" width="10.25" style="12" bestFit="1" customWidth="1"/>
    <col min="8462" max="8704" width="9" style="12"/>
    <col min="8705" max="8705" width="3.5" style="12" bestFit="1" customWidth="1"/>
    <col min="8706" max="8706" width="8" style="12" bestFit="1" customWidth="1"/>
    <col min="8707" max="8707" width="8.625" style="12" bestFit="1" customWidth="1"/>
    <col min="8708" max="8708" width="4.75" style="12" bestFit="1" customWidth="1"/>
    <col min="8709" max="8709" width="13.125" style="12" bestFit="1" customWidth="1"/>
    <col min="8710" max="8710" width="3.5" style="12" bestFit="1" customWidth="1"/>
    <col min="8711" max="8711" width="14.375" style="12" bestFit="1" customWidth="1"/>
    <col min="8712" max="8712" width="5.25" style="12" bestFit="1" customWidth="1"/>
    <col min="8713" max="8713" width="11.125" style="12" bestFit="1" customWidth="1"/>
    <col min="8714" max="8714" width="53.875" style="12" bestFit="1" customWidth="1"/>
    <col min="8715" max="8715" width="15" style="12" bestFit="1" customWidth="1"/>
    <col min="8716" max="8716" width="9" style="12"/>
    <col min="8717" max="8717" width="10.25" style="12" bestFit="1" customWidth="1"/>
    <col min="8718" max="8960" width="9" style="12"/>
    <col min="8961" max="8961" width="3.5" style="12" bestFit="1" customWidth="1"/>
    <col min="8962" max="8962" width="8" style="12" bestFit="1" customWidth="1"/>
    <col min="8963" max="8963" width="8.625" style="12" bestFit="1" customWidth="1"/>
    <col min="8964" max="8964" width="4.75" style="12" bestFit="1" customWidth="1"/>
    <col min="8965" max="8965" width="13.125" style="12" bestFit="1" customWidth="1"/>
    <col min="8966" max="8966" width="3.5" style="12" bestFit="1" customWidth="1"/>
    <col min="8967" max="8967" width="14.375" style="12" bestFit="1" customWidth="1"/>
    <col min="8968" max="8968" width="5.25" style="12" bestFit="1" customWidth="1"/>
    <col min="8969" max="8969" width="11.125" style="12" bestFit="1" customWidth="1"/>
    <col min="8970" max="8970" width="53.875" style="12" bestFit="1" customWidth="1"/>
    <col min="8971" max="8971" width="15" style="12" bestFit="1" customWidth="1"/>
    <col min="8972" max="8972" width="9" style="12"/>
    <col min="8973" max="8973" width="10.25" style="12" bestFit="1" customWidth="1"/>
    <col min="8974" max="9216" width="9" style="12"/>
    <col min="9217" max="9217" width="3.5" style="12" bestFit="1" customWidth="1"/>
    <col min="9218" max="9218" width="8" style="12" bestFit="1" customWidth="1"/>
    <col min="9219" max="9219" width="8.625" style="12" bestFit="1" customWidth="1"/>
    <col min="9220" max="9220" width="4.75" style="12" bestFit="1" customWidth="1"/>
    <col min="9221" max="9221" width="13.125" style="12" bestFit="1" customWidth="1"/>
    <col min="9222" max="9222" width="3.5" style="12" bestFit="1" customWidth="1"/>
    <col min="9223" max="9223" width="14.375" style="12" bestFit="1" customWidth="1"/>
    <col min="9224" max="9224" width="5.25" style="12" bestFit="1" customWidth="1"/>
    <col min="9225" max="9225" width="11.125" style="12" bestFit="1" customWidth="1"/>
    <col min="9226" max="9226" width="53.875" style="12" bestFit="1" customWidth="1"/>
    <col min="9227" max="9227" width="15" style="12" bestFit="1" customWidth="1"/>
    <col min="9228" max="9228" width="9" style="12"/>
    <col min="9229" max="9229" width="10.25" style="12" bestFit="1" customWidth="1"/>
    <col min="9230" max="9472" width="9" style="12"/>
    <col min="9473" max="9473" width="3.5" style="12" bestFit="1" customWidth="1"/>
    <col min="9474" max="9474" width="8" style="12" bestFit="1" customWidth="1"/>
    <col min="9475" max="9475" width="8.625" style="12" bestFit="1" customWidth="1"/>
    <col min="9476" max="9476" width="4.75" style="12" bestFit="1" customWidth="1"/>
    <col min="9477" max="9477" width="13.125" style="12" bestFit="1" customWidth="1"/>
    <col min="9478" max="9478" width="3.5" style="12" bestFit="1" customWidth="1"/>
    <col min="9479" max="9479" width="14.375" style="12" bestFit="1" customWidth="1"/>
    <col min="9480" max="9480" width="5.25" style="12" bestFit="1" customWidth="1"/>
    <col min="9481" max="9481" width="11.125" style="12" bestFit="1" customWidth="1"/>
    <col min="9482" max="9482" width="53.875" style="12" bestFit="1" customWidth="1"/>
    <col min="9483" max="9483" width="15" style="12" bestFit="1" customWidth="1"/>
    <col min="9484" max="9484" width="9" style="12"/>
    <col min="9485" max="9485" width="10.25" style="12" bestFit="1" customWidth="1"/>
    <col min="9486" max="9728" width="9" style="12"/>
    <col min="9729" max="9729" width="3.5" style="12" bestFit="1" customWidth="1"/>
    <col min="9730" max="9730" width="8" style="12" bestFit="1" customWidth="1"/>
    <col min="9731" max="9731" width="8.625" style="12" bestFit="1" customWidth="1"/>
    <col min="9732" max="9732" width="4.75" style="12" bestFit="1" customWidth="1"/>
    <col min="9733" max="9733" width="13.125" style="12" bestFit="1" customWidth="1"/>
    <col min="9734" max="9734" width="3.5" style="12" bestFit="1" customWidth="1"/>
    <col min="9735" max="9735" width="14.375" style="12" bestFit="1" customWidth="1"/>
    <col min="9736" max="9736" width="5.25" style="12" bestFit="1" customWidth="1"/>
    <col min="9737" max="9737" width="11.125" style="12" bestFit="1" customWidth="1"/>
    <col min="9738" max="9738" width="53.875" style="12" bestFit="1" customWidth="1"/>
    <col min="9739" max="9739" width="15" style="12" bestFit="1" customWidth="1"/>
    <col min="9740" max="9740" width="9" style="12"/>
    <col min="9741" max="9741" width="10.25" style="12" bestFit="1" customWidth="1"/>
    <col min="9742" max="9984" width="9" style="12"/>
    <col min="9985" max="9985" width="3.5" style="12" bestFit="1" customWidth="1"/>
    <col min="9986" max="9986" width="8" style="12" bestFit="1" customWidth="1"/>
    <col min="9987" max="9987" width="8.625" style="12" bestFit="1" customWidth="1"/>
    <col min="9988" max="9988" width="4.75" style="12" bestFit="1" customWidth="1"/>
    <col min="9989" max="9989" width="13.125" style="12" bestFit="1" customWidth="1"/>
    <col min="9990" max="9990" width="3.5" style="12" bestFit="1" customWidth="1"/>
    <col min="9991" max="9991" width="14.375" style="12" bestFit="1" customWidth="1"/>
    <col min="9992" max="9992" width="5.25" style="12" bestFit="1" customWidth="1"/>
    <col min="9993" max="9993" width="11.125" style="12" bestFit="1" customWidth="1"/>
    <col min="9994" max="9994" width="53.875" style="12" bestFit="1" customWidth="1"/>
    <col min="9995" max="9995" width="15" style="12" bestFit="1" customWidth="1"/>
    <col min="9996" max="9996" width="9" style="12"/>
    <col min="9997" max="9997" width="10.25" style="12" bestFit="1" customWidth="1"/>
    <col min="9998" max="10240" width="9" style="12"/>
    <col min="10241" max="10241" width="3.5" style="12" bestFit="1" customWidth="1"/>
    <col min="10242" max="10242" width="8" style="12" bestFit="1" customWidth="1"/>
    <col min="10243" max="10243" width="8.625" style="12" bestFit="1" customWidth="1"/>
    <col min="10244" max="10244" width="4.75" style="12" bestFit="1" customWidth="1"/>
    <col min="10245" max="10245" width="13.125" style="12" bestFit="1" customWidth="1"/>
    <col min="10246" max="10246" width="3.5" style="12" bestFit="1" customWidth="1"/>
    <col min="10247" max="10247" width="14.375" style="12" bestFit="1" customWidth="1"/>
    <col min="10248" max="10248" width="5.25" style="12" bestFit="1" customWidth="1"/>
    <col min="10249" max="10249" width="11.125" style="12" bestFit="1" customWidth="1"/>
    <col min="10250" max="10250" width="53.875" style="12" bestFit="1" customWidth="1"/>
    <col min="10251" max="10251" width="15" style="12" bestFit="1" customWidth="1"/>
    <col min="10252" max="10252" width="9" style="12"/>
    <col min="10253" max="10253" width="10.25" style="12" bestFit="1" customWidth="1"/>
    <col min="10254" max="10496" width="9" style="12"/>
    <col min="10497" max="10497" width="3.5" style="12" bestFit="1" customWidth="1"/>
    <col min="10498" max="10498" width="8" style="12" bestFit="1" customWidth="1"/>
    <col min="10499" max="10499" width="8.625" style="12" bestFit="1" customWidth="1"/>
    <col min="10500" max="10500" width="4.75" style="12" bestFit="1" customWidth="1"/>
    <col min="10501" max="10501" width="13.125" style="12" bestFit="1" customWidth="1"/>
    <col min="10502" max="10502" width="3.5" style="12" bestFit="1" customWidth="1"/>
    <col min="10503" max="10503" width="14.375" style="12" bestFit="1" customWidth="1"/>
    <col min="10504" max="10504" width="5.25" style="12" bestFit="1" customWidth="1"/>
    <col min="10505" max="10505" width="11.125" style="12" bestFit="1" customWidth="1"/>
    <col min="10506" max="10506" width="53.875" style="12" bestFit="1" customWidth="1"/>
    <col min="10507" max="10507" width="15" style="12" bestFit="1" customWidth="1"/>
    <col min="10508" max="10508" width="9" style="12"/>
    <col min="10509" max="10509" width="10.25" style="12" bestFit="1" customWidth="1"/>
    <col min="10510" max="10752" width="9" style="12"/>
    <col min="10753" max="10753" width="3.5" style="12" bestFit="1" customWidth="1"/>
    <col min="10754" max="10754" width="8" style="12" bestFit="1" customWidth="1"/>
    <col min="10755" max="10755" width="8.625" style="12" bestFit="1" customWidth="1"/>
    <col min="10756" max="10756" width="4.75" style="12" bestFit="1" customWidth="1"/>
    <col min="10757" max="10757" width="13.125" style="12" bestFit="1" customWidth="1"/>
    <col min="10758" max="10758" width="3.5" style="12" bestFit="1" customWidth="1"/>
    <col min="10759" max="10759" width="14.375" style="12" bestFit="1" customWidth="1"/>
    <col min="10760" max="10760" width="5.25" style="12" bestFit="1" customWidth="1"/>
    <col min="10761" max="10761" width="11.125" style="12" bestFit="1" customWidth="1"/>
    <col min="10762" max="10762" width="53.875" style="12" bestFit="1" customWidth="1"/>
    <col min="10763" max="10763" width="15" style="12" bestFit="1" customWidth="1"/>
    <col min="10764" max="10764" width="9" style="12"/>
    <col min="10765" max="10765" width="10.25" style="12" bestFit="1" customWidth="1"/>
    <col min="10766" max="11008" width="9" style="12"/>
    <col min="11009" max="11009" width="3.5" style="12" bestFit="1" customWidth="1"/>
    <col min="11010" max="11010" width="8" style="12" bestFit="1" customWidth="1"/>
    <col min="11011" max="11011" width="8.625" style="12" bestFit="1" customWidth="1"/>
    <col min="11012" max="11012" width="4.75" style="12" bestFit="1" customWidth="1"/>
    <col min="11013" max="11013" width="13.125" style="12" bestFit="1" customWidth="1"/>
    <col min="11014" max="11014" width="3.5" style="12" bestFit="1" customWidth="1"/>
    <col min="11015" max="11015" width="14.375" style="12" bestFit="1" customWidth="1"/>
    <col min="11016" max="11016" width="5.25" style="12" bestFit="1" customWidth="1"/>
    <col min="11017" max="11017" width="11.125" style="12" bestFit="1" customWidth="1"/>
    <col min="11018" max="11018" width="53.875" style="12" bestFit="1" customWidth="1"/>
    <col min="11019" max="11019" width="15" style="12" bestFit="1" customWidth="1"/>
    <col min="11020" max="11020" width="9" style="12"/>
    <col min="11021" max="11021" width="10.25" style="12" bestFit="1" customWidth="1"/>
    <col min="11022" max="11264" width="9" style="12"/>
    <col min="11265" max="11265" width="3.5" style="12" bestFit="1" customWidth="1"/>
    <col min="11266" max="11266" width="8" style="12" bestFit="1" customWidth="1"/>
    <col min="11267" max="11267" width="8.625" style="12" bestFit="1" customWidth="1"/>
    <col min="11268" max="11268" width="4.75" style="12" bestFit="1" customWidth="1"/>
    <col min="11269" max="11269" width="13.125" style="12" bestFit="1" customWidth="1"/>
    <col min="11270" max="11270" width="3.5" style="12" bestFit="1" customWidth="1"/>
    <col min="11271" max="11271" width="14.375" style="12" bestFit="1" customWidth="1"/>
    <col min="11272" max="11272" width="5.25" style="12" bestFit="1" customWidth="1"/>
    <col min="11273" max="11273" width="11.125" style="12" bestFit="1" customWidth="1"/>
    <col min="11274" max="11274" width="53.875" style="12" bestFit="1" customWidth="1"/>
    <col min="11275" max="11275" width="15" style="12" bestFit="1" customWidth="1"/>
    <col min="11276" max="11276" width="9" style="12"/>
    <col min="11277" max="11277" width="10.25" style="12" bestFit="1" customWidth="1"/>
    <col min="11278" max="11520" width="9" style="12"/>
    <col min="11521" max="11521" width="3.5" style="12" bestFit="1" customWidth="1"/>
    <col min="11522" max="11522" width="8" style="12" bestFit="1" customWidth="1"/>
    <col min="11523" max="11523" width="8.625" style="12" bestFit="1" customWidth="1"/>
    <col min="11524" max="11524" width="4.75" style="12" bestFit="1" customWidth="1"/>
    <col min="11525" max="11525" width="13.125" style="12" bestFit="1" customWidth="1"/>
    <col min="11526" max="11526" width="3.5" style="12" bestFit="1" customWidth="1"/>
    <col min="11527" max="11527" width="14.375" style="12" bestFit="1" customWidth="1"/>
    <col min="11528" max="11528" width="5.25" style="12" bestFit="1" customWidth="1"/>
    <col min="11529" max="11529" width="11.125" style="12" bestFit="1" customWidth="1"/>
    <col min="11530" max="11530" width="53.875" style="12" bestFit="1" customWidth="1"/>
    <col min="11531" max="11531" width="15" style="12" bestFit="1" customWidth="1"/>
    <col min="11532" max="11532" width="9" style="12"/>
    <col min="11533" max="11533" width="10.25" style="12" bestFit="1" customWidth="1"/>
    <col min="11534" max="11776" width="9" style="12"/>
    <col min="11777" max="11777" width="3.5" style="12" bestFit="1" customWidth="1"/>
    <col min="11778" max="11778" width="8" style="12" bestFit="1" customWidth="1"/>
    <col min="11779" max="11779" width="8.625" style="12" bestFit="1" customWidth="1"/>
    <col min="11780" max="11780" width="4.75" style="12" bestFit="1" customWidth="1"/>
    <col min="11781" max="11781" width="13.125" style="12" bestFit="1" customWidth="1"/>
    <col min="11782" max="11782" width="3.5" style="12" bestFit="1" customWidth="1"/>
    <col min="11783" max="11783" width="14.375" style="12" bestFit="1" customWidth="1"/>
    <col min="11784" max="11784" width="5.25" style="12" bestFit="1" customWidth="1"/>
    <col min="11785" max="11785" width="11.125" style="12" bestFit="1" customWidth="1"/>
    <col min="11786" max="11786" width="53.875" style="12" bestFit="1" customWidth="1"/>
    <col min="11787" max="11787" width="15" style="12" bestFit="1" customWidth="1"/>
    <col min="11788" max="11788" width="9" style="12"/>
    <col min="11789" max="11789" width="10.25" style="12" bestFit="1" customWidth="1"/>
    <col min="11790" max="12032" width="9" style="12"/>
    <col min="12033" max="12033" width="3.5" style="12" bestFit="1" customWidth="1"/>
    <col min="12034" max="12034" width="8" style="12" bestFit="1" customWidth="1"/>
    <col min="12035" max="12035" width="8.625" style="12" bestFit="1" customWidth="1"/>
    <col min="12036" max="12036" width="4.75" style="12" bestFit="1" customWidth="1"/>
    <col min="12037" max="12037" width="13.125" style="12" bestFit="1" customWidth="1"/>
    <col min="12038" max="12038" width="3.5" style="12" bestFit="1" customWidth="1"/>
    <col min="12039" max="12039" width="14.375" style="12" bestFit="1" customWidth="1"/>
    <col min="12040" max="12040" width="5.25" style="12" bestFit="1" customWidth="1"/>
    <col min="12041" max="12041" width="11.125" style="12" bestFit="1" customWidth="1"/>
    <col min="12042" max="12042" width="53.875" style="12" bestFit="1" customWidth="1"/>
    <col min="12043" max="12043" width="15" style="12" bestFit="1" customWidth="1"/>
    <col min="12044" max="12044" width="9" style="12"/>
    <col min="12045" max="12045" width="10.25" style="12" bestFit="1" customWidth="1"/>
    <col min="12046" max="12288" width="9" style="12"/>
    <col min="12289" max="12289" width="3.5" style="12" bestFit="1" customWidth="1"/>
    <col min="12290" max="12290" width="8" style="12" bestFit="1" customWidth="1"/>
    <col min="12291" max="12291" width="8.625" style="12" bestFit="1" customWidth="1"/>
    <col min="12292" max="12292" width="4.75" style="12" bestFit="1" customWidth="1"/>
    <col min="12293" max="12293" width="13.125" style="12" bestFit="1" customWidth="1"/>
    <col min="12294" max="12294" width="3.5" style="12" bestFit="1" customWidth="1"/>
    <col min="12295" max="12295" width="14.375" style="12" bestFit="1" customWidth="1"/>
    <col min="12296" max="12296" width="5.25" style="12" bestFit="1" customWidth="1"/>
    <col min="12297" max="12297" width="11.125" style="12" bestFit="1" customWidth="1"/>
    <col min="12298" max="12298" width="53.875" style="12" bestFit="1" customWidth="1"/>
    <col min="12299" max="12299" width="15" style="12" bestFit="1" customWidth="1"/>
    <col min="12300" max="12300" width="9" style="12"/>
    <col min="12301" max="12301" width="10.25" style="12" bestFit="1" customWidth="1"/>
    <col min="12302" max="12544" width="9" style="12"/>
    <col min="12545" max="12545" width="3.5" style="12" bestFit="1" customWidth="1"/>
    <col min="12546" max="12546" width="8" style="12" bestFit="1" customWidth="1"/>
    <col min="12547" max="12547" width="8.625" style="12" bestFit="1" customWidth="1"/>
    <col min="12548" max="12548" width="4.75" style="12" bestFit="1" customWidth="1"/>
    <col min="12549" max="12549" width="13.125" style="12" bestFit="1" customWidth="1"/>
    <col min="12550" max="12550" width="3.5" style="12" bestFit="1" customWidth="1"/>
    <col min="12551" max="12551" width="14.375" style="12" bestFit="1" customWidth="1"/>
    <col min="12552" max="12552" width="5.25" style="12" bestFit="1" customWidth="1"/>
    <col min="12553" max="12553" width="11.125" style="12" bestFit="1" customWidth="1"/>
    <col min="12554" max="12554" width="53.875" style="12" bestFit="1" customWidth="1"/>
    <col min="12555" max="12555" width="15" style="12" bestFit="1" customWidth="1"/>
    <col min="12556" max="12556" width="9" style="12"/>
    <col min="12557" max="12557" width="10.25" style="12" bestFit="1" customWidth="1"/>
    <col min="12558" max="12800" width="9" style="12"/>
    <col min="12801" max="12801" width="3.5" style="12" bestFit="1" customWidth="1"/>
    <col min="12802" max="12802" width="8" style="12" bestFit="1" customWidth="1"/>
    <col min="12803" max="12803" width="8.625" style="12" bestFit="1" customWidth="1"/>
    <col min="12804" max="12804" width="4.75" style="12" bestFit="1" customWidth="1"/>
    <col min="12805" max="12805" width="13.125" style="12" bestFit="1" customWidth="1"/>
    <col min="12806" max="12806" width="3.5" style="12" bestFit="1" customWidth="1"/>
    <col min="12807" max="12807" width="14.375" style="12" bestFit="1" customWidth="1"/>
    <col min="12808" max="12808" width="5.25" style="12" bestFit="1" customWidth="1"/>
    <col min="12809" max="12809" width="11.125" style="12" bestFit="1" customWidth="1"/>
    <col min="12810" max="12810" width="53.875" style="12" bestFit="1" customWidth="1"/>
    <col min="12811" max="12811" width="15" style="12" bestFit="1" customWidth="1"/>
    <col min="12812" max="12812" width="9" style="12"/>
    <col min="12813" max="12813" width="10.25" style="12" bestFit="1" customWidth="1"/>
    <col min="12814" max="13056" width="9" style="12"/>
    <col min="13057" max="13057" width="3.5" style="12" bestFit="1" customWidth="1"/>
    <col min="13058" max="13058" width="8" style="12" bestFit="1" customWidth="1"/>
    <col min="13059" max="13059" width="8.625" style="12" bestFit="1" customWidth="1"/>
    <col min="13060" max="13060" width="4.75" style="12" bestFit="1" customWidth="1"/>
    <col min="13061" max="13061" width="13.125" style="12" bestFit="1" customWidth="1"/>
    <col min="13062" max="13062" width="3.5" style="12" bestFit="1" customWidth="1"/>
    <col min="13063" max="13063" width="14.375" style="12" bestFit="1" customWidth="1"/>
    <col min="13064" max="13064" width="5.25" style="12" bestFit="1" customWidth="1"/>
    <col min="13065" max="13065" width="11.125" style="12" bestFit="1" customWidth="1"/>
    <col min="13066" max="13066" width="53.875" style="12" bestFit="1" customWidth="1"/>
    <col min="13067" max="13067" width="15" style="12" bestFit="1" customWidth="1"/>
    <col min="13068" max="13068" width="9" style="12"/>
    <col min="13069" max="13069" width="10.25" style="12" bestFit="1" customWidth="1"/>
    <col min="13070" max="13312" width="9" style="12"/>
    <col min="13313" max="13313" width="3.5" style="12" bestFit="1" customWidth="1"/>
    <col min="13314" max="13314" width="8" style="12" bestFit="1" customWidth="1"/>
    <col min="13315" max="13315" width="8.625" style="12" bestFit="1" customWidth="1"/>
    <col min="13316" max="13316" width="4.75" style="12" bestFit="1" customWidth="1"/>
    <col min="13317" max="13317" width="13.125" style="12" bestFit="1" customWidth="1"/>
    <col min="13318" max="13318" width="3.5" style="12" bestFit="1" customWidth="1"/>
    <col min="13319" max="13319" width="14.375" style="12" bestFit="1" customWidth="1"/>
    <col min="13320" max="13320" width="5.25" style="12" bestFit="1" customWidth="1"/>
    <col min="13321" max="13321" width="11.125" style="12" bestFit="1" customWidth="1"/>
    <col min="13322" max="13322" width="53.875" style="12" bestFit="1" customWidth="1"/>
    <col min="13323" max="13323" width="15" style="12" bestFit="1" customWidth="1"/>
    <col min="13324" max="13324" width="9" style="12"/>
    <col min="13325" max="13325" width="10.25" style="12" bestFit="1" customWidth="1"/>
    <col min="13326" max="13568" width="9" style="12"/>
    <col min="13569" max="13569" width="3.5" style="12" bestFit="1" customWidth="1"/>
    <col min="13570" max="13570" width="8" style="12" bestFit="1" customWidth="1"/>
    <col min="13571" max="13571" width="8.625" style="12" bestFit="1" customWidth="1"/>
    <col min="13572" max="13572" width="4.75" style="12" bestFit="1" customWidth="1"/>
    <col min="13573" max="13573" width="13.125" style="12" bestFit="1" customWidth="1"/>
    <col min="13574" max="13574" width="3.5" style="12" bestFit="1" customWidth="1"/>
    <col min="13575" max="13575" width="14.375" style="12" bestFit="1" customWidth="1"/>
    <col min="13576" max="13576" width="5.25" style="12" bestFit="1" customWidth="1"/>
    <col min="13577" max="13577" width="11.125" style="12" bestFit="1" customWidth="1"/>
    <col min="13578" max="13578" width="53.875" style="12" bestFit="1" customWidth="1"/>
    <col min="13579" max="13579" width="15" style="12" bestFit="1" customWidth="1"/>
    <col min="13580" max="13580" width="9" style="12"/>
    <col min="13581" max="13581" width="10.25" style="12" bestFit="1" customWidth="1"/>
    <col min="13582" max="13824" width="9" style="12"/>
    <col min="13825" max="13825" width="3.5" style="12" bestFit="1" customWidth="1"/>
    <col min="13826" max="13826" width="8" style="12" bestFit="1" customWidth="1"/>
    <col min="13827" max="13827" width="8.625" style="12" bestFit="1" customWidth="1"/>
    <col min="13828" max="13828" width="4.75" style="12" bestFit="1" customWidth="1"/>
    <col min="13829" max="13829" width="13.125" style="12" bestFit="1" customWidth="1"/>
    <col min="13830" max="13830" width="3.5" style="12" bestFit="1" customWidth="1"/>
    <col min="13831" max="13831" width="14.375" style="12" bestFit="1" customWidth="1"/>
    <col min="13832" max="13832" width="5.25" style="12" bestFit="1" customWidth="1"/>
    <col min="13833" max="13833" width="11.125" style="12" bestFit="1" customWidth="1"/>
    <col min="13834" max="13834" width="53.875" style="12" bestFit="1" customWidth="1"/>
    <col min="13835" max="13835" width="15" style="12" bestFit="1" customWidth="1"/>
    <col min="13836" max="13836" width="9" style="12"/>
    <col min="13837" max="13837" width="10.25" style="12" bestFit="1" customWidth="1"/>
    <col min="13838" max="14080" width="9" style="12"/>
    <col min="14081" max="14081" width="3.5" style="12" bestFit="1" customWidth="1"/>
    <col min="14082" max="14082" width="8" style="12" bestFit="1" customWidth="1"/>
    <col min="14083" max="14083" width="8.625" style="12" bestFit="1" customWidth="1"/>
    <col min="14084" max="14084" width="4.75" style="12" bestFit="1" customWidth="1"/>
    <col min="14085" max="14085" width="13.125" style="12" bestFit="1" customWidth="1"/>
    <col min="14086" max="14086" width="3.5" style="12" bestFit="1" customWidth="1"/>
    <col min="14087" max="14087" width="14.375" style="12" bestFit="1" customWidth="1"/>
    <col min="14088" max="14088" width="5.25" style="12" bestFit="1" customWidth="1"/>
    <col min="14089" max="14089" width="11.125" style="12" bestFit="1" customWidth="1"/>
    <col min="14090" max="14090" width="53.875" style="12" bestFit="1" customWidth="1"/>
    <col min="14091" max="14091" width="15" style="12" bestFit="1" customWidth="1"/>
    <col min="14092" max="14092" width="9" style="12"/>
    <col min="14093" max="14093" width="10.25" style="12" bestFit="1" customWidth="1"/>
    <col min="14094" max="14336" width="9" style="12"/>
    <col min="14337" max="14337" width="3.5" style="12" bestFit="1" customWidth="1"/>
    <col min="14338" max="14338" width="8" style="12" bestFit="1" customWidth="1"/>
    <col min="14339" max="14339" width="8.625" style="12" bestFit="1" customWidth="1"/>
    <col min="14340" max="14340" width="4.75" style="12" bestFit="1" customWidth="1"/>
    <col min="14341" max="14341" width="13.125" style="12" bestFit="1" customWidth="1"/>
    <col min="14342" max="14342" width="3.5" style="12" bestFit="1" customWidth="1"/>
    <col min="14343" max="14343" width="14.375" style="12" bestFit="1" customWidth="1"/>
    <col min="14344" max="14344" width="5.25" style="12" bestFit="1" customWidth="1"/>
    <col min="14345" max="14345" width="11.125" style="12" bestFit="1" customWidth="1"/>
    <col min="14346" max="14346" width="53.875" style="12" bestFit="1" customWidth="1"/>
    <col min="14347" max="14347" width="15" style="12" bestFit="1" customWidth="1"/>
    <col min="14348" max="14348" width="9" style="12"/>
    <col min="14349" max="14349" width="10.25" style="12" bestFit="1" customWidth="1"/>
    <col min="14350" max="14592" width="9" style="12"/>
    <col min="14593" max="14593" width="3.5" style="12" bestFit="1" customWidth="1"/>
    <col min="14594" max="14594" width="8" style="12" bestFit="1" customWidth="1"/>
    <col min="14595" max="14595" width="8.625" style="12" bestFit="1" customWidth="1"/>
    <col min="14596" max="14596" width="4.75" style="12" bestFit="1" customWidth="1"/>
    <col min="14597" max="14597" width="13.125" style="12" bestFit="1" customWidth="1"/>
    <col min="14598" max="14598" width="3.5" style="12" bestFit="1" customWidth="1"/>
    <col min="14599" max="14599" width="14.375" style="12" bestFit="1" customWidth="1"/>
    <col min="14600" max="14600" width="5.25" style="12" bestFit="1" customWidth="1"/>
    <col min="14601" max="14601" width="11.125" style="12" bestFit="1" customWidth="1"/>
    <col min="14602" max="14602" width="53.875" style="12" bestFit="1" customWidth="1"/>
    <col min="14603" max="14603" width="15" style="12" bestFit="1" customWidth="1"/>
    <col min="14604" max="14604" width="9" style="12"/>
    <col min="14605" max="14605" width="10.25" style="12" bestFit="1" customWidth="1"/>
    <col min="14606" max="14848" width="9" style="12"/>
    <col min="14849" max="14849" width="3.5" style="12" bestFit="1" customWidth="1"/>
    <col min="14850" max="14850" width="8" style="12" bestFit="1" customWidth="1"/>
    <col min="14851" max="14851" width="8.625" style="12" bestFit="1" customWidth="1"/>
    <col min="14852" max="14852" width="4.75" style="12" bestFit="1" customWidth="1"/>
    <col min="14853" max="14853" width="13.125" style="12" bestFit="1" customWidth="1"/>
    <col min="14854" max="14854" width="3.5" style="12" bestFit="1" customWidth="1"/>
    <col min="14855" max="14855" width="14.375" style="12" bestFit="1" customWidth="1"/>
    <col min="14856" max="14856" width="5.25" style="12" bestFit="1" customWidth="1"/>
    <col min="14857" max="14857" width="11.125" style="12" bestFit="1" customWidth="1"/>
    <col min="14858" max="14858" width="53.875" style="12" bestFit="1" customWidth="1"/>
    <col min="14859" max="14859" width="15" style="12" bestFit="1" customWidth="1"/>
    <col min="14860" max="14860" width="9" style="12"/>
    <col min="14861" max="14861" width="10.25" style="12" bestFit="1" customWidth="1"/>
    <col min="14862" max="15104" width="9" style="12"/>
    <col min="15105" max="15105" width="3.5" style="12" bestFit="1" customWidth="1"/>
    <col min="15106" max="15106" width="8" style="12" bestFit="1" customWidth="1"/>
    <col min="15107" max="15107" width="8.625" style="12" bestFit="1" customWidth="1"/>
    <col min="15108" max="15108" width="4.75" style="12" bestFit="1" customWidth="1"/>
    <col min="15109" max="15109" width="13.125" style="12" bestFit="1" customWidth="1"/>
    <col min="15110" max="15110" width="3.5" style="12" bestFit="1" customWidth="1"/>
    <col min="15111" max="15111" width="14.375" style="12" bestFit="1" customWidth="1"/>
    <col min="15112" max="15112" width="5.25" style="12" bestFit="1" customWidth="1"/>
    <col min="15113" max="15113" width="11.125" style="12" bestFit="1" customWidth="1"/>
    <col min="15114" max="15114" width="53.875" style="12" bestFit="1" customWidth="1"/>
    <col min="15115" max="15115" width="15" style="12" bestFit="1" customWidth="1"/>
    <col min="15116" max="15116" width="9" style="12"/>
    <col min="15117" max="15117" width="10.25" style="12" bestFit="1" customWidth="1"/>
    <col min="15118" max="15360" width="9" style="12"/>
    <col min="15361" max="15361" width="3.5" style="12" bestFit="1" customWidth="1"/>
    <col min="15362" max="15362" width="8" style="12" bestFit="1" customWidth="1"/>
    <col min="15363" max="15363" width="8.625" style="12" bestFit="1" customWidth="1"/>
    <col min="15364" max="15364" width="4.75" style="12" bestFit="1" customWidth="1"/>
    <col min="15365" max="15365" width="13.125" style="12" bestFit="1" customWidth="1"/>
    <col min="15366" max="15366" width="3.5" style="12" bestFit="1" customWidth="1"/>
    <col min="15367" max="15367" width="14.375" style="12" bestFit="1" customWidth="1"/>
    <col min="15368" max="15368" width="5.25" style="12" bestFit="1" customWidth="1"/>
    <col min="15369" max="15369" width="11.125" style="12" bestFit="1" customWidth="1"/>
    <col min="15370" max="15370" width="53.875" style="12" bestFit="1" customWidth="1"/>
    <col min="15371" max="15371" width="15" style="12" bestFit="1" customWidth="1"/>
    <col min="15372" max="15372" width="9" style="12"/>
    <col min="15373" max="15373" width="10.25" style="12" bestFit="1" customWidth="1"/>
    <col min="15374" max="15616" width="9" style="12"/>
    <col min="15617" max="15617" width="3.5" style="12" bestFit="1" customWidth="1"/>
    <col min="15618" max="15618" width="8" style="12" bestFit="1" customWidth="1"/>
    <col min="15619" max="15619" width="8.625" style="12" bestFit="1" customWidth="1"/>
    <col min="15620" max="15620" width="4.75" style="12" bestFit="1" customWidth="1"/>
    <col min="15621" max="15621" width="13.125" style="12" bestFit="1" customWidth="1"/>
    <col min="15622" max="15622" width="3.5" style="12" bestFit="1" customWidth="1"/>
    <col min="15623" max="15623" width="14.375" style="12" bestFit="1" customWidth="1"/>
    <col min="15624" max="15624" width="5.25" style="12" bestFit="1" customWidth="1"/>
    <col min="15625" max="15625" width="11.125" style="12" bestFit="1" customWidth="1"/>
    <col min="15626" max="15626" width="53.875" style="12" bestFit="1" customWidth="1"/>
    <col min="15627" max="15627" width="15" style="12" bestFit="1" customWidth="1"/>
    <col min="15628" max="15628" width="9" style="12"/>
    <col min="15629" max="15629" width="10.25" style="12" bestFit="1" customWidth="1"/>
    <col min="15630" max="15872" width="9" style="12"/>
    <col min="15873" max="15873" width="3.5" style="12" bestFit="1" customWidth="1"/>
    <col min="15874" max="15874" width="8" style="12" bestFit="1" customWidth="1"/>
    <col min="15875" max="15875" width="8.625" style="12" bestFit="1" customWidth="1"/>
    <col min="15876" max="15876" width="4.75" style="12" bestFit="1" customWidth="1"/>
    <col min="15877" max="15877" width="13.125" style="12" bestFit="1" customWidth="1"/>
    <col min="15878" max="15878" width="3.5" style="12" bestFit="1" customWidth="1"/>
    <col min="15879" max="15879" width="14.375" style="12" bestFit="1" customWidth="1"/>
    <col min="15880" max="15880" width="5.25" style="12" bestFit="1" customWidth="1"/>
    <col min="15881" max="15881" width="11.125" style="12" bestFit="1" customWidth="1"/>
    <col min="15882" max="15882" width="53.875" style="12" bestFit="1" customWidth="1"/>
    <col min="15883" max="15883" width="15" style="12" bestFit="1" customWidth="1"/>
    <col min="15884" max="15884" width="9" style="12"/>
    <col min="15885" max="15885" width="10.25" style="12" bestFit="1" customWidth="1"/>
    <col min="15886" max="16128" width="9" style="12"/>
    <col min="16129" max="16129" width="3.5" style="12" bestFit="1" customWidth="1"/>
    <col min="16130" max="16130" width="8" style="12" bestFit="1" customWidth="1"/>
    <col min="16131" max="16131" width="8.625" style="12" bestFit="1" customWidth="1"/>
    <col min="16132" max="16132" width="4.75" style="12" bestFit="1" customWidth="1"/>
    <col min="16133" max="16133" width="13.125" style="12" bestFit="1" customWidth="1"/>
    <col min="16134" max="16134" width="3.5" style="12" bestFit="1" customWidth="1"/>
    <col min="16135" max="16135" width="14.375" style="12" bestFit="1" customWidth="1"/>
    <col min="16136" max="16136" width="5.25" style="12" bestFit="1" customWidth="1"/>
    <col min="16137" max="16137" width="11.125" style="12" bestFit="1" customWidth="1"/>
    <col min="16138" max="16138" width="53.875" style="12" bestFit="1" customWidth="1"/>
    <col min="16139" max="16139" width="15" style="12" bestFit="1" customWidth="1"/>
    <col min="16140" max="16140" width="9" style="12"/>
    <col min="16141" max="16141" width="10.25" style="12" bestFit="1" customWidth="1"/>
    <col min="16142" max="16384" width="9" style="12"/>
  </cols>
  <sheetData>
    <row r="1" spans="1:14" ht="23.25" x14ac:dyDescent="0.4">
      <c r="A1" s="81" t="s">
        <v>35</v>
      </c>
      <c r="B1" s="81"/>
      <c r="C1" s="81"/>
      <c r="D1" s="81"/>
      <c r="E1" s="81"/>
      <c r="F1" s="81"/>
      <c r="G1" s="81"/>
      <c r="H1" s="81"/>
      <c r="I1" s="81"/>
      <c r="J1" s="81"/>
      <c r="K1" s="82" t="str">
        <f>"NO."&amp;L2</f>
        <v>NO.1</v>
      </c>
      <c r="L1" s="47">
        <v>45064</v>
      </c>
      <c r="M1" s="12" t="s">
        <v>46</v>
      </c>
    </row>
    <row r="2" spans="1:14" ht="17.25" thickBot="1" x14ac:dyDescent="0.45">
      <c r="A2" s="84" t="s">
        <v>36</v>
      </c>
      <c r="B2" s="84"/>
      <c r="C2" s="84"/>
      <c r="D2" s="84"/>
      <c r="E2" s="84"/>
      <c r="F2" s="84"/>
      <c r="G2" s="84"/>
      <c r="H2" s="84"/>
      <c r="I2" s="84"/>
      <c r="J2" s="21" t="s">
        <v>37</v>
      </c>
      <c r="K2" s="83"/>
      <c r="L2" s="12">
        <v>1</v>
      </c>
    </row>
    <row r="3" spans="1:14" ht="26.25" customHeight="1" thickBot="1" x14ac:dyDescent="0.45">
      <c r="A3" s="13"/>
      <c r="B3" s="18" t="s">
        <v>25</v>
      </c>
      <c r="C3" s="22" t="s">
        <v>48</v>
      </c>
      <c r="D3" s="23" t="s">
        <v>26</v>
      </c>
      <c r="E3" s="24" t="s">
        <v>27</v>
      </c>
      <c r="F3" s="25" t="s">
        <v>28</v>
      </c>
      <c r="G3" s="24" t="s">
        <v>29</v>
      </c>
      <c r="H3" s="24" t="s">
        <v>30</v>
      </c>
      <c r="I3" s="24" t="s">
        <v>31</v>
      </c>
      <c r="J3" s="26" t="s">
        <v>32</v>
      </c>
      <c r="K3" s="27" t="s">
        <v>43</v>
      </c>
    </row>
    <row r="4" spans="1:14" ht="22.5" customHeight="1" x14ac:dyDescent="0.4">
      <c r="A4" s="37">
        <v>1</v>
      </c>
      <c r="B4" s="14">
        <v>1</v>
      </c>
      <c r="C4" s="28" t="str">
        <f>IF(N4=0,"",VLOOKUP(B4,'申込一覧（事務局）'!$A$5:$N$804,3,0))</f>
        <v/>
      </c>
      <c r="D4" s="28" t="str">
        <f>IF(C4="","","高校")</f>
        <v/>
      </c>
      <c r="E4" s="38" t="str">
        <f>IF(N4=0,"",VLOOKUP(B4,'申込一覧（事務局）'!$A$5:$N$804,4,0))</f>
        <v/>
      </c>
      <c r="F4" s="39" t="str">
        <f>IF(N4=0,"",VLOOKUP(B4,'申込一覧（事務局）'!$A$5:$N$804,6,0))</f>
        <v/>
      </c>
      <c r="G4" s="40" t="str">
        <f>IF(N4=0,"",TEXT(N4,"0000!/00!/00"))</f>
        <v/>
      </c>
      <c r="H4" s="48" t="str">
        <f>IF(N4=0,"",VLOOKUP(A4,'申込一覧（事務局）'!$A$5:$N$804,11,0))</f>
        <v/>
      </c>
      <c r="I4" s="41" t="str">
        <f>IF(N4=0,"",VLOOKUP(B4,'申込一覧（事務局）'!$A$5:$N$804,13,0))</f>
        <v/>
      </c>
      <c r="J4" s="41" t="str">
        <f>IF(N4=0,"",VLOOKUP(B4,'申込一覧（事務局）'!$A$5:$N$804,14,0))</f>
        <v/>
      </c>
      <c r="K4" s="52" t="str">
        <f>IF(N4=0,"",VLOOKUP(B4,'申込一覧（事務局）'!$A$5:$N$804,8,0))</f>
        <v/>
      </c>
      <c r="N4" s="55">
        <f>VLOOKUP(B4,'申込一覧（事務局）'!$A$5:$N$804,10,0)</f>
        <v>0</v>
      </c>
    </row>
    <row r="5" spans="1:14" ht="22.5" customHeight="1" x14ac:dyDescent="0.4">
      <c r="A5" s="19">
        <v>2</v>
      </c>
      <c r="B5" s="15">
        <v>2</v>
      </c>
      <c r="C5" s="29" t="str">
        <f>IF(N5=0,"",VLOOKUP(B5,'申込一覧（事務局）'!$A$5:$N$804,3,0))</f>
        <v/>
      </c>
      <c r="D5" s="29" t="str">
        <f t="shared" ref="D5:D28" si="0">IF(C5="","","高校")</f>
        <v/>
      </c>
      <c r="E5" s="32" t="str">
        <f>IF(N5=0,"",VLOOKUP(B5,'申込一覧（事務局）'!$A$5:$N$804,4,0))</f>
        <v/>
      </c>
      <c r="F5" s="30" t="str">
        <f>IF(N5=0,"",VLOOKUP(B5,'申込一覧（事務局）'!$A$5:$N$804,6,0))</f>
        <v/>
      </c>
      <c r="G5" s="42" t="str">
        <f t="shared" ref="G5:G28" si="1">IF(N5=0,"",TEXT(N5,"0000!/00!/00"))</f>
        <v/>
      </c>
      <c r="H5" s="50" t="str">
        <f>IF(N5=0,"",VLOOKUP(A5,'申込一覧（事務局）'!$A$5:$N$804,11,0))</f>
        <v/>
      </c>
      <c r="I5" s="31" t="str">
        <f>IF(N5=0,"",VLOOKUP(B5,'申込一覧（事務局）'!$A$5:$N$804,13,0))</f>
        <v/>
      </c>
      <c r="J5" s="31" t="str">
        <f>IF(N5=0,"",VLOOKUP(B5,'申込一覧（事務局）'!$A$5:$N$804,14,0))</f>
        <v/>
      </c>
      <c r="K5" s="53" t="str">
        <f>IF(N5=0,"",VLOOKUP(B5,'申込一覧（事務局）'!$A$5:$N$804,8,0))</f>
        <v/>
      </c>
      <c r="N5" s="55">
        <f>VLOOKUP(B5,'申込一覧（事務局）'!$A$5:$N$804,10,0)</f>
        <v>0</v>
      </c>
    </row>
    <row r="6" spans="1:14" ht="22.5" customHeight="1" x14ac:dyDescent="0.4">
      <c r="A6" s="19">
        <v>3</v>
      </c>
      <c r="B6" s="15">
        <v>3</v>
      </c>
      <c r="C6" s="29" t="str">
        <f>IF(N6=0,"",VLOOKUP(B6,'申込一覧（事務局）'!$A$5:$N$804,3,0))</f>
        <v/>
      </c>
      <c r="D6" s="29" t="str">
        <f t="shared" si="0"/>
        <v/>
      </c>
      <c r="E6" s="32" t="str">
        <f>IF(N6=0,"",VLOOKUP(B6,'申込一覧（事務局）'!$A$5:$N$804,4,0))</f>
        <v/>
      </c>
      <c r="F6" s="30" t="str">
        <f>IF(N6=0,"",VLOOKUP(B6,'申込一覧（事務局）'!$A$5:$N$804,6,0))</f>
        <v/>
      </c>
      <c r="G6" s="42" t="str">
        <f t="shared" si="1"/>
        <v/>
      </c>
      <c r="H6" s="50" t="str">
        <f>IF(N6=0,"",VLOOKUP(A6,'申込一覧（事務局）'!$A$5:$N$804,11,0))</f>
        <v/>
      </c>
      <c r="I6" s="31" t="str">
        <f>IF(N6=0,"",VLOOKUP(B6,'申込一覧（事務局）'!$A$5:$N$804,13,0))</f>
        <v/>
      </c>
      <c r="J6" s="31" t="str">
        <f>IF(N6=0,"",VLOOKUP(B6,'申込一覧（事務局）'!$A$5:$N$804,14,0))</f>
        <v/>
      </c>
      <c r="K6" s="53" t="str">
        <f>IF(N6=0,"",VLOOKUP(B6,'申込一覧（事務局）'!$A$5:$N$804,8,0))</f>
        <v/>
      </c>
      <c r="N6" s="55">
        <f>VLOOKUP(B6,'申込一覧（事務局）'!$A$5:$N$804,10,0)</f>
        <v>0</v>
      </c>
    </row>
    <row r="7" spans="1:14" ht="22.5" customHeight="1" x14ac:dyDescent="0.4">
      <c r="A7" s="19">
        <v>4</v>
      </c>
      <c r="B7" s="15">
        <v>4</v>
      </c>
      <c r="C7" s="29" t="str">
        <f>IF(N7=0,"",VLOOKUP(B7,'申込一覧（事務局）'!$A$5:$N$804,3,0))</f>
        <v/>
      </c>
      <c r="D7" s="29" t="str">
        <f t="shared" si="0"/>
        <v/>
      </c>
      <c r="E7" s="32" t="str">
        <f>IF(N7=0,"",VLOOKUP(B7,'申込一覧（事務局）'!$A$5:$N$804,4,0))</f>
        <v/>
      </c>
      <c r="F7" s="30" t="str">
        <f>IF(N7=0,"",VLOOKUP(B7,'申込一覧（事務局）'!$A$5:$N$804,6,0))</f>
        <v/>
      </c>
      <c r="G7" s="42" t="str">
        <f t="shared" si="1"/>
        <v/>
      </c>
      <c r="H7" s="50" t="str">
        <f>IF(N7=0,"",VLOOKUP(A7,'申込一覧（事務局）'!$A$5:$N$804,11,0))</f>
        <v/>
      </c>
      <c r="I7" s="31" t="str">
        <f>IF(N7=0,"",VLOOKUP(B7,'申込一覧（事務局）'!$A$5:$N$804,13,0))</f>
        <v/>
      </c>
      <c r="J7" s="31" t="str">
        <f>IF(N7=0,"",VLOOKUP(B7,'申込一覧（事務局）'!$A$5:$N$804,14,0))</f>
        <v/>
      </c>
      <c r="K7" s="53" t="str">
        <f>IF(N7=0,"",VLOOKUP(B7,'申込一覧（事務局）'!$A$5:$N$804,8,0))</f>
        <v/>
      </c>
      <c r="N7" s="55">
        <f>VLOOKUP(B7,'申込一覧（事務局）'!$A$5:$N$804,10,0)</f>
        <v>0</v>
      </c>
    </row>
    <row r="8" spans="1:14" ht="22.5" customHeight="1" x14ac:dyDescent="0.4">
      <c r="A8" s="19">
        <v>5</v>
      </c>
      <c r="B8" s="15">
        <v>5</v>
      </c>
      <c r="C8" s="29" t="str">
        <f>IF(N8=0,"",VLOOKUP(B8,'申込一覧（事務局）'!$A$5:$N$804,3,0))</f>
        <v/>
      </c>
      <c r="D8" s="29" t="str">
        <f t="shared" si="0"/>
        <v/>
      </c>
      <c r="E8" s="32" t="str">
        <f>IF(N8=0,"",VLOOKUP(B8,'申込一覧（事務局）'!$A$5:$N$804,4,0))</f>
        <v/>
      </c>
      <c r="F8" s="30" t="str">
        <f>IF(N8=0,"",VLOOKUP(B8,'申込一覧（事務局）'!$A$5:$N$804,6,0))</f>
        <v/>
      </c>
      <c r="G8" s="42" t="str">
        <f t="shared" si="1"/>
        <v/>
      </c>
      <c r="H8" s="50" t="str">
        <f>IF(N8=0,"",VLOOKUP(A8,'申込一覧（事務局）'!$A$5:$N$804,11,0))</f>
        <v/>
      </c>
      <c r="I8" s="31" t="str">
        <f>IF(N8=0,"",VLOOKUP(B8,'申込一覧（事務局）'!$A$5:$N$804,13,0))</f>
        <v/>
      </c>
      <c r="J8" s="31" t="str">
        <f>IF(N8=0,"",VLOOKUP(B8,'申込一覧（事務局）'!$A$5:$N$804,14,0))</f>
        <v/>
      </c>
      <c r="K8" s="53" t="str">
        <f>IF(N8=0,"",VLOOKUP(B8,'申込一覧（事務局）'!$A$5:$N$804,8,0))</f>
        <v/>
      </c>
      <c r="N8" s="55">
        <f>VLOOKUP(B8,'申込一覧（事務局）'!$A$5:$N$804,10,0)</f>
        <v>0</v>
      </c>
    </row>
    <row r="9" spans="1:14" ht="22.5" customHeight="1" x14ac:dyDescent="0.4">
      <c r="A9" s="19">
        <v>6</v>
      </c>
      <c r="B9" s="15">
        <v>6</v>
      </c>
      <c r="C9" s="29" t="str">
        <f>IF(N9=0,"",VLOOKUP(B9,'申込一覧（事務局）'!$A$5:$N$804,3,0))</f>
        <v/>
      </c>
      <c r="D9" s="29" t="str">
        <f t="shared" si="0"/>
        <v/>
      </c>
      <c r="E9" s="32" t="str">
        <f>IF(N9=0,"",VLOOKUP(B9,'申込一覧（事務局）'!$A$5:$N$804,4,0))</f>
        <v/>
      </c>
      <c r="F9" s="30" t="str">
        <f>IF(N9=0,"",VLOOKUP(B9,'申込一覧（事務局）'!$A$5:$N$804,6,0))</f>
        <v/>
      </c>
      <c r="G9" s="42" t="str">
        <f t="shared" si="1"/>
        <v/>
      </c>
      <c r="H9" s="50" t="str">
        <f>IF(N9=0,"",VLOOKUP(A9,'申込一覧（事務局）'!$A$5:$N$804,11,0))</f>
        <v/>
      </c>
      <c r="I9" s="31" t="str">
        <f>IF(N9=0,"",VLOOKUP(B9,'申込一覧（事務局）'!$A$5:$N$804,13,0))</f>
        <v/>
      </c>
      <c r="J9" s="31" t="str">
        <f>IF(N9=0,"",VLOOKUP(B9,'申込一覧（事務局）'!$A$5:$N$804,14,0))</f>
        <v/>
      </c>
      <c r="K9" s="53" t="str">
        <f>IF(N9=0,"",VLOOKUP(B9,'申込一覧（事務局）'!$A$5:$N$804,8,0))</f>
        <v/>
      </c>
      <c r="N9" s="55">
        <f>VLOOKUP(B9,'申込一覧（事務局）'!$A$5:$N$804,10,0)</f>
        <v>0</v>
      </c>
    </row>
    <row r="10" spans="1:14" ht="22.5" customHeight="1" x14ac:dyDescent="0.4">
      <c r="A10" s="19">
        <v>7</v>
      </c>
      <c r="B10" s="15">
        <v>7</v>
      </c>
      <c r="C10" s="29" t="str">
        <f>IF(N10=0,"",VLOOKUP(B10,'申込一覧（事務局）'!$A$5:$N$804,3,0))</f>
        <v/>
      </c>
      <c r="D10" s="29" t="str">
        <f t="shared" si="0"/>
        <v/>
      </c>
      <c r="E10" s="32" t="str">
        <f>IF(N10=0,"",VLOOKUP(B10,'申込一覧（事務局）'!$A$5:$N$804,4,0))</f>
        <v/>
      </c>
      <c r="F10" s="30" t="str">
        <f>IF(N10=0,"",VLOOKUP(B10,'申込一覧（事務局）'!$A$5:$N$804,6,0))</f>
        <v/>
      </c>
      <c r="G10" s="42" t="str">
        <f t="shared" si="1"/>
        <v/>
      </c>
      <c r="H10" s="50" t="str">
        <f>IF(N10=0,"",VLOOKUP(A10,'申込一覧（事務局）'!$A$5:$N$804,11,0))</f>
        <v/>
      </c>
      <c r="I10" s="31" t="str">
        <f>IF(N10=0,"",VLOOKUP(B10,'申込一覧（事務局）'!$A$5:$N$804,13,0))</f>
        <v/>
      </c>
      <c r="J10" s="31" t="str">
        <f>IF(N10=0,"",VLOOKUP(B10,'申込一覧（事務局）'!$A$5:$N$804,14,0))</f>
        <v/>
      </c>
      <c r="K10" s="53" t="str">
        <f>IF(N10=0,"",VLOOKUP(B10,'申込一覧（事務局）'!$A$5:$N$804,8,0))</f>
        <v/>
      </c>
      <c r="N10" s="55">
        <f>VLOOKUP(B10,'申込一覧（事務局）'!$A$5:$N$804,10,0)</f>
        <v>0</v>
      </c>
    </row>
    <row r="11" spans="1:14" ht="22.5" customHeight="1" x14ac:dyDescent="0.4">
      <c r="A11" s="19">
        <v>8</v>
      </c>
      <c r="B11" s="15">
        <v>8</v>
      </c>
      <c r="C11" s="29" t="str">
        <f>IF(N11=0,"",VLOOKUP(B11,'申込一覧（事務局）'!$A$5:$N$804,3,0))</f>
        <v/>
      </c>
      <c r="D11" s="29" t="str">
        <f t="shared" si="0"/>
        <v/>
      </c>
      <c r="E11" s="32" t="str">
        <f>IF(N11=0,"",VLOOKUP(B11,'申込一覧（事務局）'!$A$5:$N$804,4,0))</f>
        <v/>
      </c>
      <c r="F11" s="30" t="str">
        <f>IF(N11=0,"",VLOOKUP(B11,'申込一覧（事務局）'!$A$5:$N$804,6,0))</f>
        <v/>
      </c>
      <c r="G11" s="42" t="str">
        <f t="shared" si="1"/>
        <v/>
      </c>
      <c r="H11" s="50" t="str">
        <f>IF(N11=0,"",VLOOKUP(A11,'申込一覧（事務局）'!$A$5:$N$804,11,0))</f>
        <v/>
      </c>
      <c r="I11" s="31" t="str">
        <f>IF(N11=0,"",VLOOKUP(B11,'申込一覧（事務局）'!$A$5:$N$804,13,0))</f>
        <v/>
      </c>
      <c r="J11" s="31" t="str">
        <f>IF(N11=0,"",VLOOKUP(B11,'申込一覧（事務局）'!$A$5:$N$804,14,0))</f>
        <v/>
      </c>
      <c r="K11" s="53" t="str">
        <f>IF(N11=0,"",VLOOKUP(B11,'申込一覧（事務局）'!$A$5:$N$804,8,0))</f>
        <v/>
      </c>
      <c r="N11" s="55">
        <f>VLOOKUP(B11,'申込一覧（事務局）'!$A$5:$N$804,10,0)</f>
        <v>0</v>
      </c>
    </row>
    <row r="12" spans="1:14" ht="22.5" customHeight="1" x14ac:dyDescent="0.4">
      <c r="A12" s="19">
        <v>9</v>
      </c>
      <c r="B12" s="15">
        <v>9</v>
      </c>
      <c r="C12" s="29" t="str">
        <f>IF(N12=0,"",VLOOKUP(B12,'申込一覧（事務局）'!$A$5:$N$804,3,0))</f>
        <v/>
      </c>
      <c r="D12" s="29" t="str">
        <f t="shared" si="0"/>
        <v/>
      </c>
      <c r="E12" s="32" t="str">
        <f>IF(N12=0,"",VLOOKUP(B12,'申込一覧（事務局）'!$A$5:$N$804,4,0))</f>
        <v/>
      </c>
      <c r="F12" s="30" t="str">
        <f>IF(N12=0,"",VLOOKUP(B12,'申込一覧（事務局）'!$A$5:$N$804,6,0))</f>
        <v/>
      </c>
      <c r="G12" s="42" t="str">
        <f t="shared" si="1"/>
        <v/>
      </c>
      <c r="H12" s="50" t="str">
        <f>IF(N12=0,"",VLOOKUP(A12,'申込一覧（事務局）'!$A$5:$N$804,11,0))</f>
        <v/>
      </c>
      <c r="I12" s="31" t="str">
        <f>IF(N12=0,"",VLOOKUP(B12,'申込一覧（事務局）'!$A$5:$N$804,13,0))</f>
        <v/>
      </c>
      <c r="J12" s="31" t="str">
        <f>IF(N12=0,"",VLOOKUP(B12,'申込一覧（事務局）'!$A$5:$N$804,14,0))</f>
        <v/>
      </c>
      <c r="K12" s="53" t="str">
        <f>IF(N12=0,"",VLOOKUP(B12,'申込一覧（事務局）'!$A$5:$N$804,8,0))</f>
        <v/>
      </c>
      <c r="N12" s="55">
        <f>VLOOKUP(B12,'申込一覧（事務局）'!$A$5:$N$804,10,0)</f>
        <v>0</v>
      </c>
    </row>
    <row r="13" spans="1:14" ht="22.5" customHeight="1" x14ac:dyDescent="0.4">
      <c r="A13" s="19">
        <v>10</v>
      </c>
      <c r="B13" s="15">
        <v>10</v>
      </c>
      <c r="C13" s="29" t="str">
        <f>IF(N13=0,"",VLOOKUP(B13,'申込一覧（事務局）'!$A$5:$N$804,3,0))</f>
        <v/>
      </c>
      <c r="D13" s="29" t="str">
        <f t="shared" si="0"/>
        <v/>
      </c>
      <c r="E13" s="32" t="str">
        <f>IF(N13=0,"",VLOOKUP(B13,'申込一覧（事務局）'!$A$5:$N$804,4,0))</f>
        <v/>
      </c>
      <c r="F13" s="30" t="str">
        <f>IF(N13=0,"",VLOOKUP(B13,'申込一覧（事務局）'!$A$5:$N$804,6,0))</f>
        <v/>
      </c>
      <c r="G13" s="42" t="str">
        <f t="shared" si="1"/>
        <v/>
      </c>
      <c r="H13" s="50" t="str">
        <f>IF(N13=0,"",VLOOKUP(A13,'申込一覧（事務局）'!$A$5:$N$804,11,0))</f>
        <v/>
      </c>
      <c r="I13" s="31" t="str">
        <f>IF(N13=0,"",VLOOKUP(B13,'申込一覧（事務局）'!$A$5:$N$804,13,0))</f>
        <v/>
      </c>
      <c r="J13" s="31" t="str">
        <f>IF(N13=0,"",VLOOKUP(B13,'申込一覧（事務局）'!$A$5:$N$804,14,0))</f>
        <v/>
      </c>
      <c r="K13" s="53" t="str">
        <f>IF(N13=0,"",VLOOKUP(B13,'申込一覧（事務局）'!$A$5:$N$804,8,0))</f>
        <v/>
      </c>
      <c r="N13" s="55">
        <f>VLOOKUP(B13,'申込一覧（事務局）'!$A$5:$N$804,10,0)</f>
        <v>0</v>
      </c>
    </row>
    <row r="14" spans="1:14" ht="22.5" customHeight="1" x14ac:dyDescent="0.4">
      <c r="A14" s="19">
        <v>11</v>
      </c>
      <c r="B14" s="15">
        <v>11</v>
      </c>
      <c r="C14" s="29" t="str">
        <f>IF(N14=0,"",VLOOKUP(B14,'申込一覧（事務局）'!$A$5:$N$804,3,0))</f>
        <v/>
      </c>
      <c r="D14" s="29" t="str">
        <f t="shared" si="0"/>
        <v/>
      </c>
      <c r="E14" s="32" t="str">
        <f>IF(N14=0,"",VLOOKUP(B14,'申込一覧（事務局）'!$A$5:$N$804,4,0))</f>
        <v/>
      </c>
      <c r="F14" s="30" t="str">
        <f>IF(N14=0,"",VLOOKUP(B14,'申込一覧（事務局）'!$A$5:$N$804,6,0))</f>
        <v/>
      </c>
      <c r="G14" s="42" t="str">
        <f t="shared" si="1"/>
        <v/>
      </c>
      <c r="H14" s="50" t="str">
        <f>IF(N14=0,"",VLOOKUP(A14,'申込一覧（事務局）'!$A$5:$N$804,11,0))</f>
        <v/>
      </c>
      <c r="I14" s="31" t="str">
        <f>IF(N14=0,"",VLOOKUP(B14,'申込一覧（事務局）'!$A$5:$N$804,13,0))</f>
        <v/>
      </c>
      <c r="J14" s="31" t="str">
        <f>IF(N14=0,"",VLOOKUP(B14,'申込一覧（事務局）'!$A$5:$N$804,14,0))</f>
        <v/>
      </c>
      <c r="K14" s="53" t="str">
        <f>IF(N14=0,"",VLOOKUP(B14,'申込一覧（事務局）'!$A$5:$N$804,8,0))</f>
        <v/>
      </c>
      <c r="N14" s="55">
        <f>VLOOKUP(B14,'申込一覧（事務局）'!$A$5:$N$804,10,0)</f>
        <v>0</v>
      </c>
    </row>
    <row r="15" spans="1:14" ht="22.5" customHeight="1" x14ac:dyDescent="0.4">
      <c r="A15" s="19">
        <v>12</v>
      </c>
      <c r="B15" s="15">
        <v>12</v>
      </c>
      <c r="C15" s="29" t="str">
        <f>IF(N15=0,"",VLOOKUP(B15,'申込一覧（事務局）'!$A$5:$N$804,3,0))</f>
        <v/>
      </c>
      <c r="D15" s="29" t="str">
        <f t="shared" si="0"/>
        <v/>
      </c>
      <c r="E15" s="32" t="str">
        <f>IF(N15=0,"",VLOOKUP(B15,'申込一覧（事務局）'!$A$5:$N$804,4,0))</f>
        <v/>
      </c>
      <c r="F15" s="30" t="str">
        <f>IF(N15=0,"",VLOOKUP(B15,'申込一覧（事務局）'!$A$5:$N$804,6,0))</f>
        <v/>
      </c>
      <c r="G15" s="42" t="str">
        <f t="shared" si="1"/>
        <v/>
      </c>
      <c r="H15" s="50" t="str">
        <f>IF(N15=0,"",VLOOKUP(A15,'申込一覧（事務局）'!$A$5:$N$804,11,0))</f>
        <v/>
      </c>
      <c r="I15" s="31" t="str">
        <f>IF(N15=0,"",VLOOKUP(B15,'申込一覧（事務局）'!$A$5:$N$804,13,0))</f>
        <v/>
      </c>
      <c r="J15" s="31" t="str">
        <f>IF(N15=0,"",VLOOKUP(B15,'申込一覧（事務局）'!$A$5:$N$804,14,0))</f>
        <v/>
      </c>
      <c r="K15" s="53" t="str">
        <f>IF(N15=0,"",VLOOKUP(B15,'申込一覧（事務局）'!$A$5:$N$804,8,0))</f>
        <v/>
      </c>
      <c r="N15" s="55">
        <f>VLOOKUP(B15,'申込一覧（事務局）'!$A$5:$N$804,10,0)</f>
        <v>0</v>
      </c>
    </row>
    <row r="16" spans="1:14" ht="22.5" customHeight="1" x14ac:dyDescent="0.4">
      <c r="A16" s="19">
        <v>13</v>
      </c>
      <c r="B16" s="15">
        <v>13</v>
      </c>
      <c r="C16" s="29" t="str">
        <f>IF(N16=0,"",VLOOKUP(B16,'申込一覧（事務局）'!$A$5:$N$804,3,0))</f>
        <v/>
      </c>
      <c r="D16" s="29" t="str">
        <f t="shared" si="0"/>
        <v/>
      </c>
      <c r="E16" s="32" t="str">
        <f>IF(N16=0,"",VLOOKUP(B16,'申込一覧（事務局）'!$A$5:$N$804,4,0))</f>
        <v/>
      </c>
      <c r="F16" s="30" t="str">
        <f>IF(N16=0,"",VLOOKUP(B16,'申込一覧（事務局）'!$A$5:$N$804,6,0))</f>
        <v/>
      </c>
      <c r="G16" s="42" t="str">
        <f t="shared" si="1"/>
        <v/>
      </c>
      <c r="H16" s="50" t="str">
        <f>IF(N16=0,"",VLOOKUP(A16,'申込一覧（事務局）'!$A$5:$N$804,11,0))</f>
        <v/>
      </c>
      <c r="I16" s="31" t="str">
        <f>IF(N16=0,"",VLOOKUP(B16,'申込一覧（事務局）'!$A$5:$N$804,13,0))</f>
        <v/>
      </c>
      <c r="J16" s="31" t="str">
        <f>IF(N16=0,"",VLOOKUP(B16,'申込一覧（事務局）'!$A$5:$N$804,14,0))</f>
        <v/>
      </c>
      <c r="K16" s="53" t="str">
        <f>IF(N16=0,"",VLOOKUP(B16,'申込一覧（事務局）'!$A$5:$N$804,8,0))</f>
        <v/>
      </c>
      <c r="N16" s="55">
        <f>VLOOKUP(B16,'申込一覧（事務局）'!$A$5:$N$804,10,0)</f>
        <v>0</v>
      </c>
    </row>
    <row r="17" spans="1:14" ht="22.5" customHeight="1" x14ac:dyDescent="0.4">
      <c r="A17" s="19">
        <v>14</v>
      </c>
      <c r="B17" s="15">
        <v>14</v>
      </c>
      <c r="C17" s="29" t="str">
        <f>IF(N17=0,"",VLOOKUP(B17,'申込一覧（事務局）'!$A$5:$N$804,3,0))</f>
        <v/>
      </c>
      <c r="D17" s="29" t="str">
        <f t="shared" si="0"/>
        <v/>
      </c>
      <c r="E17" s="32" t="str">
        <f>IF(N17=0,"",VLOOKUP(B17,'申込一覧（事務局）'!$A$5:$N$804,4,0))</f>
        <v/>
      </c>
      <c r="F17" s="30" t="str">
        <f>IF(N17=0,"",VLOOKUP(B17,'申込一覧（事務局）'!$A$5:$N$804,6,0))</f>
        <v/>
      </c>
      <c r="G17" s="42" t="str">
        <f t="shared" si="1"/>
        <v/>
      </c>
      <c r="H17" s="50" t="str">
        <f>IF(N17=0,"",VLOOKUP(A17,'申込一覧（事務局）'!$A$5:$N$804,11,0))</f>
        <v/>
      </c>
      <c r="I17" s="31" t="str">
        <f>IF(N17=0,"",VLOOKUP(B17,'申込一覧（事務局）'!$A$5:$N$804,13,0))</f>
        <v/>
      </c>
      <c r="J17" s="31" t="str">
        <f>IF(N17=0,"",VLOOKUP(B17,'申込一覧（事務局）'!$A$5:$N$804,14,0))</f>
        <v/>
      </c>
      <c r="K17" s="53" t="str">
        <f>IF(N17=0,"",VLOOKUP(B17,'申込一覧（事務局）'!$A$5:$N$804,8,0))</f>
        <v/>
      </c>
      <c r="N17" s="55">
        <f>VLOOKUP(B17,'申込一覧（事務局）'!$A$5:$N$804,10,0)</f>
        <v>0</v>
      </c>
    </row>
    <row r="18" spans="1:14" ht="22.5" customHeight="1" x14ac:dyDescent="0.4">
      <c r="A18" s="19">
        <v>15</v>
      </c>
      <c r="B18" s="15">
        <v>15</v>
      </c>
      <c r="C18" s="29" t="str">
        <f>IF(N18=0,"",VLOOKUP(B18,'申込一覧（事務局）'!$A$5:$N$804,3,0))</f>
        <v/>
      </c>
      <c r="D18" s="29" t="str">
        <f t="shared" si="0"/>
        <v/>
      </c>
      <c r="E18" s="32" t="str">
        <f>IF(N18=0,"",VLOOKUP(B18,'申込一覧（事務局）'!$A$5:$N$804,4,0))</f>
        <v/>
      </c>
      <c r="F18" s="30" t="str">
        <f>IF(N18=0,"",VLOOKUP(B18,'申込一覧（事務局）'!$A$5:$N$804,6,0))</f>
        <v/>
      </c>
      <c r="G18" s="42" t="str">
        <f t="shared" si="1"/>
        <v/>
      </c>
      <c r="H18" s="50" t="str">
        <f>IF(N18=0,"",VLOOKUP(A18,'申込一覧（事務局）'!$A$5:$N$804,11,0))</f>
        <v/>
      </c>
      <c r="I18" s="31" t="str">
        <f>IF(N18=0,"",VLOOKUP(B18,'申込一覧（事務局）'!$A$5:$N$804,13,0))</f>
        <v/>
      </c>
      <c r="J18" s="31" t="str">
        <f>IF(N18=0,"",VLOOKUP(B18,'申込一覧（事務局）'!$A$5:$N$804,14,0))</f>
        <v/>
      </c>
      <c r="K18" s="53" t="str">
        <f>IF(N18=0,"",VLOOKUP(B18,'申込一覧（事務局）'!$A$5:$N$804,8,0))</f>
        <v/>
      </c>
      <c r="N18" s="55">
        <f>VLOOKUP(B18,'申込一覧（事務局）'!$A$5:$N$804,10,0)</f>
        <v>0</v>
      </c>
    </row>
    <row r="19" spans="1:14" ht="22.5" customHeight="1" x14ac:dyDescent="0.4">
      <c r="A19" s="19">
        <v>16</v>
      </c>
      <c r="B19" s="15">
        <v>16</v>
      </c>
      <c r="C19" s="29" t="str">
        <f>IF(N19=0,"",VLOOKUP(B19,'申込一覧（事務局）'!$A$5:$N$804,3,0))</f>
        <v/>
      </c>
      <c r="D19" s="29" t="str">
        <f t="shared" si="0"/>
        <v/>
      </c>
      <c r="E19" s="32" t="str">
        <f>IF(N19=0,"",VLOOKUP(B19,'申込一覧（事務局）'!$A$5:$N$804,4,0))</f>
        <v/>
      </c>
      <c r="F19" s="30" t="str">
        <f>IF(N19=0,"",VLOOKUP(B19,'申込一覧（事務局）'!$A$5:$N$804,6,0))</f>
        <v/>
      </c>
      <c r="G19" s="42" t="str">
        <f t="shared" si="1"/>
        <v/>
      </c>
      <c r="H19" s="50" t="str">
        <f>IF(N19=0,"",VLOOKUP(A19,'申込一覧（事務局）'!$A$5:$N$804,11,0))</f>
        <v/>
      </c>
      <c r="I19" s="31" t="str">
        <f>IF(N19=0,"",VLOOKUP(B19,'申込一覧（事務局）'!$A$5:$N$804,13,0))</f>
        <v/>
      </c>
      <c r="J19" s="31" t="str">
        <f>IF(N19=0,"",VLOOKUP(B19,'申込一覧（事務局）'!$A$5:$N$804,14,0))</f>
        <v/>
      </c>
      <c r="K19" s="53" t="str">
        <f>IF(N19=0,"",VLOOKUP(B19,'申込一覧（事務局）'!$A$5:$N$804,8,0))</f>
        <v/>
      </c>
      <c r="N19" s="55">
        <f>VLOOKUP(B19,'申込一覧（事務局）'!$A$5:$N$804,10,0)</f>
        <v>0</v>
      </c>
    </row>
    <row r="20" spans="1:14" ht="22.5" customHeight="1" x14ac:dyDescent="0.4">
      <c r="A20" s="19">
        <v>17</v>
      </c>
      <c r="B20" s="15">
        <v>17</v>
      </c>
      <c r="C20" s="29" t="str">
        <f>IF(N20=0,"",VLOOKUP(B20,'申込一覧（事務局）'!$A$5:$N$804,3,0))</f>
        <v/>
      </c>
      <c r="D20" s="29" t="str">
        <f t="shared" si="0"/>
        <v/>
      </c>
      <c r="E20" s="32" t="str">
        <f>IF(N20=0,"",VLOOKUP(B20,'申込一覧（事務局）'!$A$5:$N$804,4,0))</f>
        <v/>
      </c>
      <c r="F20" s="30" t="str">
        <f>IF(N20=0,"",VLOOKUP(B20,'申込一覧（事務局）'!$A$5:$N$804,6,0))</f>
        <v/>
      </c>
      <c r="G20" s="42" t="str">
        <f t="shared" si="1"/>
        <v/>
      </c>
      <c r="H20" s="50" t="str">
        <f>IF(N20=0,"",VLOOKUP(A20,'申込一覧（事務局）'!$A$5:$N$804,11,0))</f>
        <v/>
      </c>
      <c r="I20" s="31" t="str">
        <f>IF(N20=0,"",VLOOKUP(B20,'申込一覧（事務局）'!$A$5:$N$804,13,0))</f>
        <v/>
      </c>
      <c r="J20" s="31" t="str">
        <f>IF(N20=0,"",VLOOKUP(B20,'申込一覧（事務局）'!$A$5:$N$804,14,0))</f>
        <v/>
      </c>
      <c r="K20" s="53" t="str">
        <f>IF(N20=0,"",VLOOKUP(B20,'申込一覧（事務局）'!$A$5:$N$804,8,0))</f>
        <v/>
      </c>
      <c r="N20" s="55">
        <f>VLOOKUP(B20,'申込一覧（事務局）'!$A$5:$N$804,10,0)</f>
        <v>0</v>
      </c>
    </row>
    <row r="21" spans="1:14" ht="22.5" customHeight="1" x14ac:dyDescent="0.4">
      <c r="A21" s="19">
        <v>18</v>
      </c>
      <c r="B21" s="15">
        <v>18</v>
      </c>
      <c r="C21" s="29" t="str">
        <f>IF(N21=0,"",VLOOKUP(B21,'申込一覧（事務局）'!$A$5:$N$804,3,0))</f>
        <v/>
      </c>
      <c r="D21" s="29" t="str">
        <f t="shared" si="0"/>
        <v/>
      </c>
      <c r="E21" s="32" t="str">
        <f>IF(N21=0,"",VLOOKUP(B21,'申込一覧（事務局）'!$A$5:$N$804,4,0))</f>
        <v/>
      </c>
      <c r="F21" s="30" t="str">
        <f>IF(N21=0,"",VLOOKUP(B21,'申込一覧（事務局）'!$A$5:$N$804,6,0))</f>
        <v/>
      </c>
      <c r="G21" s="42" t="str">
        <f t="shared" si="1"/>
        <v/>
      </c>
      <c r="H21" s="50" t="str">
        <f>IF(N21=0,"",VLOOKUP(A21,'申込一覧（事務局）'!$A$5:$N$804,11,0))</f>
        <v/>
      </c>
      <c r="I21" s="31" t="str">
        <f>IF(N21=0,"",VLOOKUP(B21,'申込一覧（事務局）'!$A$5:$N$804,13,0))</f>
        <v/>
      </c>
      <c r="J21" s="31" t="str">
        <f>IF(N21=0,"",VLOOKUP(B21,'申込一覧（事務局）'!$A$5:$N$804,14,0))</f>
        <v/>
      </c>
      <c r="K21" s="53" t="str">
        <f>IF(N21=0,"",VLOOKUP(B21,'申込一覧（事務局）'!$A$5:$N$804,8,0))</f>
        <v/>
      </c>
      <c r="N21" s="55">
        <f>VLOOKUP(B21,'申込一覧（事務局）'!$A$5:$N$804,10,0)</f>
        <v>0</v>
      </c>
    </row>
    <row r="22" spans="1:14" ht="22.5" customHeight="1" x14ac:dyDescent="0.4">
      <c r="A22" s="19">
        <v>19</v>
      </c>
      <c r="B22" s="15">
        <v>19</v>
      </c>
      <c r="C22" s="29" t="str">
        <f>IF(N22=0,"",VLOOKUP(B22,'申込一覧（事務局）'!$A$5:$N$804,3,0))</f>
        <v/>
      </c>
      <c r="D22" s="29" t="str">
        <f t="shared" si="0"/>
        <v/>
      </c>
      <c r="E22" s="32" t="str">
        <f>IF(N22=0,"",VLOOKUP(B22,'申込一覧（事務局）'!$A$5:$N$804,4,0))</f>
        <v/>
      </c>
      <c r="F22" s="30" t="str">
        <f>IF(N22=0,"",VLOOKUP(B22,'申込一覧（事務局）'!$A$5:$N$804,6,0))</f>
        <v/>
      </c>
      <c r="G22" s="42" t="str">
        <f t="shared" si="1"/>
        <v/>
      </c>
      <c r="H22" s="50" t="str">
        <f>IF(N22=0,"",VLOOKUP(A22,'申込一覧（事務局）'!$A$5:$N$804,11,0))</f>
        <v/>
      </c>
      <c r="I22" s="31" t="str">
        <f>IF(N22=0,"",VLOOKUP(B22,'申込一覧（事務局）'!$A$5:$N$804,13,0))</f>
        <v/>
      </c>
      <c r="J22" s="31" t="str">
        <f>IF(N22=0,"",VLOOKUP(B22,'申込一覧（事務局）'!$A$5:$N$804,14,0))</f>
        <v/>
      </c>
      <c r="K22" s="53" t="str">
        <f>IF(N22=0,"",VLOOKUP(B22,'申込一覧（事務局）'!$A$5:$N$804,8,0))</f>
        <v/>
      </c>
      <c r="N22" s="55">
        <f>VLOOKUP(B22,'申込一覧（事務局）'!$A$5:$N$804,10,0)</f>
        <v>0</v>
      </c>
    </row>
    <row r="23" spans="1:14" ht="22.5" customHeight="1" x14ac:dyDescent="0.4">
      <c r="A23" s="19">
        <v>20</v>
      </c>
      <c r="B23" s="15">
        <v>20</v>
      </c>
      <c r="C23" s="29" t="str">
        <f>IF(N23=0,"",VLOOKUP(B23,'申込一覧（事務局）'!$A$5:$N$804,3,0))</f>
        <v/>
      </c>
      <c r="D23" s="29" t="str">
        <f t="shared" si="0"/>
        <v/>
      </c>
      <c r="E23" s="32" t="str">
        <f>IF(N23=0,"",VLOOKUP(B23,'申込一覧（事務局）'!$A$5:$N$804,4,0))</f>
        <v/>
      </c>
      <c r="F23" s="30" t="str">
        <f>IF(N23=0,"",VLOOKUP(B23,'申込一覧（事務局）'!$A$5:$N$804,6,0))</f>
        <v/>
      </c>
      <c r="G23" s="42" t="str">
        <f t="shared" si="1"/>
        <v/>
      </c>
      <c r="H23" s="50" t="str">
        <f>IF(N23=0,"",VLOOKUP(A23,'申込一覧（事務局）'!$A$5:$N$804,11,0))</f>
        <v/>
      </c>
      <c r="I23" s="31" t="str">
        <f>IF(N23=0,"",VLOOKUP(B23,'申込一覧（事務局）'!$A$5:$N$804,13,0))</f>
        <v/>
      </c>
      <c r="J23" s="31" t="str">
        <f>IF(N23=0,"",VLOOKUP(B23,'申込一覧（事務局）'!$A$5:$N$804,14,0))</f>
        <v/>
      </c>
      <c r="K23" s="53" t="str">
        <f>IF(N23=0,"",VLOOKUP(B23,'申込一覧（事務局）'!$A$5:$N$804,8,0))</f>
        <v/>
      </c>
      <c r="N23" s="55">
        <f>VLOOKUP(B23,'申込一覧（事務局）'!$A$5:$N$804,10,0)</f>
        <v>0</v>
      </c>
    </row>
    <row r="24" spans="1:14" ht="22.5" customHeight="1" x14ac:dyDescent="0.4">
      <c r="A24" s="19">
        <v>21</v>
      </c>
      <c r="B24" s="15">
        <v>21</v>
      </c>
      <c r="C24" s="29" t="str">
        <f>IF(N24=0,"",VLOOKUP(B24,'申込一覧（事務局）'!$A$5:$N$804,3,0))</f>
        <v/>
      </c>
      <c r="D24" s="29" t="str">
        <f t="shared" si="0"/>
        <v/>
      </c>
      <c r="E24" s="32" t="str">
        <f>IF(N24=0,"",VLOOKUP(B24,'申込一覧（事務局）'!$A$5:$N$804,4,0))</f>
        <v/>
      </c>
      <c r="F24" s="30" t="str">
        <f>IF(N24=0,"",VLOOKUP(B24,'申込一覧（事務局）'!$A$5:$N$804,6,0))</f>
        <v/>
      </c>
      <c r="G24" s="42" t="str">
        <f t="shared" si="1"/>
        <v/>
      </c>
      <c r="H24" s="50" t="str">
        <f>IF(N24=0,"",VLOOKUP(A24,'申込一覧（事務局）'!$A$5:$N$804,11,0))</f>
        <v/>
      </c>
      <c r="I24" s="31" t="str">
        <f>IF(N24=0,"",VLOOKUP(B24,'申込一覧（事務局）'!$A$5:$N$804,13,0))</f>
        <v/>
      </c>
      <c r="J24" s="31" t="str">
        <f>IF(N24=0,"",VLOOKUP(B24,'申込一覧（事務局）'!$A$5:$N$804,14,0))</f>
        <v/>
      </c>
      <c r="K24" s="53" t="str">
        <f>IF(N24=0,"",VLOOKUP(B24,'申込一覧（事務局）'!$A$5:$N$804,8,0))</f>
        <v/>
      </c>
      <c r="N24" s="55">
        <f>VLOOKUP(B24,'申込一覧（事務局）'!$A$5:$N$804,10,0)</f>
        <v>0</v>
      </c>
    </row>
    <row r="25" spans="1:14" ht="22.5" customHeight="1" x14ac:dyDescent="0.4">
      <c r="A25" s="19">
        <v>22</v>
      </c>
      <c r="B25" s="15">
        <v>22</v>
      </c>
      <c r="C25" s="29" t="str">
        <f>IF(N25=0,"",VLOOKUP(B25,'申込一覧（事務局）'!$A$5:$N$804,3,0))</f>
        <v/>
      </c>
      <c r="D25" s="29" t="str">
        <f t="shared" si="0"/>
        <v/>
      </c>
      <c r="E25" s="32" t="str">
        <f>IF(N25=0,"",VLOOKUP(B25,'申込一覧（事務局）'!$A$5:$N$804,4,0))</f>
        <v/>
      </c>
      <c r="F25" s="30" t="str">
        <f>IF(N25=0,"",VLOOKUP(B25,'申込一覧（事務局）'!$A$5:$N$804,6,0))</f>
        <v/>
      </c>
      <c r="G25" s="42" t="str">
        <f t="shared" si="1"/>
        <v/>
      </c>
      <c r="H25" s="50" t="str">
        <f>IF(N25=0,"",VLOOKUP(A25,'申込一覧（事務局）'!$A$5:$N$804,11,0))</f>
        <v/>
      </c>
      <c r="I25" s="31" t="str">
        <f>IF(N25=0,"",VLOOKUP(B25,'申込一覧（事務局）'!$A$5:$N$804,13,0))</f>
        <v/>
      </c>
      <c r="J25" s="31" t="str">
        <f>IF(N25=0,"",VLOOKUP(B25,'申込一覧（事務局）'!$A$5:$N$804,14,0))</f>
        <v/>
      </c>
      <c r="K25" s="53" t="str">
        <f>IF(N25=0,"",VLOOKUP(B25,'申込一覧（事務局）'!$A$5:$N$804,8,0))</f>
        <v/>
      </c>
      <c r="N25" s="55">
        <f>VLOOKUP(B25,'申込一覧（事務局）'!$A$5:$N$804,10,0)</f>
        <v>0</v>
      </c>
    </row>
    <row r="26" spans="1:14" ht="22.5" customHeight="1" x14ac:dyDescent="0.4">
      <c r="A26" s="19">
        <v>23</v>
      </c>
      <c r="B26" s="15">
        <v>23</v>
      </c>
      <c r="C26" s="29" t="str">
        <f>IF(N26=0,"",VLOOKUP(B26,'申込一覧（事務局）'!$A$5:$N$804,3,0))</f>
        <v/>
      </c>
      <c r="D26" s="29" t="str">
        <f t="shared" si="0"/>
        <v/>
      </c>
      <c r="E26" s="32" t="str">
        <f>IF(N26=0,"",VLOOKUP(B26,'申込一覧（事務局）'!$A$5:$N$804,4,0))</f>
        <v/>
      </c>
      <c r="F26" s="30" t="str">
        <f>IF(N26=0,"",VLOOKUP(B26,'申込一覧（事務局）'!$A$5:$N$804,6,0))</f>
        <v/>
      </c>
      <c r="G26" s="42" t="str">
        <f t="shared" si="1"/>
        <v/>
      </c>
      <c r="H26" s="50" t="str">
        <f>IF(N26=0,"",VLOOKUP(A26,'申込一覧（事務局）'!$A$5:$N$804,11,0))</f>
        <v/>
      </c>
      <c r="I26" s="31" t="str">
        <f>IF(N26=0,"",VLOOKUP(B26,'申込一覧（事務局）'!$A$5:$N$804,13,0))</f>
        <v/>
      </c>
      <c r="J26" s="31" t="str">
        <f>IF(N26=0,"",VLOOKUP(B26,'申込一覧（事務局）'!$A$5:$N$804,14,0))</f>
        <v/>
      </c>
      <c r="K26" s="53" t="str">
        <f>IF(N26=0,"",VLOOKUP(B26,'申込一覧（事務局）'!$A$5:$N$804,8,0))</f>
        <v/>
      </c>
      <c r="N26" s="55">
        <f>VLOOKUP(B26,'申込一覧（事務局）'!$A$5:$N$804,10,0)</f>
        <v>0</v>
      </c>
    </row>
    <row r="27" spans="1:14" ht="22.5" customHeight="1" x14ac:dyDescent="0.4">
      <c r="A27" s="19">
        <v>24</v>
      </c>
      <c r="B27" s="15">
        <v>24</v>
      </c>
      <c r="C27" s="29" t="str">
        <f>IF(N27=0,"",VLOOKUP(B27,'申込一覧（事務局）'!$A$5:$N$804,3,0))</f>
        <v/>
      </c>
      <c r="D27" s="29" t="str">
        <f t="shared" si="0"/>
        <v/>
      </c>
      <c r="E27" s="32" t="str">
        <f>IF(N27=0,"",VLOOKUP(B27,'申込一覧（事務局）'!$A$5:$N$804,4,0))</f>
        <v/>
      </c>
      <c r="F27" s="30" t="str">
        <f>IF(N27=0,"",VLOOKUP(B27,'申込一覧（事務局）'!$A$5:$N$804,6,0))</f>
        <v/>
      </c>
      <c r="G27" s="42" t="str">
        <f t="shared" si="1"/>
        <v/>
      </c>
      <c r="H27" s="50" t="str">
        <f>IF(N27=0,"",VLOOKUP(A27,'申込一覧（事務局）'!$A$5:$N$804,11,0))</f>
        <v/>
      </c>
      <c r="I27" s="31" t="str">
        <f>IF(N27=0,"",VLOOKUP(B27,'申込一覧（事務局）'!$A$5:$N$804,13,0))</f>
        <v/>
      </c>
      <c r="J27" s="31" t="str">
        <f>IF(N27=0,"",VLOOKUP(B27,'申込一覧（事務局）'!$A$5:$N$804,14,0))</f>
        <v/>
      </c>
      <c r="K27" s="53" t="str">
        <f>IF(N27=0,"",VLOOKUP(B27,'申込一覧（事務局）'!$A$5:$N$804,8,0))</f>
        <v/>
      </c>
      <c r="N27" s="55">
        <f>VLOOKUP(B27,'申込一覧（事務局）'!$A$5:$N$804,10,0)</f>
        <v>0</v>
      </c>
    </row>
    <row r="28" spans="1:14" ht="22.5" customHeight="1" thickBot="1" x14ac:dyDescent="0.45">
      <c r="A28" s="43">
        <v>25</v>
      </c>
      <c r="B28" s="16">
        <v>25</v>
      </c>
      <c r="C28" s="33" t="str">
        <f>IF(N28=0,"",VLOOKUP(B28,'申込一覧（事務局）'!$A$5:$N$804,3,0))</f>
        <v/>
      </c>
      <c r="D28" s="33" t="str">
        <f t="shared" si="0"/>
        <v/>
      </c>
      <c r="E28" s="34" t="str">
        <f>IF(N28=0,"",VLOOKUP(B28,'申込一覧（事務局）'!$A$5:$N$804,4,0))</f>
        <v/>
      </c>
      <c r="F28" s="44" t="str">
        <f>IF(N28=0,"",VLOOKUP(B28,'申込一覧（事務局）'!$A$5:$N$804,6,0))</f>
        <v/>
      </c>
      <c r="G28" s="45" t="str">
        <f t="shared" si="1"/>
        <v/>
      </c>
      <c r="H28" s="51" t="str">
        <f>IF(N28=0,"",VLOOKUP(A28,'申込一覧（事務局）'!$A$5:$N$804,11,0))</f>
        <v/>
      </c>
      <c r="I28" s="46" t="str">
        <f>IF(N28=0,"",VLOOKUP(B28,'申込一覧（事務局）'!$A$5:$N$804,13,0))</f>
        <v/>
      </c>
      <c r="J28" s="46" t="str">
        <f>IF(N28=0,"",VLOOKUP(B28,'申込一覧（事務局）'!$A$5:$N$804,14,0))</f>
        <v/>
      </c>
      <c r="K28" s="54" t="str">
        <f>IF(N28=0,"",VLOOKUP(B28,'申込一覧（事務局）'!$A$5:$N$804,8,0))</f>
        <v/>
      </c>
      <c r="N28" s="55">
        <f>VLOOKUP(B28,'申込一覧（事務局）'!$A$5:$N$804,10,0)</f>
        <v>0</v>
      </c>
    </row>
    <row r="29" spans="1:14" ht="23.25" x14ac:dyDescent="0.4">
      <c r="A29" s="81" t="str">
        <f t="shared" ref="A29" si="2">A1</f>
        <v>2023年度　C級公認審判員申請者名簿(一般)　　　</v>
      </c>
      <c r="B29" s="81"/>
      <c r="C29" s="81"/>
      <c r="D29" s="81"/>
      <c r="E29" s="81"/>
      <c r="F29" s="81"/>
      <c r="G29" s="81"/>
      <c r="H29" s="81"/>
      <c r="I29" s="81"/>
      <c r="J29" s="81"/>
      <c r="K29" s="82" t="str">
        <f>"NO."&amp;$L$2+1</f>
        <v>NO.2</v>
      </c>
      <c r="N29" s="55" t="e">
        <f>VLOOKUP(B29,'申込一覧（事務局）'!$A$5:$N$804,10,0)</f>
        <v>#N/A</v>
      </c>
    </row>
    <row r="30" spans="1:14" ht="17.25" thickBot="1" x14ac:dyDescent="0.45">
      <c r="A30" s="84" t="str">
        <f t="shared" ref="A30:J30" si="3">A2</f>
        <v>一般財団法人　北海道陸上競技協会　　２０２３年４月１日付委嘱</v>
      </c>
      <c r="B30" s="84"/>
      <c r="C30" s="84"/>
      <c r="D30" s="84"/>
      <c r="E30" s="84"/>
      <c r="F30" s="84"/>
      <c r="G30" s="84"/>
      <c r="H30" s="84"/>
      <c r="I30" s="84"/>
      <c r="J30" s="21" t="str">
        <f t="shared" si="3"/>
        <v>2023年4月15日以降受付</v>
      </c>
      <c r="K30" s="83"/>
      <c r="N30" s="55" t="e">
        <f>VLOOKUP(B30,'申込一覧（事務局）'!$A$5:$N$804,10,0)</f>
        <v>#N/A</v>
      </c>
    </row>
    <row r="31" spans="1:14" ht="26.25" customHeight="1" thickBot="1" x14ac:dyDescent="0.45">
      <c r="A31" s="13"/>
      <c r="B31" s="18" t="str">
        <f t="shared" ref="B31:J31" si="4">B3</f>
        <v>登録番号</v>
      </c>
      <c r="C31" s="22" t="str">
        <f t="shared" si="4"/>
        <v>所属陸協</v>
      </c>
      <c r="D31" s="23" t="str">
        <f t="shared" si="4"/>
        <v>区分</v>
      </c>
      <c r="E31" s="24" t="str">
        <f t="shared" si="4"/>
        <v>氏      名</v>
      </c>
      <c r="F31" s="25" t="str">
        <f t="shared" si="4"/>
        <v>性</v>
      </c>
      <c r="G31" s="24" t="str">
        <f t="shared" si="4"/>
        <v>生年月日</v>
      </c>
      <c r="H31" s="24" t="str">
        <f t="shared" si="4"/>
        <v>年齢</v>
      </c>
      <c r="I31" s="24" t="str">
        <f t="shared" si="4"/>
        <v>（〒）</v>
      </c>
      <c r="J31" s="26" t="str">
        <f t="shared" si="4"/>
        <v>住所</v>
      </c>
      <c r="K31" s="27" t="s">
        <v>33</v>
      </c>
      <c r="N31" s="55" t="e">
        <f>VLOOKUP(B31,'申込一覧（事務局）'!$A$5:$N$804,10,0)</f>
        <v>#N/A</v>
      </c>
    </row>
    <row r="32" spans="1:14" ht="22.5" customHeight="1" x14ac:dyDescent="0.4">
      <c r="A32" s="37">
        <v>26</v>
      </c>
      <c r="B32" s="14">
        <v>26</v>
      </c>
      <c r="C32" s="28" t="str">
        <f>IF(N32=0,"",VLOOKUP(B32,'申込一覧（事務局）'!$A$5:$N$804,3,0))</f>
        <v/>
      </c>
      <c r="D32" s="28" t="str">
        <f>IF(C32="","","高校")</f>
        <v/>
      </c>
      <c r="E32" s="38" t="str">
        <f>IF(N32=0,"",VLOOKUP(B32,'申込一覧（事務局）'!$A$5:$N$804,4,0))</f>
        <v/>
      </c>
      <c r="F32" s="39" t="str">
        <f>IF(N32=0,"",VLOOKUP(B32,'申込一覧（事務局）'!$A$5:$N$804,6,0))</f>
        <v/>
      </c>
      <c r="G32" s="40" t="str">
        <f>IF(N32=0,"",TEXT(N32,"0000!/00!/00"))</f>
        <v/>
      </c>
      <c r="H32" s="48" t="str">
        <f>IF(N32=0,"",VLOOKUP(A32,'申込一覧（事務局）'!$A$5:$N$804,11,0))</f>
        <v/>
      </c>
      <c r="I32" s="41" t="str">
        <f>IF(N32=0,"",VLOOKUP(B32,'申込一覧（事務局）'!$A$5:$N$804,13,0))</f>
        <v/>
      </c>
      <c r="J32" s="41" t="str">
        <f>IF(N32=0,"",VLOOKUP(B32,'申込一覧（事務局）'!$A$5:$N$804,14,0))</f>
        <v/>
      </c>
      <c r="K32" s="52" t="str">
        <f>IF(N32=0,"",VLOOKUP(B32,'申込一覧（事務局）'!$A$5:$N$804,8,0))</f>
        <v/>
      </c>
      <c r="N32" s="55">
        <f>VLOOKUP(B32,'申込一覧（事務局）'!$A$5:$N$804,10,0)</f>
        <v>0</v>
      </c>
    </row>
    <row r="33" spans="1:14" ht="22.5" customHeight="1" x14ac:dyDescent="0.4">
      <c r="A33" s="19">
        <v>27</v>
      </c>
      <c r="B33" s="15">
        <v>27</v>
      </c>
      <c r="C33" s="29" t="str">
        <f>IF(N33=0,"",VLOOKUP(B33,'申込一覧（事務局）'!$A$5:$N$804,3,0))</f>
        <v/>
      </c>
      <c r="D33" s="29" t="str">
        <f t="shared" ref="D33:D56" si="5">IF(C33="","","高校")</f>
        <v/>
      </c>
      <c r="E33" s="32" t="str">
        <f>IF(N33=0,"",VLOOKUP(B33,'申込一覧（事務局）'!$A$5:$N$804,4,0))</f>
        <v/>
      </c>
      <c r="F33" s="30" t="str">
        <f>IF(N33=0,"",VLOOKUP(B33,'申込一覧（事務局）'!$A$5:$N$804,6,0))</f>
        <v/>
      </c>
      <c r="G33" s="42" t="str">
        <f t="shared" ref="G33:G56" si="6">IF(N33=0,"",TEXT(N33,"0000!/00!/00"))</f>
        <v/>
      </c>
      <c r="H33" s="50" t="str">
        <f>IF(N33=0,"",VLOOKUP(A33,'申込一覧（事務局）'!$A$5:$N$804,11,0))</f>
        <v/>
      </c>
      <c r="I33" s="31" t="str">
        <f>IF(N33=0,"",VLOOKUP(B33,'申込一覧（事務局）'!$A$5:$N$804,13,0))</f>
        <v/>
      </c>
      <c r="J33" s="31" t="str">
        <f>IF(N33=0,"",VLOOKUP(B33,'申込一覧（事務局）'!$A$5:$N$804,14,0))</f>
        <v/>
      </c>
      <c r="K33" s="53" t="str">
        <f>IF(N33=0,"",VLOOKUP(B33,'申込一覧（事務局）'!$A$5:$N$804,8,0))</f>
        <v/>
      </c>
      <c r="N33" s="55">
        <f>VLOOKUP(B33,'申込一覧（事務局）'!$A$5:$N$804,10,0)</f>
        <v>0</v>
      </c>
    </row>
    <row r="34" spans="1:14" ht="22.5" customHeight="1" x14ac:dyDescent="0.4">
      <c r="A34" s="19">
        <v>28</v>
      </c>
      <c r="B34" s="15">
        <v>28</v>
      </c>
      <c r="C34" s="29" t="str">
        <f>IF(N34=0,"",VLOOKUP(B34,'申込一覧（事務局）'!$A$5:$N$804,3,0))</f>
        <v/>
      </c>
      <c r="D34" s="29" t="str">
        <f t="shared" si="5"/>
        <v/>
      </c>
      <c r="E34" s="32" t="str">
        <f>IF(N34=0,"",VLOOKUP(B34,'申込一覧（事務局）'!$A$5:$N$804,4,0))</f>
        <v/>
      </c>
      <c r="F34" s="30" t="str">
        <f>IF(N34=0,"",VLOOKUP(B34,'申込一覧（事務局）'!$A$5:$N$804,6,0))</f>
        <v/>
      </c>
      <c r="G34" s="42" t="str">
        <f t="shared" si="6"/>
        <v/>
      </c>
      <c r="H34" s="50" t="str">
        <f>IF(N34=0,"",VLOOKUP(A34,'申込一覧（事務局）'!$A$5:$N$804,11,0))</f>
        <v/>
      </c>
      <c r="I34" s="31" t="str">
        <f>IF(N34=0,"",VLOOKUP(B34,'申込一覧（事務局）'!$A$5:$N$804,13,0))</f>
        <v/>
      </c>
      <c r="J34" s="31" t="str">
        <f>IF(N34=0,"",VLOOKUP(B34,'申込一覧（事務局）'!$A$5:$N$804,14,0))</f>
        <v/>
      </c>
      <c r="K34" s="53" t="str">
        <f>IF(N34=0,"",VLOOKUP(B34,'申込一覧（事務局）'!$A$5:$N$804,8,0))</f>
        <v/>
      </c>
      <c r="N34" s="55">
        <f>VLOOKUP(B34,'申込一覧（事務局）'!$A$5:$N$804,10,0)</f>
        <v>0</v>
      </c>
    </row>
    <row r="35" spans="1:14" ht="22.5" customHeight="1" x14ac:dyDescent="0.4">
      <c r="A35" s="19">
        <v>29</v>
      </c>
      <c r="B35" s="15">
        <v>29</v>
      </c>
      <c r="C35" s="29" t="str">
        <f>IF(N35=0,"",VLOOKUP(B35,'申込一覧（事務局）'!$A$5:$N$804,3,0))</f>
        <v/>
      </c>
      <c r="D35" s="29" t="str">
        <f t="shared" si="5"/>
        <v/>
      </c>
      <c r="E35" s="32" t="str">
        <f>IF(N35=0,"",VLOOKUP(B35,'申込一覧（事務局）'!$A$5:$N$804,4,0))</f>
        <v/>
      </c>
      <c r="F35" s="30" t="str">
        <f>IF(N35=0,"",VLOOKUP(B35,'申込一覧（事務局）'!$A$5:$N$804,6,0))</f>
        <v/>
      </c>
      <c r="G35" s="42" t="str">
        <f t="shared" si="6"/>
        <v/>
      </c>
      <c r="H35" s="50" t="str">
        <f>IF(N35=0,"",VLOOKUP(A35,'申込一覧（事務局）'!$A$5:$N$804,11,0))</f>
        <v/>
      </c>
      <c r="I35" s="31" t="str">
        <f>IF(N35=0,"",VLOOKUP(B35,'申込一覧（事務局）'!$A$5:$N$804,13,0))</f>
        <v/>
      </c>
      <c r="J35" s="31" t="str">
        <f>IF(N35=0,"",VLOOKUP(B35,'申込一覧（事務局）'!$A$5:$N$804,14,0))</f>
        <v/>
      </c>
      <c r="K35" s="53" t="str">
        <f>IF(N35=0,"",VLOOKUP(B35,'申込一覧（事務局）'!$A$5:$N$804,8,0))</f>
        <v/>
      </c>
      <c r="N35" s="55">
        <f>VLOOKUP(B35,'申込一覧（事務局）'!$A$5:$N$804,10,0)</f>
        <v>0</v>
      </c>
    </row>
    <row r="36" spans="1:14" ht="22.5" customHeight="1" x14ac:dyDescent="0.4">
      <c r="A36" s="19">
        <v>30</v>
      </c>
      <c r="B36" s="15">
        <v>30</v>
      </c>
      <c r="C36" s="29" t="str">
        <f>IF(N36=0,"",VLOOKUP(B36,'申込一覧（事務局）'!$A$5:$N$804,3,0))</f>
        <v/>
      </c>
      <c r="D36" s="29" t="str">
        <f t="shared" si="5"/>
        <v/>
      </c>
      <c r="E36" s="32" t="str">
        <f>IF(N36=0,"",VLOOKUP(B36,'申込一覧（事務局）'!$A$5:$N$804,4,0))</f>
        <v/>
      </c>
      <c r="F36" s="30" t="str">
        <f>IF(N36=0,"",VLOOKUP(B36,'申込一覧（事務局）'!$A$5:$N$804,6,0))</f>
        <v/>
      </c>
      <c r="G36" s="42" t="str">
        <f t="shared" si="6"/>
        <v/>
      </c>
      <c r="H36" s="50" t="str">
        <f>IF(N36=0,"",VLOOKUP(A36,'申込一覧（事務局）'!$A$5:$N$804,11,0))</f>
        <v/>
      </c>
      <c r="I36" s="31" t="str">
        <f>IF(N36=0,"",VLOOKUP(B36,'申込一覧（事務局）'!$A$5:$N$804,13,0))</f>
        <v/>
      </c>
      <c r="J36" s="31" t="str">
        <f>IF(N36=0,"",VLOOKUP(B36,'申込一覧（事務局）'!$A$5:$N$804,14,0))</f>
        <v/>
      </c>
      <c r="K36" s="53" t="str">
        <f>IF(N36=0,"",VLOOKUP(B36,'申込一覧（事務局）'!$A$5:$N$804,8,0))</f>
        <v/>
      </c>
      <c r="N36" s="55">
        <f>VLOOKUP(B36,'申込一覧（事務局）'!$A$5:$N$804,10,0)</f>
        <v>0</v>
      </c>
    </row>
    <row r="37" spans="1:14" ht="22.5" customHeight="1" x14ac:dyDescent="0.4">
      <c r="A37" s="19">
        <v>31</v>
      </c>
      <c r="B37" s="15">
        <v>31</v>
      </c>
      <c r="C37" s="29" t="str">
        <f>IF(N37=0,"",VLOOKUP(B37,'申込一覧（事務局）'!$A$5:$N$804,3,0))</f>
        <v/>
      </c>
      <c r="D37" s="29" t="str">
        <f t="shared" si="5"/>
        <v/>
      </c>
      <c r="E37" s="32" t="str">
        <f>IF(N37=0,"",VLOOKUP(B37,'申込一覧（事務局）'!$A$5:$N$804,4,0))</f>
        <v/>
      </c>
      <c r="F37" s="30" t="str">
        <f>IF(N37=0,"",VLOOKUP(B37,'申込一覧（事務局）'!$A$5:$N$804,6,0))</f>
        <v/>
      </c>
      <c r="G37" s="42" t="str">
        <f t="shared" si="6"/>
        <v/>
      </c>
      <c r="H37" s="50" t="str">
        <f>IF(N37=0,"",VLOOKUP(A37,'申込一覧（事務局）'!$A$5:$N$804,11,0))</f>
        <v/>
      </c>
      <c r="I37" s="31" t="str">
        <f>IF(N37=0,"",VLOOKUP(B37,'申込一覧（事務局）'!$A$5:$N$804,13,0))</f>
        <v/>
      </c>
      <c r="J37" s="31" t="str">
        <f>IF(N37=0,"",VLOOKUP(B37,'申込一覧（事務局）'!$A$5:$N$804,14,0))</f>
        <v/>
      </c>
      <c r="K37" s="53" t="str">
        <f>IF(N37=0,"",VLOOKUP(B37,'申込一覧（事務局）'!$A$5:$N$804,8,0))</f>
        <v/>
      </c>
      <c r="N37" s="55">
        <f>VLOOKUP(B37,'申込一覧（事務局）'!$A$5:$N$804,10,0)</f>
        <v>0</v>
      </c>
    </row>
    <row r="38" spans="1:14" ht="22.5" customHeight="1" x14ac:dyDescent="0.4">
      <c r="A38" s="19">
        <v>32</v>
      </c>
      <c r="B38" s="15">
        <v>32</v>
      </c>
      <c r="C38" s="29" t="str">
        <f>IF(N38=0,"",VLOOKUP(B38,'申込一覧（事務局）'!$A$5:$N$804,3,0))</f>
        <v/>
      </c>
      <c r="D38" s="29" t="str">
        <f t="shared" si="5"/>
        <v/>
      </c>
      <c r="E38" s="32" t="str">
        <f>IF(N38=0,"",VLOOKUP(B38,'申込一覧（事務局）'!$A$5:$N$804,4,0))</f>
        <v/>
      </c>
      <c r="F38" s="30" t="str">
        <f>IF(N38=0,"",VLOOKUP(B38,'申込一覧（事務局）'!$A$5:$N$804,6,0))</f>
        <v/>
      </c>
      <c r="G38" s="42" t="str">
        <f t="shared" si="6"/>
        <v/>
      </c>
      <c r="H38" s="50" t="str">
        <f>IF(N38=0,"",VLOOKUP(A38,'申込一覧（事務局）'!$A$5:$N$804,11,0))</f>
        <v/>
      </c>
      <c r="I38" s="31" t="str">
        <f>IF(N38=0,"",VLOOKUP(B38,'申込一覧（事務局）'!$A$5:$N$804,13,0))</f>
        <v/>
      </c>
      <c r="J38" s="31" t="str">
        <f>IF(N38=0,"",VLOOKUP(B38,'申込一覧（事務局）'!$A$5:$N$804,14,0))</f>
        <v/>
      </c>
      <c r="K38" s="53" t="str">
        <f>IF(N38=0,"",VLOOKUP(B38,'申込一覧（事務局）'!$A$5:$N$804,8,0))</f>
        <v/>
      </c>
      <c r="N38" s="55">
        <f>VLOOKUP(B38,'申込一覧（事務局）'!$A$5:$N$804,10,0)</f>
        <v>0</v>
      </c>
    </row>
    <row r="39" spans="1:14" ht="22.5" customHeight="1" x14ac:dyDescent="0.4">
      <c r="A39" s="19">
        <v>33</v>
      </c>
      <c r="B39" s="15">
        <v>33</v>
      </c>
      <c r="C39" s="29" t="str">
        <f>IF(N39=0,"",VLOOKUP(B39,'申込一覧（事務局）'!$A$5:$N$804,3,0))</f>
        <v/>
      </c>
      <c r="D39" s="29" t="str">
        <f t="shared" si="5"/>
        <v/>
      </c>
      <c r="E39" s="32" t="str">
        <f>IF(N39=0,"",VLOOKUP(B39,'申込一覧（事務局）'!$A$5:$N$804,4,0))</f>
        <v/>
      </c>
      <c r="F39" s="30" t="str">
        <f>IF(N39=0,"",VLOOKUP(B39,'申込一覧（事務局）'!$A$5:$N$804,6,0))</f>
        <v/>
      </c>
      <c r="G39" s="42" t="str">
        <f t="shared" si="6"/>
        <v/>
      </c>
      <c r="H39" s="50" t="str">
        <f>IF(N39=0,"",VLOOKUP(A39,'申込一覧（事務局）'!$A$5:$N$804,11,0))</f>
        <v/>
      </c>
      <c r="I39" s="31" t="str">
        <f>IF(N39=0,"",VLOOKUP(B39,'申込一覧（事務局）'!$A$5:$N$804,13,0))</f>
        <v/>
      </c>
      <c r="J39" s="31" t="str">
        <f>IF(N39=0,"",VLOOKUP(B39,'申込一覧（事務局）'!$A$5:$N$804,14,0))</f>
        <v/>
      </c>
      <c r="K39" s="53" t="str">
        <f>IF(N39=0,"",VLOOKUP(B39,'申込一覧（事務局）'!$A$5:$N$804,8,0))</f>
        <v/>
      </c>
      <c r="N39" s="55">
        <f>VLOOKUP(B39,'申込一覧（事務局）'!$A$5:$N$804,10,0)</f>
        <v>0</v>
      </c>
    </row>
    <row r="40" spans="1:14" ht="22.5" customHeight="1" x14ac:dyDescent="0.4">
      <c r="A40" s="19">
        <v>34</v>
      </c>
      <c r="B40" s="15">
        <v>34</v>
      </c>
      <c r="C40" s="29" t="str">
        <f>IF(N40=0,"",VLOOKUP(B40,'申込一覧（事務局）'!$A$5:$N$804,3,0))</f>
        <v/>
      </c>
      <c r="D40" s="29" t="str">
        <f t="shared" si="5"/>
        <v/>
      </c>
      <c r="E40" s="32" t="str">
        <f>IF(N40=0,"",VLOOKUP(B40,'申込一覧（事務局）'!$A$5:$N$804,4,0))</f>
        <v/>
      </c>
      <c r="F40" s="30" t="str">
        <f>IF(N40=0,"",VLOOKUP(B40,'申込一覧（事務局）'!$A$5:$N$804,6,0))</f>
        <v/>
      </c>
      <c r="G40" s="42" t="str">
        <f t="shared" si="6"/>
        <v/>
      </c>
      <c r="H40" s="50" t="str">
        <f>IF(N40=0,"",VLOOKUP(A40,'申込一覧（事務局）'!$A$5:$N$804,11,0))</f>
        <v/>
      </c>
      <c r="I40" s="31" t="str">
        <f>IF(N40=0,"",VLOOKUP(B40,'申込一覧（事務局）'!$A$5:$N$804,13,0))</f>
        <v/>
      </c>
      <c r="J40" s="31" t="str">
        <f>IF(N40=0,"",VLOOKUP(B40,'申込一覧（事務局）'!$A$5:$N$804,14,0))</f>
        <v/>
      </c>
      <c r="K40" s="53" t="str">
        <f>IF(N40=0,"",VLOOKUP(B40,'申込一覧（事務局）'!$A$5:$N$804,8,0))</f>
        <v/>
      </c>
      <c r="N40" s="55">
        <f>VLOOKUP(B40,'申込一覧（事務局）'!$A$5:$N$804,10,0)</f>
        <v>0</v>
      </c>
    </row>
    <row r="41" spans="1:14" ht="22.5" customHeight="1" x14ac:dyDescent="0.4">
      <c r="A41" s="19">
        <v>35</v>
      </c>
      <c r="B41" s="15">
        <v>35</v>
      </c>
      <c r="C41" s="29" t="str">
        <f>IF(N41=0,"",VLOOKUP(B41,'申込一覧（事務局）'!$A$5:$N$804,3,0))</f>
        <v/>
      </c>
      <c r="D41" s="29" t="str">
        <f t="shared" si="5"/>
        <v/>
      </c>
      <c r="E41" s="32" t="str">
        <f>IF(N41=0,"",VLOOKUP(B41,'申込一覧（事務局）'!$A$5:$N$804,4,0))</f>
        <v/>
      </c>
      <c r="F41" s="30" t="str">
        <f>IF(N41=0,"",VLOOKUP(B41,'申込一覧（事務局）'!$A$5:$N$804,6,0))</f>
        <v/>
      </c>
      <c r="G41" s="42" t="str">
        <f t="shared" si="6"/>
        <v/>
      </c>
      <c r="H41" s="50" t="str">
        <f>IF(N41=0,"",VLOOKUP(A41,'申込一覧（事務局）'!$A$5:$N$804,11,0))</f>
        <v/>
      </c>
      <c r="I41" s="31" t="str">
        <f>IF(N41=0,"",VLOOKUP(B41,'申込一覧（事務局）'!$A$5:$N$804,13,0))</f>
        <v/>
      </c>
      <c r="J41" s="31" t="str">
        <f>IF(N41=0,"",VLOOKUP(B41,'申込一覧（事務局）'!$A$5:$N$804,14,0))</f>
        <v/>
      </c>
      <c r="K41" s="53" t="str">
        <f>IF(N41=0,"",VLOOKUP(B41,'申込一覧（事務局）'!$A$5:$N$804,8,0))</f>
        <v/>
      </c>
      <c r="N41" s="55">
        <f>VLOOKUP(B41,'申込一覧（事務局）'!$A$5:$N$804,10,0)</f>
        <v>0</v>
      </c>
    </row>
    <row r="42" spans="1:14" ht="22.5" customHeight="1" x14ac:dyDescent="0.4">
      <c r="A42" s="19">
        <v>36</v>
      </c>
      <c r="B42" s="15">
        <v>36</v>
      </c>
      <c r="C42" s="29" t="str">
        <f>IF(N42=0,"",VLOOKUP(B42,'申込一覧（事務局）'!$A$5:$N$804,3,0))</f>
        <v/>
      </c>
      <c r="D42" s="29" t="str">
        <f t="shared" si="5"/>
        <v/>
      </c>
      <c r="E42" s="32" t="str">
        <f>IF(N42=0,"",VLOOKUP(B42,'申込一覧（事務局）'!$A$5:$N$804,4,0))</f>
        <v/>
      </c>
      <c r="F42" s="30" t="str">
        <f>IF(N42=0,"",VLOOKUP(B42,'申込一覧（事務局）'!$A$5:$N$804,6,0))</f>
        <v/>
      </c>
      <c r="G42" s="42" t="str">
        <f t="shared" si="6"/>
        <v/>
      </c>
      <c r="H42" s="50" t="str">
        <f>IF(N42=0,"",VLOOKUP(A42,'申込一覧（事務局）'!$A$5:$N$804,11,0))</f>
        <v/>
      </c>
      <c r="I42" s="31" t="str">
        <f>IF(N42=0,"",VLOOKUP(B42,'申込一覧（事務局）'!$A$5:$N$804,13,0))</f>
        <v/>
      </c>
      <c r="J42" s="31" t="str">
        <f>IF(N42=0,"",VLOOKUP(B42,'申込一覧（事務局）'!$A$5:$N$804,14,0))</f>
        <v/>
      </c>
      <c r="K42" s="53" t="str">
        <f>IF(N42=0,"",VLOOKUP(B42,'申込一覧（事務局）'!$A$5:$N$804,8,0))</f>
        <v/>
      </c>
      <c r="N42" s="55">
        <f>VLOOKUP(B42,'申込一覧（事務局）'!$A$5:$N$804,10,0)</f>
        <v>0</v>
      </c>
    </row>
    <row r="43" spans="1:14" ht="22.5" customHeight="1" x14ac:dyDescent="0.4">
      <c r="A43" s="19">
        <v>37</v>
      </c>
      <c r="B43" s="15">
        <v>37</v>
      </c>
      <c r="C43" s="29" t="str">
        <f>IF(N43=0,"",VLOOKUP(B43,'申込一覧（事務局）'!$A$5:$N$804,3,0))</f>
        <v/>
      </c>
      <c r="D43" s="29" t="str">
        <f t="shared" si="5"/>
        <v/>
      </c>
      <c r="E43" s="32" t="str">
        <f>IF(N43=0,"",VLOOKUP(B43,'申込一覧（事務局）'!$A$5:$N$804,4,0))</f>
        <v/>
      </c>
      <c r="F43" s="30" t="str">
        <f>IF(N43=0,"",VLOOKUP(B43,'申込一覧（事務局）'!$A$5:$N$804,6,0))</f>
        <v/>
      </c>
      <c r="G43" s="42" t="str">
        <f t="shared" si="6"/>
        <v/>
      </c>
      <c r="H43" s="50" t="str">
        <f>IF(N43=0,"",VLOOKUP(A43,'申込一覧（事務局）'!$A$5:$N$804,11,0))</f>
        <v/>
      </c>
      <c r="I43" s="31" t="str">
        <f>IF(N43=0,"",VLOOKUP(B43,'申込一覧（事務局）'!$A$5:$N$804,13,0))</f>
        <v/>
      </c>
      <c r="J43" s="31" t="str">
        <f>IF(N43=0,"",VLOOKUP(B43,'申込一覧（事務局）'!$A$5:$N$804,14,0))</f>
        <v/>
      </c>
      <c r="K43" s="53" t="str">
        <f>IF(N43=0,"",VLOOKUP(B43,'申込一覧（事務局）'!$A$5:$N$804,8,0))</f>
        <v/>
      </c>
      <c r="N43" s="55">
        <f>VLOOKUP(B43,'申込一覧（事務局）'!$A$5:$N$804,10,0)</f>
        <v>0</v>
      </c>
    </row>
    <row r="44" spans="1:14" ht="22.5" customHeight="1" x14ac:dyDescent="0.4">
      <c r="A44" s="19">
        <v>38</v>
      </c>
      <c r="B44" s="15">
        <v>38</v>
      </c>
      <c r="C44" s="29" t="str">
        <f>IF(N44=0,"",VLOOKUP(B44,'申込一覧（事務局）'!$A$5:$N$804,3,0))</f>
        <v/>
      </c>
      <c r="D44" s="29" t="str">
        <f t="shared" si="5"/>
        <v/>
      </c>
      <c r="E44" s="32" t="str">
        <f>IF(N44=0,"",VLOOKUP(B44,'申込一覧（事務局）'!$A$5:$N$804,4,0))</f>
        <v/>
      </c>
      <c r="F44" s="30" t="str">
        <f>IF(N44=0,"",VLOOKUP(B44,'申込一覧（事務局）'!$A$5:$N$804,6,0))</f>
        <v/>
      </c>
      <c r="G44" s="42" t="str">
        <f t="shared" si="6"/>
        <v/>
      </c>
      <c r="H44" s="50" t="str">
        <f>IF(N44=0,"",VLOOKUP(A44,'申込一覧（事務局）'!$A$5:$N$804,11,0))</f>
        <v/>
      </c>
      <c r="I44" s="31" t="str">
        <f>IF(N44=0,"",VLOOKUP(B44,'申込一覧（事務局）'!$A$5:$N$804,13,0))</f>
        <v/>
      </c>
      <c r="J44" s="31" t="str">
        <f>IF(N44=0,"",VLOOKUP(B44,'申込一覧（事務局）'!$A$5:$N$804,14,0))</f>
        <v/>
      </c>
      <c r="K44" s="53" t="str">
        <f>IF(N44=0,"",VLOOKUP(B44,'申込一覧（事務局）'!$A$5:$N$804,8,0))</f>
        <v/>
      </c>
      <c r="N44" s="55">
        <f>VLOOKUP(B44,'申込一覧（事務局）'!$A$5:$N$804,10,0)</f>
        <v>0</v>
      </c>
    </row>
    <row r="45" spans="1:14" ht="22.5" customHeight="1" x14ac:dyDescent="0.4">
      <c r="A45" s="19">
        <v>39</v>
      </c>
      <c r="B45" s="15">
        <v>39</v>
      </c>
      <c r="C45" s="29" t="str">
        <f>IF(N45=0,"",VLOOKUP(B45,'申込一覧（事務局）'!$A$5:$N$804,3,0))</f>
        <v/>
      </c>
      <c r="D45" s="29" t="str">
        <f t="shared" si="5"/>
        <v/>
      </c>
      <c r="E45" s="32" t="str">
        <f>IF(N45=0,"",VLOOKUP(B45,'申込一覧（事務局）'!$A$5:$N$804,4,0))</f>
        <v/>
      </c>
      <c r="F45" s="30" t="str">
        <f>IF(N45=0,"",VLOOKUP(B45,'申込一覧（事務局）'!$A$5:$N$804,6,0))</f>
        <v/>
      </c>
      <c r="G45" s="42" t="str">
        <f t="shared" si="6"/>
        <v/>
      </c>
      <c r="H45" s="50" t="str">
        <f>IF(N45=0,"",VLOOKUP(A45,'申込一覧（事務局）'!$A$5:$N$804,11,0))</f>
        <v/>
      </c>
      <c r="I45" s="31" t="str">
        <f>IF(N45=0,"",VLOOKUP(B45,'申込一覧（事務局）'!$A$5:$N$804,13,0))</f>
        <v/>
      </c>
      <c r="J45" s="31" t="str">
        <f>IF(N45=0,"",VLOOKUP(B45,'申込一覧（事務局）'!$A$5:$N$804,14,0))</f>
        <v/>
      </c>
      <c r="K45" s="53" t="str">
        <f>IF(N45=0,"",VLOOKUP(B45,'申込一覧（事務局）'!$A$5:$N$804,8,0))</f>
        <v/>
      </c>
      <c r="N45" s="55">
        <f>VLOOKUP(B45,'申込一覧（事務局）'!$A$5:$N$804,10,0)</f>
        <v>0</v>
      </c>
    </row>
    <row r="46" spans="1:14" ht="22.5" customHeight="1" x14ac:dyDescent="0.4">
      <c r="A46" s="19">
        <v>40</v>
      </c>
      <c r="B46" s="15">
        <v>40</v>
      </c>
      <c r="C46" s="29" t="str">
        <f>IF(N46=0,"",VLOOKUP(B46,'申込一覧（事務局）'!$A$5:$N$804,3,0))</f>
        <v/>
      </c>
      <c r="D46" s="29" t="str">
        <f t="shared" si="5"/>
        <v/>
      </c>
      <c r="E46" s="32" t="str">
        <f>IF(N46=0,"",VLOOKUP(B46,'申込一覧（事務局）'!$A$5:$N$804,4,0))</f>
        <v/>
      </c>
      <c r="F46" s="30" t="str">
        <f>IF(N46=0,"",VLOOKUP(B46,'申込一覧（事務局）'!$A$5:$N$804,6,0))</f>
        <v/>
      </c>
      <c r="G46" s="42" t="str">
        <f t="shared" si="6"/>
        <v/>
      </c>
      <c r="H46" s="50" t="str">
        <f>IF(N46=0,"",VLOOKUP(A46,'申込一覧（事務局）'!$A$5:$N$804,11,0))</f>
        <v/>
      </c>
      <c r="I46" s="31" t="str">
        <f>IF(N46=0,"",VLOOKUP(B46,'申込一覧（事務局）'!$A$5:$N$804,13,0))</f>
        <v/>
      </c>
      <c r="J46" s="31" t="str">
        <f>IF(N46=0,"",VLOOKUP(B46,'申込一覧（事務局）'!$A$5:$N$804,14,0))</f>
        <v/>
      </c>
      <c r="K46" s="53" t="str">
        <f>IF(N46=0,"",VLOOKUP(B46,'申込一覧（事務局）'!$A$5:$N$804,8,0))</f>
        <v/>
      </c>
      <c r="N46" s="55">
        <f>VLOOKUP(B46,'申込一覧（事務局）'!$A$5:$N$804,10,0)</f>
        <v>0</v>
      </c>
    </row>
    <row r="47" spans="1:14" ht="22.5" customHeight="1" x14ac:dyDescent="0.4">
      <c r="A47" s="19">
        <v>41</v>
      </c>
      <c r="B47" s="15">
        <v>41</v>
      </c>
      <c r="C47" s="29" t="str">
        <f>IF(N47=0,"",VLOOKUP(B47,'申込一覧（事務局）'!$A$5:$N$804,3,0))</f>
        <v/>
      </c>
      <c r="D47" s="29" t="str">
        <f t="shared" si="5"/>
        <v/>
      </c>
      <c r="E47" s="32" t="str">
        <f>IF(N47=0,"",VLOOKUP(B47,'申込一覧（事務局）'!$A$5:$N$804,4,0))</f>
        <v/>
      </c>
      <c r="F47" s="30" t="str">
        <f>IF(N47=0,"",VLOOKUP(B47,'申込一覧（事務局）'!$A$5:$N$804,6,0))</f>
        <v/>
      </c>
      <c r="G47" s="42" t="str">
        <f t="shared" si="6"/>
        <v/>
      </c>
      <c r="H47" s="50" t="str">
        <f>IF(N47=0,"",VLOOKUP(A47,'申込一覧（事務局）'!$A$5:$N$804,11,0))</f>
        <v/>
      </c>
      <c r="I47" s="31" t="str">
        <f>IF(N47=0,"",VLOOKUP(B47,'申込一覧（事務局）'!$A$5:$N$804,13,0))</f>
        <v/>
      </c>
      <c r="J47" s="31" t="str">
        <f>IF(N47=0,"",VLOOKUP(B47,'申込一覧（事務局）'!$A$5:$N$804,14,0))</f>
        <v/>
      </c>
      <c r="K47" s="53" t="str">
        <f>IF(N47=0,"",VLOOKUP(B47,'申込一覧（事務局）'!$A$5:$N$804,8,0))</f>
        <v/>
      </c>
      <c r="N47" s="55">
        <f>VLOOKUP(B47,'申込一覧（事務局）'!$A$5:$N$804,10,0)</f>
        <v>0</v>
      </c>
    </row>
    <row r="48" spans="1:14" ht="22.5" customHeight="1" x14ac:dyDescent="0.4">
      <c r="A48" s="19">
        <v>42</v>
      </c>
      <c r="B48" s="15">
        <v>42</v>
      </c>
      <c r="C48" s="29" t="str">
        <f>IF(N48=0,"",VLOOKUP(B48,'申込一覧（事務局）'!$A$5:$N$804,3,0))</f>
        <v/>
      </c>
      <c r="D48" s="29" t="str">
        <f t="shared" si="5"/>
        <v/>
      </c>
      <c r="E48" s="32" t="str">
        <f>IF(N48=0,"",VLOOKUP(B48,'申込一覧（事務局）'!$A$5:$N$804,4,0))</f>
        <v/>
      </c>
      <c r="F48" s="30" t="str">
        <f>IF(N48=0,"",VLOOKUP(B48,'申込一覧（事務局）'!$A$5:$N$804,6,0))</f>
        <v/>
      </c>
      <c r="G48" s="42" t="str">
        <f t="shared" si="6"/>
        <v/>
      </c>
      <c r="H48" s="50" t="str">
        <f>IF(N48=0,"",VLOOKUP(A48,'申込一覧（事務局）'!$A$5:$N$804,11,0))</f>
        <v/>
      </c>
      <c r="I48" s="31" t="str">
        <f>IF(N48=0,"",VLOOKUP(B48,'申込一覧（事務局）'!$A$5:$N$804,13,0))</f>
        <v/>
      </c>
      <c r="J48" s="31" t="str">
        <f>IF(N48=0,"",VLOOKUP(B48,'申込一覧（事務局）'!$A$5:$N$804,14,0))</f>
        <v/>
      </c>
      <c r="K48" s="53" t="str">
        <f>IF(N48=0,"",VLOOKUP(B48,'申込一覧（事務局）'!$A$5:$N$804,8,0))</f>
        <v/>
      </c>
      <c r="N48" s="55">
        <f>VLOOKUP(B48,'申込一覧（事務局）'!$A$5:$N$804,10,0)</f>
        <v>0</v>
      </c>
    </row>
    <row r="49" spans="1:14" ht="22.5" customHeight="1" x14ac:dyDescent="0.4">
      <c r="A49" s="19">
        <v>43</v>
      </c>
      <c r="B49" s="15">
        <v>43</v>
      </c>
      <c r="C49" s="29" t="str">
        <f>IF(N49=0,"",VLOOKUP(B49,'申込一覧（事務局）'!$A$5:$N$804,3,0))</f>
        <v/>
      </c>
      <c r="D49" s="29" t="str">
        <f t="shared" si="5"/>
        <v/>
      </c>
      <c r="E49" s="32" t="str">
        <f>IF(N49=0,"",VLOOKUP(B49,'申込一覧（事務局）'!$A$5:$N$804,4,0))</f>
        <v/>
      </c>
      <c r="F49" s="30" t="str">
        <f>IF(N49=0,"",VLOOKUP(B49,'申込一覧（事務局）'!$A$5:$N$804,6,0))</f>
        <v/>
      </c>
      <c r="G49" s="42" t="str">
        <f t="shared" si="6"/>
        <v/>
      </c>
      <c r="H49" s="50" t="str">
        <f>IF(N49=0,"",VLOOKUP(A49,'申込一覧（事務局）'!$A$5:$N$804,11,0))</f>
        <v/>
      </c>
      <c r="I49" s="31" t="str">
        <f>IF(N49=0,"",VLOOKUP(B49,'申込一覧（事務局）'!$A$5:$N$804,13,0))</f>
        <v/>
      </c>
      <c r="J49" s="31" t="str">
        <f>IF(N49=0,"",VLOOKUP(B49,'申込一覧（事務局）'!$A$5:$N$804,14,0))</f>
        <v/>
      </c>
      <c r="K49" s="53" t="str">
        <f>IF(N49=0,"",VLOOKUP(B49,'申込一覧（事務局）'!$A$5:$N$804,8,0))</f>
        <v/>
      </c>
      <c r="N49" s="55">
        <f>VLOOKUP(B49,'申込一覧（事務局）'!$A$5:$N$804,10,0)</f>
        <v>0</v>
      </c>
    </row>
    <row r="50" spans="1:14" ht="22.5" customHeight="1" x14ac:dyDescent="0.4">
      <c r="A50" s="19">
        <v>44</v>
      </c>
      <c r="B50" s="15">
        <v>44</v>
      </c>
      <c r="C50" s="29" t="str">
        <f>IF(N50=0,"",VLOOKUP(B50,'申込一覧（事務局）'!$A$5:$N$804,3,0))</f>
        <v/>
      </c>
      <c r="D50" s="29" t="str">
        <f t="shared" si="5"/>
        <v/>
      </c>
      <c r="E50" s="32" t="str">
        <f>IF(N50=0,"",VLOOKUP(B50,'申込一覧（事務局）'!$A$5:$N$804,4,0))</f>
        <v/>
      </c>
      <c r="F50" s="30" t="str">
        <f>IF(N50=0,"",VLOOKUP(B50,'申込一覧（事務局）'!$A$5:$N$804,6,0))</f>
        <v/>
      </c>
      <c r="G50" s="42" t="str">
        <f t="shared" si="6"/>
        <v/>
      </c>
      <c r="H50" s="50" t="str">
        <f>IF(N50=0,"",VLOOKUP(A50,'申込一覧（事務局）'!$A$5:$N$804,11,0))</f>
        <v/>
      </c>
      <c r="I50" s="31" t="str">
        <f>IF(N50=0,"",VLOOKUP(B50,'申込一覧（事務局）'!$A$5:$N$804,13,0))</f>
        <v/>
      </c>
      <c r="J50" s="31" t="str">
        <f>IF(N50=0,"",VLOOKUP(B50,'申込一覧（事務局）'!$A$5:$N$804,14,0))</f>
        <v/>
      </c>
      <c r="K50" s="53" t="str">
        <f>IF(N50=0,"",VLOOKUP(B50,'申込一覧（事務局）'!$A$5:$N$804,8,0))</f>
        <v/>
      </c>
      <c r="N50" s="55">
        <f>VLOOKUP(B50,'申込一覧（事務局）'!$A$5:$N$804,10,0)</f>
        <v>0</v>
      </c>
    </row>
    <row r="51" spans="1:14" ht="22.5" customHeight="1" x14ac:dyDescent="0.4">
      <c r="A51" s="19">
        <v>45</v>
      </c>
      <c r="B51" s="15">
        <v>45</v>
      </c>
      <c r="C51" s="29" t="str">
        <f>IF(N51=0,"",VLOOKUP(B51,'申込一覧（事務局）'!$A$5:$N$804,3,0))</f>
        <v/>
      </c>
      <c r="D51" s="29" t="str">
        <f t="shared" si="5"/>
        <v/>
      </c>
      <c r="E51" s="32" t="str">
        <f>IF(N51=0,"",VLOOKUP(B51,'申込一覧（事務局）'!$A$5:$N$804,4,0))</f>
        <v/>
      </c>
      <c r="F51" s="30" t="str">
        <f>IF(N51=0,"",VLOOKUP(B51,'申込一覧（事務局）'!$A$5:$N$804,6,0))</f>
        <v/>
      </c>
      <c r="G51" s="42" t="str">
        <f t="shared" si="6"/>
        <v/>
      </c>
      <c r="H51" s="50" t="str">
        <f>IF(N51=0,"",VLOOKUP(A51,'申込一覧（事務局）'!$A$5:$N$804,11,0))</f>
        <v/>
      </c>
      <c r="I51" s="31" t="str">
        <f>IF(N51=0,"",VLOOKUP(B51,'申込一覧（事務局）'!$A$5:$N$804,13,0))</f>
        <v/>
      </c>
      <c r="J51" s="31" t="str">
        <f>IF(N51=0,"",VLOOKUP(B51,'申込一覧（事務局）'!$A$5:$N$804,14,0))</f>
        <v/>
      </c>
      <c r="K51" s="53" t="str">
        <f>IF(N51=0,"",VLOOKUP(B51,'申込一覧（事務局）'!$A$5:$N$804,8,0))</f>
        <v/>
      </c>
      <c r="N51" s="55">
        <f>VLOOKUP(B51,'申込一覧（事務局）'!$A$5:$N$804,10,0)</f>
        <v>0</v>
      </c>
    </row>
    <row r="52" spans="1:14" ht="22.5" customHeight="1" x14ac:dyDescent="0.4">
      <c r="A52" s="19">
        <v>46</v>
      </c>
      <c r="B52" s="15">
        <v>46</v>
      </c>
      <c r="C52" s="29" t="str">
        <f>IF(N52=0,"",VLOOKUP(B52,'申込一覧（事務局）'!$A$5:$N$804,3,0))</f>
        <v/>
      </c>
      <c r="D52" s="29" t="str">
        <f t="shared" si="5"/>
        <v/>
      </c>
      <c r="E52" s="32" t="str">
        <f>IF(N52=0,"",VLOOKUP(B52,'申込一覧（事務局）'!$A$5:$N$804,4,0))</f>
        <v/>
      </c>
      <c r="F52" s="30" t="str">
        <f>IF(N52=0,"",VLOOKUP(B52,'申込一覧（事務局）'!$A$5:$N$804,6,0))</f>
        <v/>
      </c>
      <c r="G52" s="42" t="str">
        <f t="shared" si="6"/>
        <v/>
      </c>
      <c r="H52" s="50" t="str">
        <f>IF(N52=0,"",VLOOKUP(A52,'申込一覧（事務局）'!$A$5:$N$804,11,0))</f>
        <v/>
      </c>
      <c r="I52" s="31" t="str">
        <f>IF(N52=0,"",VLOOKUP(B52,'申込一覧（事務局）'!$A$5:$N$804,13,0))</f>
        <v/>
      </c>
      <c r="J52" s="31" t="str">
        <f>IF(N52=0,"",VLOOKUP(B52,'申込一覧（事務局）'!$A$5:$N$804,14,0))</f>
        <v/>
      </c>
      <c r="K52" s="53" t="str">
        <f>IF(N52=0,"",VLOOKUP(B52,'申込一覧（事務局）'!$A$5:$N$804,8,0))</f>
        <v/>
      </c>
      <c r="N52" s="55">
        <f>VLOOKUP(B52,'申込一覧（事務局）'!$A$5:$N$804,10,0)</f>
        <v>0</v>
      </c>
    </row>
    <row r="53" spans="1:14" ht="22.5" customHeight="1" x14ac:dyDescent="0.4">
      <c r="A53" s="19">
        <v>47</v>
      </c>
      <c r="B53" s="15">
        <v>47</v>
      </c>
      <c r="C53" s="29" t="str">
        <f>IF(N53=0,"",VLOOKUP(B53,'申込一覧（事務局）'!$A$5:$N$804,3,0))</f>
        <v/>
      </c>
      <c r="D53" s="29" t="str">
        <f t="shared" si="5"/>
        <v/>
      </c>
      <c r="E53" s="32" t="str">
        <f>IF(N53=0,"",VLOOKUP(B53,'申込一覧（事務局）'!$A$5:$N$804,4,0))</f>
        <v/>
      </c>
      <c r="F53" s="30" t="str">
        <f>IF(N53=0,"",VLOOKUP(B53,'申込一覧（事務局）'!$A$5:$N$804,6,0))</f>
        <v/>
      </c>
      <c r="G53" s="42" t="str">
        <f t="shared" si="6"/>
        <v/>
      </c>
      <c r="H53" s="50" t="str">
        <f>IF(N53=0,"",VLOOKUP(A53,'申込一覧（事務局）'!$A$5:$N$804,11,0))</f>
        <v/>
      </c>
      <c r="I53" s="31" t="str">
        <f>IF(N53=0,"",VLOOKUP(B53,'申込一覧（事務局）'!$A$5:$N$804,13,0))</f>
        <v/>
      </c>
      <c r="J53" s="31" t="str">
        <f>IF(N53=0,"",VLOOKUP(B53,'申込一覧（事務局）'!$A$5:$N$804,14,0))</f>
        <v/>
      </c>
      <c r="K53" s="53" t="str">
        <f>IF(N53=0,"",VLOOKUP(B53,'申込一覧（事務局）'!$A$5:$N$804,8,0))</f>
        <v/>
      </c>
      <c r="N53" s="55">
        <f>VLOOKUP(B53,'申込一覧（事務局）'!$A$5:$N$804,10,0)</f>
        <v>0</v>
      </c>
    </row>
    <row r="54" spans="1:14" ht="22.5" customHeight="1" x14ac:dyDescent="0.4">
      <c r="A54" s="19">
        <v>48</v>
      </c>
      <c r="B54" s="15">
        <v>48</v>
      </c>
      <c r="C54" s="29" t="str">
        <f>IF(N54=0,"",VLOOKUP(B54,'申込一覧（事務局）'!$A$5:$N$804,3,0))</f>
        <v/>
      </c>
      <c r="D54" s="29" t="str">
        <f t="shared" si="5"/>
        <v/>
      </c>
      <c r="E54" s="32" t="str">
        <f>IF(N54=0,"",VLOOKUP(B54,'申込一覧（事務局）'!$A$5:$N$804,4,0))</f>
        <v/>
      </c>
      <c r="F54" s="30" t="str">
        <f>IF(N54=0,"",VLOOKUP(B54,'申込一覧（事務局）'!$A$5:$N$804,6,0))</f>
        <v/>
      </c>
      <c r="G54" s="42" t="str">
        <f t="shared" si="6"/>
        <v/>
      </c>
      <c r="H54" s="50" t="str">
        <f>IF(N54=0,"",VLOOKUP(A54,'申込一覧（事務局）'!$A$5:$N$804,11,0))</f>
        <v/>
      </c>
      <c r="I54" s="31" t="str">
        <f>IF(N54=0,"",VLOOKUP(B54,'申込一覧（事務局）'!$A$5:$N$804,13,0))</f>
        <v/>
      </c>
      <c r="J54" s="31" t="str">
        <f>IF(N54=0,"",VLOOKUP(B54,'申込一覧（事務局）'!$A$5:$N$804,14,0))</f>
        <v/>
      </c>
      <c r="K54" s="53" t="str">
        <f>IF(N54=0,"",VLOOKUP(B54,'申込一覧（事務局）'!$A$5:$N$804,8,0))</f>
        <v/>
      </c>
      <c r="N54" s="55">
        <f>VLOOKUP(B54,'申込一覧（事務局）'!$A$5:$N$804,10,0)</f>
        <v>0</v>
      </c>
    </row>
    <row r="55" spans="1:14" ht="22.5" customHeight="1" x14ac:dyDescent="0.4">
      <c r="A55" s="19">
        <v>49</v>
      </c>
      <c r="B55" s="15">
        <v>49</v>
      </c>
      <c r="C55" s="29" t="str">
        <f>IF(N55=0,"",VLOOKUP(B55,'申込一覧（事務局）'!$A$5:$N$804,3,0))</f>
        <v/>
      </c>
      <c r="D55" s="29" t="str">
        <f t="shared" si="5"/>
        <v/>
      </c>
      <c r="E55" s="32" t="str">
        <f>IF(N55=0,"",VLOOKUP(B55,'申込一覧（事務局）'!$A$5:$N$804,4,0))</f>
        <v/>
      </c>
      <c r="F55" s="30" t="str">
        <f>IF(N55=0,"",VLOOKUP(B55,'申込一覧（事務局）'!$A$5:$N$804,6,0))</f>
        <v/>
      </c>
      <c r="G55" s="42" t="str">
        <f t="shared" si="6"/>
        <v/>
      </c>
      <c r="H55" s="50" t="str">
        <f>IF(N55=0,"",VLOOKUP(A55,'申込一覧（事務局）'!$A$5:$N$804,11,0))</f>
        <v/>
      </c>
      <c r="I55" s="31" t="str">
        <f>IF(N55=0,"",VLOOKUP(B55,'申込一覧（事務局）'!$A$5:$N$804,13,0))</f>
        <v/>
      </c>
      <c r="J55" s="31" t="str">
        <f>IF(N55=0,"",VLOOKUP(B55,'申込一覧（事務局）'!$A$5:$N$804,14,0))</f>
        <v/>
      </c>
      <c r="K55" s="53" t="str">
        <f>IF(N55=0,"",VLOOKUP(B55,'申込一覧（事務局）'!$A$5:$N$804,8,0))</f>
        <v/>
      </c>
      <c r="N55" s="55">
        <f>VLOOKUP(B55,'申込一覧（事務局）'!$A$5:$N$804,10,0)</f>
        <v>0</v>
      </c>
    </row>
    <row r="56" spans="1:14" ht="22.5" customHeight="1" thickBot="1" x14ac:dyDescent="0.45">
      <c r="A56" s="43">
        <v>50</v>
      </c>
      <c r="B56" s="16">
        <v>50</v>
      </c>
      <c r="C56" s="33" t="str">
        <f>IF(N56=0,"",VLOOKUP(B56,'申込一覧（事務局）'!$A$5:$N$804,3,0))</f>
        <v/>
      </c>
      <c r="D56" s="33" t="str">
        <f t="shared" si="5"/>
        <v/>
      </c>
      <c r="E56" s="34" t="str">
        <f>IF(N56=0,"",VLOOKUP(B56,'申込一覧（事務局）'!$A$5:$N$804,4,0))</f>
        <v/>
      </c>
      <c r="F56" s="44" t="str">
        <f>IF(N56=0,"",VLOOKUP(B56,'申込一覧（事務局）'!$A$5:$N$804,6,0))</f>
        <v/>
      </c>
      <c r="G56" s="45" t="str">
        <f t="shared" si="6"/>
        <v/>
      </c>
      <c r="H56" s="51" t="str">
        <f>IF(N56=0,"",VLOOKUP(A56,'申込一覧（事務局）'!$A$5:$N$804,11,0))</f>
        <v/>
      </c>
      <c r="I56" s="46" t="str">
        <f>IF(N56=0,"",VLOOKUP(B56,'申込一覧（事務局）'!$A$5:$N$804,13,0))</f>
        <v/>
      </c>
      <c r="J56" s="46" t="str">
        <f>IF(N56=0,"",VLOOKUP(B56,'申込一覧（事務局）'!$A$5:$N$804,14,0))</f>
        <v/>
      </c>
      <c r="K56" s="54" t="str">
        <f>IF(N56=0,"",VLOOKUP(B56,'申込一覧（事務局）'!$A$5:$N$804,8,0))</f>
        <v/>
      </c>
      <c r="N56" s="55">
        <f>VLOOKUP(B56,'申込一覧（事務局）'!$A$5:$N$804,10,0)</f>
        <v>0</v>
      </c>
    </row>
    <row r="57" spans="1:14" ht="23.25" x14ac:dyDescent="0.4">
      <c r="A57" s="81" t="str">
        <f t="shared" ref="A57" si="7">A1</f>
        <v>2023年度　C級公認審判員申請者名簿(一般)　　　</v>
      </c>
      <c r="B57" s="81"/>
      <c r="C57" s="81"/>
      <c r="D57" s="81"/>
      <c r="E57" s="81"/>
      <c r="F57" s="81"/>
      <c r="G57" s="81"/>
      <c r="H57" s="81"/>
      <c r="I57" s="81"/>
      <c r="J57" s="81"/>
      <c r="K57" s="82" t="str">
        <f>"NO."&amp;$L$2+2</f>
        <v>NO.3</v>
      </c>
      <c r="N57" s="55" t="e">
        <f>VLOOKUP(B57,'申込一覧（事務局）'!$A$5:$N$804,10,0)</f>
        <v>#N/A</v>
      </c>
    </row>
    <row r="58" spans="1:14" ht="17.25" thickBot="1" x14ac:dyDescent="0.45">
      <c r="A58" s="84" t="str">
        <f t="shared" ref="A58:J58" si="8">A2</f>
        <v>一般財団法人　北海道陸上競技協会　　２０２３年４月１日付委嘱</v>
      </c>
      <c r="B58" s="84"/>
      <c r="C58" s="84"/>
      <c r="D58" s="84"/>
      <c r="E58" s="84"/>
      <c r="F58" s="84"/>
      <c r="G58" s="84"/>
      <c r="H58" s="84"/>
      <c r="I58" s="84"/>
      <c r="J58" s="21" t="str">
        <f t="shared" si="8"/>
        <v>2023年4月15日以降受付</v>
      </c>
      <c r="K58" s="83"/>
      <c r="N58" s="55" t="e">
        <f>VLOOKUP(B58,'申込一覧（事務局）'!$A$5:$N$804,10,0)</f>
        <v>#N/A</v>
      </c>
    </row>
    <row r="59" spans="1:14" ht="26.25" customHeight="1" thickBot="1" x14ac:dyDescent="0.45">
      <c r="A59" s="13"/>
      <c r="B59" s="18" t="str">
        <f t="shared" ref="B59:J59" si="9">B3</f>
        <v>登録番号</v>
      </c>
      <c r="C59" s="22" t="str">
        <f t="shared" si="9"/>
        <v>所属陸協</v>
      </c>
      <c r="D59" s="23" t="str">
        <f t="shared" si="9"/>
        <v>区分</v>
      </c>
      <c r="E59" s="24" t="str">
        <f t="shared" si="9"/>
        <v>氏      名</v>
      </c>
      <c r="F59" s="25" t="str">
        <f t="shared" si="9"/>
        <v>性</v>
      </c>
      <c r="G59" s="24" t="str">
        <f t="shared" si="9"/>
        <v>生年月日</v>
      </c>
      <c r="H59" s="24" t="str">
        <f t="shared" si="9"/>
        <v>年齢</v>
      </c>
      <c r="I59" s="24" t="str">
        <f t="shared" si="9"/>
        <v>（〒）</v>
      </c>
      <c r="J59" s="26" t="str">
        <f t="shared" si="9"/>
        <v>住所</v>
      </c>
      <c r="K59" s="27" t="s">
        <v>33</v>
      </c>
      <c r="N59" s="55" t="e">
        <f>VLOOKUP(B59,'申込一覧（事務局）'!$A$5:$N$804,10,0)</f>
        <v>#N/A</v>
      </c>
    </row>
    <row r="60" spans="1:14" ht="22.5" customHeight="1" x14ac:dyDescent="0.4">
      <c r="A60" s="37">
        <v>51</v>
      </c>
      <c r="B60" s="14">
        <v>51</v>
      </c>
      <c r="C60" s="28" t="str">
        <f>IF(N60=0,"",VLOOKUP(B60,'申込一覧（事務局）'!$A$5:$N$804,3,0))</f>
        <v/>
      </c>
      <c r="D60" s="28" t="str">
        <f>IF(C60="","","高校")</f>
        <v/>
      </c>
      <c r="E60" s="38" t="str">
        <f>IF(N60=0,"",VLOOKUP(B60,'申込一覧（事務局）'!$A$5:$N$804,4,0))</f>
        <v/>
      </c>
      <c r="F60" s="39" t="str">
        <f>IF(N60=0,"",VLOOKUP(B60,'申込一覧（事務局）'!$A$5:$N$804,6,0))</f>
        <v/>
      </c>
      <c r="G60" s="40" t="str">
        <f>IF(N60=0,"",TEXT(N60,"0000!/00!/00"))</f>
        <v/>
      </c>
      <c r="H60" s="48" t="str">
        <f>IF(N60=0,"",VLOOKUP(A60,'申込一覧（事務局）'!$A$5:$N$804,11,0))</f>
        <v/>
      </c>
      <c r="I60" s="41" t="str">
        <f>IF(N60=0,"",VLOOKUP(B60,'申込一覧（事務局）'!$A$5:$N$804,13,0))</f>
        <v/>
      </c>
      <c r="J60" s="41" t="str">
        <f>IF(N60=0,"",VLOOKUP(B60,'申込一覧（事務局）'!$A$5:$N$804,14,0))</f>
        <v/>
      </c>
      <c r="K60" s="52" t="str">
        <f>IF(N60=0,"",VLOOKUP(B60,'申込一覧（事務局）'!$A$5:$N$804,8,0))</f>
        <v/>
      </c>
      <c r="N60" s="55">
        <f>VLOOKUP(B60,'申込一覧（事務局）'!$A$5:$N$804,10,0)</f>
        <v>0</v>
      </c>
    </row>
    <row r="61" spans="1:14" ht="22.5" customHeight="1" x14ac:dyDescent="0.4">
      <c r="A61" s="19">
        <v>52</v>
      </c>
      <c r="B61" s="15">
        <v>52</v>
      </c>
      <c r="C61" s="29" t="str">
        <f>IF(N61=0,"",VLOOKUP(B61,'申込一覧（事務局）'!$A$5:$N$804,3,0))</f>
        <v/>
      </c>
      <c r="D61" s="29" t="str">
        <f t="shared" ref="D61:D84" si="10">IF(C61="","","高校")</f>
        <v/>
      </c>
      <c r="E61" s="32" t="str">
        <f>IF(N61=0,"",VLOOKUP(B61,'申込一覧（事務局）'!$A$5:$N$804,4,0))</f>
        <v/>
      </c>
      <c r="F61" s="30" t="str">
        <f>IF(N61=0,"",VLOOKUP(B61,'申込一覧（事務局）'!$A$5:$N$804,6,0))</f>
        <v/>
      </c>
      <c r="G61" s="42" t="str">
        <f t="shared" ref="G61:G84" si="11">IF(N61=0,"",TEXT(N61,"0000!/00!/00"))</f>
        <v/>
      </c>
      <c r="H61" s="50" t="str">
        <f>IF(N61=0,"",VLOOKUP(A61,'申込一覧（事務局）'!$A$5:$N$804,11,0))</f>
        <v/>
      </c>
      <c r="I61" s="31" t="str">
        <f>IF(N61=0,"",VLOOKUP(B61,'申込一覧（事務局）'!$A$5:$N$804,13,0))</f>
        <v/>
      </c>
      <c r="J61" s="31" t="str">
        <f>IF(N61=0,"",VLOOKUP(B61,'申込一覧（事務局）'!$A$5:$N$804,14,0))</f>
        <v/>
      </c>
      <c r="K61" s="53" t="str">
        <f>IF(N61=0,"",VLOOKUP(B61,'申込一覧（事務局）'!$A$5:$N$804,8,0))</f>
        <v/>
      </c>
      <c r="N61" s="55">
        <f>VLOOKUP(B61,'申込一覧（事務局）'!$A$5:$N$804,10,0)</f>
        <v>0</v>
      </c>
    </row>
    <row r="62" spans="1:14" ht="22.5" customHeight="1" x14ac:dyDescent="0.4">
      <c r="A62" s="19">
        <v>53</v>
      </c>
      <c r="B62" s="15">
        <v>53</v>
      </c>
      <c r="C62" s="29" t="str">
        <f>IF(N62=0,"",VLOOKUP(B62,'申込一覧（事務局）'!$A$5:$N$804,3,0))</f>
        <v/>
      </c>
      <c r="D62" s="29" t="str">
        <f t="shared" si="10"/>
        <v/>
      </c>
      <c r="E62" s="32" t="str">
        <f>IF(N62=0,"",VLOOKUP(B62,'申込一覧（事務局）'!$A$5:$N$804,4,0))</f>
        <v/>
      </c>
      <c r="F62" s="30" t="str">
        <f>IF(N62=0,"",VLOOKUP(B62,'申込一覧（事務局）'!$A$5:$N$804,6,0))</f>
        <v/>
      </c>
      <c r="G62" s="42" t="str">
        <f t="shared" si="11"/>
        <v/>
      </c>
      <c r="H62" s="50" t="str">
        <f>IF(N62=0,"",VLOOKUP(A62,'申込一覧（事務局）'!$A$5:$N$804,11,0))</f>
        <v/>
      </c>
      <c r="I62" s="31" t="str">
        <f>IF(N62=0,"",VLOOKUP(B62,'申込一覧（事務局）'!$A$5:$N$804,13,0))</f>
        <v/>
      </c>
      <c r="J62" s="31" t="str">
        <f>IF(N62=0,"",VLOOKUP(B62,'申込一覧（事務局）'!$A$5:$N$804,14,0))</f>
        <v/>
      </c>
      <c r="K62" s="53" t="str">
        <f>IF(N62=0,"",VLOOKUP(B62,'申込一覧（事務局）'!$A$5:$N$804,8,0))</f>
        <v/>
      </c>
      <c r="N62" s="55">
        <f>VLOOKUP(B62,'申込一覧（事務局）'!$A$5:$N$804,10,0)</f>
        <v>0</v>
      </c>
    </row>
    <row r="63" spans="1:14" ht="22.5" customHeight="1" x14ac:dyDescent="0.4">
      <c r="A63" s="19">
        <v>54</v>
      </c>
      <c r="B63" s="15">
        <v>54</v>
      </c>
      <c r="C63" s="29" t="str">
        <f>IF(N63=0,"",VLOOKUP(B63,'申込一覧（事務局）'!$A$5:$N$804,3,0))</f>
        <v/>
      </c>
      <c r="D63" s="29" t="str">
        <f t="shared" si="10"/>
        <v/>
      </c>
      <c r="E63" s="32" t="str">
        <f>IF(N63=0,"",VLOOKUP(B63,'申込一覧（事務局）'!$A$5:$N$804,4,0))</f>
        <v/>
      </c>
      <c r="F63" s="30" t="str">
        <f>IF(N63=0,"",VLOOKUP(B63,'申込一覧（事務局）'!$A$5:$N$804,6,0))</f>
        <v/>
      </c>
      <c r="G63" s="42" t="str">
        <f t="shared" si="11"/>
        <v/>
      </c>
      <c r="H63" s="50" t="str">
        <f>IF(N63=0,"",VLOOKUP(A63,'申込一覧（事務局）'!$A$5:$N$804,11,0))</f>
        <v/>
      </c>
      <c r="I63" s="31" t="str">
        <f>IF(N63=0,"",VLOOKUP(B63,'申込一覧（事務局）'!$A$5:$N$804,13,0))</f>
        <v/>
      </c>
      <c r="J63" s="31" t="str">
        <f>IF(N63=0,"",VLOOKUP(B63,'申込一覧（事務局）'!$A$5:$N$804,14,0))</f>
        <v/>
      </c>
      <c r="K63" s="53" t="str">
        <f>IF(N63=0,"",VLOOKUP(B63,'申込一覧（事務局）'!$A$5:$N$804,8,0))</f>
        <v/>
      </c>
      <c r="N63" s="55">
        <f>VLOOKUP(B63,'申込一覧（事務局）'!$A$5:$N$804,10,0)</f>
        <v>0</v>
      </c>
    </row>
    <row r="64" spans="1:14" ht="22.5" customHeight="1" x14ac:dyDescent="0.4">
      <c r="A64" s="19">
        <v>55</v>
      </c>
      <c r="B64" s="15">
        <v>55</v>
      </c>
      <c r="C64" s="29" t="str">
        <f>IF(N64=0,"",VLOOKUP(B64,'申込一覧（事務局）'!$A$5:$N$804,3,0))</f>
        <v/>
      </c>
      <c r="D64" s="29" t="str">
        <f t="shared" si="10"/>
        <v/>
      </c>
      <c r="E64" s="32" t="str">
        <f>IF(N64=0,"",VLOOKUP(B64,'申込一覧（事務局）'!$A$5:$N$804,4,0))</f>
        <v/>
      </c>
      <c r="F64" s="30" t="str">
        <f>IF(N64=0,"",VLOOKUP(B64,'申込一覧（事務局）'!$A$5:$N$804,6,0))</f>
        <v/>
      </c>
      <c r="G64" s="42" t="str">
        <f t="shared" si="11"/>
        <v/>
      </c>
      <c r="H64" s="50" t="str">
        <f>IF(N64=0,"",VLOOKUP(A64,'申込一覧（事務局）'!$A$5:$N$804,11,0))</f>
        <v/>
      </c>
      <c r="I64" s="31" t="str">
        <f>IF(N64=0,"",VLOOKUP(B64,'申込一覧（事務局）'!$A$5:$N$804,13,0))</f>
        <v/>
      </c>
      <c r="J64" s="31" t="str">
        <f>IF(N64=0,"",VLOOKUP(B64,'申込一覧（事務局）'!$A$5:$N$804,14,0))</f>
        <v/>
      </c>
      <c r="K64" s="53" t="str">
        <f>IF(N64=0,"",VLOOKUP(B64,'申込一覧（事務局）'!$A$5:$N$804,8,0))</f>
        <v/>
      </c>
      <c r="N64" s="55">
        <f>VLOOKUP(B64,'申込一覧（事務局）'!$A$5:$N$804,10,0)</f>
        <v>0</v>
      </c>
    </row>
    <row r="65" spans="1:14" ht="22.5" customHeight="1" x14ac:dyDescent="0.4">
      <c r="A65" s="19">
        <v>56</v>
      </c>
      <c r="B65" s="15">
        <v>56</v>
      </c>
      <c r="C65" s="29" t="str">
        <f>IF(N65=0,"",VLOOKUP(B65,'申込一覧（事務局）'!$A$5:$N$804,3,0))</f>
        <v/>
      </c>
      <c r="D65" s="29" t="str">
        <f t="shared" si="10"/>
        <v/>
      </c>
      <c r="E65" s="32" t="str">
        <f>IF(N65=0,"",VLOOKUP(B65,'申込一覧（事務局）'!$A$5:$N$804,4,0))</f>
        <v/>
      </c>
      <c r="F65" s="30" t="str">
        <f>IF(N65=0,"",VLOOKUP(B65,'申込一覧（事務局）'!$A$5:$N$804,6,0))</f>
        <v/>
      </c>
      <c r="G65" s="42" t="str">
        <f t="shared" si="11"/>
        <v/>
      </c>
      <c r="H65" s="50" t="str">
        <f>IF(N65=0,"",VLOOKUP(A65,'申込一覧（事務局）'!$A$5:$N$804,11,0))</f>
        <v/>
      </c>
      <c r="I65" s="31" t="str">
        <f>IF(N65=0,"",VLOOKUP(B65,'申込一覧（事務局）'!$A$5:$N$804,13,0))</f>
        <v/>
      </c>
      <c r="J65" s="31" t="str">
        <f>IF(N65=0,"",VLOOKUP(B65,'申込一覧（事務局）'!$A$5:$N$804,14,0))</f>
        <v/>
      </c>
      <c r="K65" s="53" t="str">
        <f>IF(N65=0,"",VLOOKUP(B65,'申込一覧（事務局）'!$A$5:$N$804,8,0))</f>
        <v/>
      </c>
      <c r="N65" s="55">
        <f>VLOOKUP(B65,'申込一覧（事務局）'!$A$5:$N$804,10,0)</f>
        <v>0</v>
      </c>
    </row>
    <row r="66" spans="1:14" ht="22.5" customHeight="1" x14ac:dyDescent="0.4">
      <c r="A66" s="19">
        <v>57</v>
      </c>
      <c r="B66" s="15">
        <v>57</v>
      </c>
      <c r="C66" s="29" t="str">
        <f>IF(N66=0,"",VLOOKUP(B66,'申込一覧（事務局）'!$A$5:$N$804,3,0))</f>
        <v/>
      </c>
      <c r="D66" s="29" t="str">
        <f t="shared" si="10"/>
        <v/>
      </c>
      <c r="E66" s="32" t="str">
        <f>IF(N66=0,"",VLOOKUP(B66,'申込一覧（事務局）'!$A$5:$N$804,4,0))</f>
        <v/>
      </c>
      <c r="F66" s="30" t="str">
        <f>IF(N66=0,"",VLOOKUP(B66,'申込一覧（事務局）'!$A$5:$N$804,6,0))</f>
        <v/>
      </c>
      <c r="G66" s="42" t="str">
        <f t="shared" si="11"/>
        <v/>
      </c>
      <c r="H66" s="50" t="str">
        <f>IF(N66=0,"",VLOOKUP(A66,'申込一覧（事務局）'!$A$5:$N$804,11,0))</f>
        <v/>
      </c>
      <c r="I66" s="31" t="str">
        <f>IF(N66=0,"",VLOOKUP(B66,'申込一覧（事務局）'!$A$5:$N$804,13,0))</f>
        <v/>
      </c>
      <c r="J66" s="31" t="str">
        <f>IF(N66=0,"",VLOOKUP(B66,'申込一覧（事務局）'!$A$5:$N$804,14,0))</f>
        <v/>
      </c>
      <c r="K66" s="53" t="str">
        <f>IF(N66=0,"",VLOOKUP(B66,'申込一覧（事務局）'!$A$5:$N$804,8,0))</f>
        <v/>
      </c>
      <c r="N66" s="55">
        <f>VLOOKUP(B66,'申込一覧（事務局）'!$A$5:$N$804,10,0)</f>
        <v>0</v>
      </c>
    </row>
    <row r="67" spans="1:14" ht="22.5" customHeight="1" x14ac:dyDescent="0.4">
      <c r="A67" s="19">
        <v>58</v>
      </c>
      <c r="B67" s="15">
        <v>58</v>
      </c>
      <c r="C67" s="29" t="str">
        <f>IF(N67=0,"",VLOOKUP(B67,'申込一覧（事務局）'!$A$5:$N$804,3,0))</f>
        <v/>
      </c>
      <c r="D67" s="29" t="str">
        <f t="shared" si="10"/>
        <v/>
      </c>
      <c r="E67" s="32" t="str">
        <f>IF(N67=0,"",VLOOKUP(B67,'申込一覧（事務局）'!$A$5:$N$804,4,0))</f>
        <v/>
      </c>
      <c r="F67" s="30" t="str">
        <f>IF(N67=0,"",VLOOKUP(B67,'申込一覧（事務局）'!$A$5:$N$804,6,0))</f>
        <v/>
      </c>
      <c r="G67" s="42" t="str">
        <f t="shared" si="11"/>
        <v/>
      </c>
      <c r="H67" s="50" t="str">
        <f>IF(N67=0,"",VLOOKUP(A67,'申込一覧（事務局）'!$A$5:$N$804,11,0))</f>
        <v/>
      </c>
      <c r="I67" s="31" t="str">
        <f>IF(N67=0,"",VLOOKUP(B67,'申込一覧（事務局）'!$A$5:$N$804,13,0))</f>
        <v/>
      </c>
      <c r="J67" s="31" t="str">
        <f>IF(N67=0,"",VLOOKUP(B67,'申込一覧（事務局）'!$A$5:$N$804,14,0))</f>
        <v/>
      </c>
      <c r="K67" s="53" t="str">
        <f>IF(N67=0,"",VLOOKUP(B67,'申込一覧（事務局）'!$A$5:$N$804,8,0))</f>
        <v/>
      </c>
      <c r="N67" s="55">
        <f>VLOOKUP(B67,'申込一覧（事務局）'!$A$5:$N$804,10,0)</f>
        <v>0</v>
      </c>
    </row>
    <row r="68" spans="1:14" ht="22.5" customHeight="1" x14ac:dyDescent="0.4">
      <c r="A68" s="19">
        <v>59</v>
      </c>
      <c r="B68" s="15">
        <v>59</v>
      </c>
      <c r="C68" s="29" t="str">
        <f>IF(N68=0,"",VLOOKUP(B68,'申込一覧（事務局）'!$A$5:$N$804,3,0))</f>
        <v/>
      </c>
      <c r="D68" s="29" t="str">
        <f t="shared" si="10"/>
        <v/>
      </c>
      <c r="E68" s="32" t="str">
        <f>IF(N68=0,"",VLOOKUP(B68,'申込一覧（事務局）'!$A$5:$N$804,4,0))</f>
        <v/>
      </c>
      <c r="F68" s="30" t="str">
        <f>IF(N68=0,"",VLOOKUP(B68,'申込一覧（事務局）'!$A$5:$N$804,6,0))</f>
        <v/>
      </c>
      <c r="G68" s="42" t="str">
        <f t="shared" si="11"/>
        <v/>
      </c>
      <c r="H68" s="50" t="str">
        <f>IF(N68=0,"",VLOOKUP(A68,'申込一覧（事務局）'!$A$5:$N$804,11,0))</f>
        <v/>
      </c>
      <c r="I68" s="31" t="str">
        <f>IF(N68=0,"",VLOOKUP(B68,'申込一覧（事務局）'!$A$5:$N$804,13,0))</f>
        <v/>
      </c>
      <c r="J68" s="31" t="str">
        <f>IF(N68=0,"",VLOOKUP(B68,'申込一覧（事務局）'!$A$5:$N$804,14,0))</f>
        <v/>
      </c>
      <c r="K68" s="53" t="str">
        <f>IF(N68=0,"",VLOOKUP(B68,'申込一覧（事務局）'!$A$5:$N$804,8,0))</f>
        <v/>
      </c>
      <c r="N68" s="55">
        <f>VLOOKUP(B68,'申込一覧（事務局）'!$A$5:$N$804,10,0)</f>
        <v>0</v>
      </c>
    </row>
    <row r="69" spans="1:14" ht="22.5" customHeight="1" x14ac:dyDescent="0.4">
      <c r="A69" s="19">
        <v>60</v>
      </c>
      <c r="B69" s="15">
        <v>60</v>
      </c>
      <c r="C69" s="29" t="str">
        <f>IF(N69=0,"",VLOOKUP(B69,'申込一覧（事務局）'!$A$5:$N$804,3,0))</f>
        <v/>
      </c>
      <c r="D69" s="29" t="str">
        <f t="shared" si="10"/>
        <v/>
      </c>
      <c r="E69" s="32" t="str">
        <f>IF(N69=0,"",VLOOKUP(B69,'申込一覧（事務局）'!$A$5:$N$804,4,0))</f>
        <v/>
      </c>
      <c r="F69" s="30" t="str">
        <f>IF(N69=0,"",VLOOKUP(B69,'申込一覧（事務局）'!$A$5:$N$804,6,0))</f>
        <v/>
      </c>
      <c r="G69" s="42" t="str">
        <f t="shared" si="11"/>
        <v/>
      </c>
      <c r="H69" s="50" t="str">
        <f>IF(N69=0,"",VLOOKUP(A69,'申込一覧（事務局）'!$A$5:$N$804,11,0))</f>
        <v/>
      </c>
      <c r="I69" s="31" t="str">
        <f>IF(N69=0,"",VLOOKUP(B69,'申込一覧（事務局）'!$A$5:$N$804,13,0))</f>
        <v/>
      </c>
      <c r="J69" s="31" t="str">
        <f>IF(N69=0,"",VLOOKUP(B69,'申込一覧（事務局）'!$A$5:$N$804,14,0))</f>
        <v/>
      </c>
      <c r="K69" s="53" t="str">
        <f>IF(N69=0,"",VLOOKUP(B69,'申込一覧（事務局）'!$A$5:$N$804,8,0))</f>
        <v/>
      </c>
      <c r="N69" s="55">
        <f>VLOOKUP(B69,'申込一覧（事務局）'!$A$5:$N$804,10,0)</f>
        <v>0</v>
      </c>
    </row>
    <row r="70" spans="1:14" ht="22.5" customHeight="1" x14ac:dyDescent="0.4">
      <c r="A70" s="19">
        <v>61</v>
      </c>
      <c r="B70" s="15">
        <v>61</v>
      </c>
      <c r="C70" s="29" t="str">
        <f>IF(N70=0,"",VLOOKUP(B70,'申込一覧（事務局）'!$A$5:$N$804,3,0))</f>
        <v/>
      </c>
      <c r="D70" s="29" t="str">
        <f t="shared" si="10"/>
        <v/>
      </c>
      <c r="E70" s="32" t="str">
        <f>IF(N70=0,"",VLOOKUP(B70,'申込一覧（事務局）'!$A$5:$N$804,4,0))</f>
        <v/>
      </c>
      <c r="F70" s="30" t="str">
        <f>IF(N70=0,"",VLOOKUP(B70,'申込一覧（事務局）'!$A$5:$N$804,6,0))</f>
        <v/>
      </c>
      <c r="G70" s="42" t="str">
        <f t="shared" si="11"/>
        <v/>
      </c>
      <c r="H70" s="50" t="str">
        <f>IF(N70=0,"",VLOOKUP(A70,'申込一覧（事務局）'!$A$5:$N$804,11,0))</f>
        <v/>
      </c>
      <c r="I70" s="31" t="str">
        <f>IF(N70=0,"",VLOOKUP(B70,'申込一覧（事務局）'!$A$5:$N$804,13,0))</f>
        <v/>
      </c>
      <c r="J70" s="31" t="str">
        <f>IF(N70=0,"",VLOOKUP(B70,'申込一覧（事務局）'!$A$5:$N$804,14,0))</f>
        <v/>
      </c>
      <c r="K70" s="53" t="str">
        <f>IF(N70=0,"",VLOOKUP(B70,'申込一覧（事務局）'!$A$5:$N$804,8,0))</f>
        <v/>
      </c>
      <c r="N70" s="55">
        <f>VLOOKUP(B70,'申込一覧（事務局）'!$A$5:$N$804,10,0)</f>
        <v>0</v>
      </c>
    </row>
    <row r="71" spans="1:14" ht="22.5" customHeight="1" x14ac:dyDescent="0.4">
      <c r="A71" s="19">
        <v>62</v>
      </c>
      <c r="B71" s="15">
        <v>62</v>
      </c>
      <c r="C71" s="29" t="str">
        <f>IF(N71=0,"",VLOOKUP(B71,'申込一覧（事務局）'!$A$5:$N$804,3,0))</f>
        <v/>
      </c>
      <c r="D71" s="29" t="str">
        <f t="shared" si="10"/>
        <v/>
      </c>
      <c r="E71" s="32" t="str">
        <f>IF(N71=0,"",VLOOKUP(B71,'申込一覧（事務局）'!$A$5:$N$804,4,0))</f>
        <v/>
      </c>
      <c r="F71" s="30" t="str">
        <f>IF(N71=0,"",VLOOKUP(B71,'申込一覧（事務局）'!$A$5:$N$804,6,0))</f>
        <v/>
      </c>
      <c r="G71" s="42" t="str">
        <f t="shared" si="11"/>
        <v/>
      </c>
      <c r="H71" s="50" t="str">
        <f>IF(N71=0,"",VLOOKUP(A71,'申込一覧（事務局）'!$A$5:$N$804,11,0))</f>
        <v/>
      </c>
      <c r="I71" s="31" t="str">
        <f>IF(N71=0,"",VLOOKUP(B71,'申込一覧（事務局）'!$A$5:$N$804,13,0))</f>
        <v/>
      </c>
      <c r="J71" s="31" t="str">
        <f>IF(N71=0,"",VLOOKUP(B71,'申込一覧（事務局）'!$A$5:$N$804,14,0))</f>
        <v/>
      </c>
      <c r="K71" s="53" t="str">
        <f>IF(N71=0,"",VLOOKUP(B71,'申込一覧（事務局）'!$A$5:$N$804,8,0))</f>
        <v/>
      </c>
      <c r="N71" s="55">
        <f>VLOOKUP(B71,'申込一覧（事務局）'!$A$5:$N$804,10,0)</f>
        <v>0</v>
      </c>
    </row>
    <row r="72" spans="1:14" ht="22.5" customHeight="1" x14ac:dyDescent="0.4">
      <c r="A72" s="19">
        <v>63</v>
      </c>
      <c r="B72" s="15">
        <v>63</v>
      </c>
      <c r="C72" s="29" t="str">
        <f>IF(N72=0,"",VLOOKUP(B72,'申込一覧（事務局）'!$A$5:$N$804,3,0))</f>
        <v/>
      </c>
      <c r="D72" s="29" t="str">
        <f t="shared" si="10"/>
        <v/>
      </c>
      <c r="E72" s="32" t="str">
        <f>IF(N72=0,"",VLOOKUP(B72,'申込一覧（事務局）'!$A$5:$N$804,4,0))</f>
        <v/>
      </c>
      <c r="F72" s="30" t="str">
        <f>IF(N72=0,"",VLOOKUP(B72,'申込一覧（事務局）'!$A$5:$N$804,6,0))</f>
        <v/>
      </c>
      <c r="G72" s="42" t="str">
        <f t="shared" si="11"/>
        <v/>
      </c>
      <c r="H72" s="50" t="str">
        <f>IF(N72=0,"",VLOOKUP(A72,'申込一覧（事務局）'!$A$5:$N$804,11,0))</f>
        <v/>
      </c>
      <c r="I72" s="31" t="str">
        <f>IF(N72=0,"",VLOOKUP(B72,'申込一覧（事務局）'!$A$5:$N$804,13,0))</f>
        <v/>
      </c>
      <c r="J72" s="31" t="str">
        <f>IF(N72=0,"",VLOOKUP(B72,'申込一覧（事務局）'!$A$5:$N$804,14,0))</f>
        <v/>
      </c>
      <c r="K72" s="53" t="str">
        <f>IF(N72=0,"",VLOOKUP(B72,'申込一覧（事務局）'!$A$5:$N$804,8,0))</f>
        <v/>
      </c>
      <c r="N72" s="55">
        <f>VLOOKUP(B72,'申込一覧（事務局）'!$A$5:$N$804,10,0)</f>
        <v>0</v>
      </c>
    </row>
    <row r="73" spans="1:14" ht="22.5" customHeight="1" x14ac:dyDescent="0.4">
      <c r="A73" s="19">
        <v>64</v>
      </c>
      <c r="B73" s="15">
        <v>64</v>
      </c>
      <c r="C73" s="29" t="str">
        <f>IF(N73=0,"",VLOOKUP(B73,'申込一覧（事務局）'!$A$5:$N$804,3,0))</f>
        <v/>
      </c>
      <c r="D73" s="29" t="str">
        <f t="shared" si="10"/>
        <v/>
      </c>
      <c r="E73" s="32" t="str">
        <f>IF(N73=0,"",VLOOKUP(B73,'申込一覧（事務局）'!$A$5:$N$804,4,0))</f>
        <v/>
      </c>
      <c r="F73" s="30" t="str">
        <f>IF(N73=0,"",VLOOKUP(B73,'申込一覧（事務局）'!$A$5:$N$804,6,0))</f>
        <v/>
      </c>
      <c r="G73" s="42" t="str">
        <f t="shared" si="11"/>
        <v/>
      </c>
      <c r="H73" s="50" t="str">
        <f>IF(N73=0,"",VLOOKUP(A73,'申込一覧（事務局）'!$A$5:$N$804,11,0))</f>
        <v/>
      </c>
      <c r="I73" s="31" t="str">
        <f>IF(N73=0,"",VLOOKUP(B73,'申込一覧（事務局）'!$A$5:$N$804,13,0))</f>
        <v/>
      </c>
      <c r="J73" s="31" t="str">
        <f>IF(N73=0,"",VLOOKUP(B73,'申込一覧（事務局）'!$A$5:$N$804,14,0))</f>
        <v/>
      </c>
      <c r="K73" s="53" t="str">
        <f>IF(N73=0,"",VLOOKUP(B73,'申込一覧（事務局）'!$A$5:$N$804,8,0))</f>
        <v/>
      </c>
      <c r="N73" s="55">
        <f>VLOOKUP(B73,'申込一覧（事務局）'!$A$5:$N$804,10,0)</f>
        <v>0</v>
      </c>
    </row>
    <row r="74" spans="1:14" ht="22.5" customHeight="1" x14ac:dyDescent="0.4">
      <c r="A74" s="19">
        <v>65</v>
      </c>
      <c r="B74" s="15">
        <v>65</v>
      </c>
      <c r="C74" s="29" t="str">
        <f>IF(N74=0,"",VLOOKUP(B74,'申込一覧（事務局）'!$A$5:$N$804,3,0))</f>
        <v/>
      </c>
      <c r="D74" s="29" t="str">
        <f t="shared" si="10"/>
        <v/>
      </c>
      <c r="E74" s="32" t="str">
        <f>IF(N74=0,"",VLOOKUP(B74,'申込一覧（事務局）'!$A$5:$N$804,4,0))</f>
        <v/>
      </c>
      <c r="F74" s="30" t="str">
        <f>IF(N74=0,"",VLOOKUP(B74,'申込一覧（事務局）'!$A$5:$N$804,6,0))</f>
        <v/>
      </c>
      <c r="G74" s="42" t="str">
        <f t="shared" si="11"/>
        <v/>
      </c>
      <c r="H74" s="50" t="str">
        <f>IF(N74=0,"",VLOOKUP(A74,'申込一覧（事務局）'!$A$5:$N$804,11,0))</f>
        <v/>
      </c>
      <c r="I74" s="31" t="str">
        <f>IF(N74=0,"",VLOOKUP(B74,'申込一覧（事務局）'!$A$5:$N$804,13,0))</f>
        <v/>
      </c>
      <c r="J74" s="31" t="str">
        <f>IF(N74=0,"",VLOOKUP(B74,'申込一覧（事務局）'!$A$5:$N$804,14,0))</f>
        <v/>
      </c>
      <c r="K74" s="53" t="str">
        <f>IF(N74=0,"",VLOOKUP(B74,'申込一覧（事務局）'!$A$5:$N$804,8,0))</f>
        <v/>
      </c>
      <c r="N74" s="55">
        <f>VLOOKUP(B74,'申込一覧（事務局）'!$A$5:$N$804,10,0)</f>
        <v>0</v>
      </c>
    </row>
    <row r="75" spans="1:14" ht="22.5" customHeight="1" x14ac:dyDescent="0.4">
      <c r="A75" s="19">
        <v>66</v>
      </c>
      <c r="B75" s="15">
        <v>66</v>
      </c>
      <c r="C75" s="29" t="str">
        <f>IF(N75=0,"",VLOOKUP(B75,'申込一覧（事務局）'!$A$5:$N$804,3,0))</f>
        <v/>
      </c>
      <c r="D75" s="29" t="str">
        <f t="shared" si="10"/>
        <v/>
      </c>
      <c r="E75" s="32" t="str">
        <f>IF(N75=0,"",VLOOKUP(B75,'申込一覧（事務局）'!$A$5:$N$804,4,0))</f>
        <v/>
      </c>
      <c r="F75" s="30" t="str">
        <f>IF(N75=0,"",VLOOKUP(B75,'申込一覧（事務局）'!$A$5:$N$804,6,0))</f>
        <v/>
      </c>
      <c r="G75" s="42" t="str">
        <f t="shared" si="11"/>
        <v/>
      </c>
      <c r="H75" s="50" t="str">
        <f>IF(N75=0,"",VLOOKUP(A75,'申込一覧（事務局）'!$A$5:$N$804,11,0))</f>
        <v/>
      </c>
      <c r="I75" s="31" t="str">
        <f>IF(N75=0,"",VLOOKUP(B75,'申込一覧（事務局）'!$A$5:$N$804,13,0))</f>
        <v/>
      </c>
      <c r="J75" s="31" t="str">
        <f>IF(N75=0,"",VLOOKUP(B75,'申込一覧（事務局）'!$A$5:$N$804,14,0))</f>
        <v/>
      </c>
      <c r="K75" s="53" t="str">
        <f>IF(N75=0,"",VLOOKUP(B75,'申込一覧（事務局）'!$A$5:$N$804,8,0))</f>
        <v/>
      </c>
      <c r="N75" s="55">
        <f>VLOOKUP(B75,'申込一覧（事務局）'!$A$5:$N$804,10,0)</f>
        <v>0</v>
      </c>
    </row>
    <row r="76" spans="1:14" ht="22.5" customHeight="1" x14ac:dyDescent="0.4">
      <c r="A76" s="19">
        <v>67</v>
      </c>
      <c r="B76" s="15">
        <v>67</v>
      </c>
      <c r="C76" s="29" t="str">
        <f>IF(N76=0,"",VLOOKUP(B76,'申込一覧（事務局）'!$A$5:$N$804,3,0))</f>
        <v/>
      </c>
      <c r="D76" s="29" t="str">
        <f t="shared" si="10"/>
        <v/>
      </c>
      <c r="E76" s="32" t="str">
        <f>IF(N76=0,"",VLOOKUP(B76,'申込一覧（事務局）'!$A$5:$N$804,4,0))</f>
        <v/>
      </c>
      <c r="F76" s="30" t="str">
        <f>IF(N76=0,"",VLOOKUP(B76,'申込一覧（事務局）'!$A$5:$N$804,6,0))</f>
        <v/>
      </c>
      <c r="G76" s="42" t="str">
        <f t="shared" si="11"/>
        <v/>
      </c>
      <c r="H76" s="50" t="str">
        <f>IF(N76=0,"",VLOOKUP(A76,'申込一覧（事務局）'!$A$5:$N$804,11,0))</f>
        <v/>
      </c>
      <c r="I76" s="31" t="str">
        <f>IF(N76=0,"",VLOOKUP(B76,'申込一覧（事務局）'!$A$5:$N$804,13,0))</f>
        <v/>
      </c>
      <c r="J76" s="31" t="str">
        <f>IF(N76=0,"",VLOOKUP(B76,'申込一覧（事務局）'!$A$5:$N$804,14,0))</f>
        <v/>
      </c>
      <c r="K76" s="53" t="str">
        <f>IF(N76=0,"",VLOOKUP(B76,'申込一覧（事務局）'!$A$5:$N$804,8,0))</f>
        <v/>
      </c>
      <c r="N76" s="55">
        <f>VLOOKUP(B76,'申込一覧（事務局）'!$A$5:$N$804,10,0)</f>
        <v>0</v>
      </c>
    </row>
    <row r="77" spans="1:14" ht="22.5" customHeight="1" x14ac:dyDescent="0.4">
      <c r="A77" s="19">
        <v>68</v>
      </c>
      <c r="B77" s="15">
        <v>68</v>
      </c>
      <c r="C77" s="29" t="str">
        <f>IF(N77=0,"",VLOOKUP(B77,'申込一覧（事務局）'!$A$5:$N$804,3,0))</f>
        <v/>
      </c>
      <c r="D77" s="29" t="str">
        <f t="shared" si="10"/>
        <v/>
      </c>
      <c r="E77" s="32" t="str">
        <f>IF(N77=0,"",VLOOKUP(B77,'申込一覧（事務局）'!$A$5:$N$804,4,0))</f>
        <v/>
      </c>
      <c r="F77" s="30" t="str">
        <f>IF(N77=0,"",VLOOKUP(B77,'申込一覧（事務局）'!$A$5:$N$804,6,0))</f>
        <v/>
      </c>
      <c r="G77" s="42" t="str">
        <f t="shared" si="11"/>
        <v/>
      </c>
      <c r="H77" s="50" t="str">
        <f>IF(N77=0,"",VLOOKUP(A77,'申込一覧（事務局）'!$A$5:$N$804,11,0))</f>
        <v/>
      </c>
      <c r="I77" s="31" t="str">
        <f>IF(N77=0,"",VLOOKUP(B77,'申込一覧（事務局）'!$A$5:$N$804,13,0))</f>
        <v/>
      </c>
      <c r="J77" s="31" t="str">
        <f>IF(N77=0,"",VLOOKUP(B77,'申込一覧（事務局）'!$A$5:$N$804,14,0))</f>
        <v/>
      </c>
      <c r="K77" s="53" t="str">
        <f>IF(N77=0,"",VLOOKUP(B77,'申込一覧（事務局）'!$A$5:$N$804,8,0))</f>
        <v/>
      </c>
      <c r="N77" s="55">
        <f>VLOOKUP(B77,'申込一覧（事務局）'!$A$5:$N$804,10,0)</f>
        <v>0</v>
      </c>
    </row>
    <row r="78" spans="1:14" ht="22.5" customHeight="1" x14ac:dyDescent="0.4">
      <c r="A78" s="19">
        <v>69</v>
      </c>
      <c r="B78" s="15">
        <v>69</v>
      </c>
      <c r="C78" s="29" t="str">
        <f>IF(N78=0,"",VLOOKUP(B78,'申込一覧（事務局）'!$A$5:$N$804,3,0))</f>
        <v/>
      </c>
      <c r="D78" s="29" t="str">
        <f t="shared" si="10"/>
        <v/>
      </c>
      <c r="E78" s="32" t="str">
        <f>IF(N78=0,"",VLOOKUP(B78,'申込一覧（事務局）'!$A$5:$N$804,4,0))</f>
        <v/>
      </c>
      <c r="F78" s="30" t="str">
        <f>IF(N78=0,"",VLOOKUP(B78,'申込一覧（事務局）'!$A$5:$N$804,6,0))</f>
        <v/>
      </c>
      <c r="G78" s="42" t="str">
        <f t="shared" si="11"/>
        <v/>
      </c>
      <c r="H78" s="50" t="str">
        <f>IF(N78=0,"",VLOOKUP(A78,'申込一覧（事務局）'!$A$5:$N$804,11,0))</f>
        <v/>
      </c>
      <c r="I78" s="31" t="str">
        <f>IF(N78=0,"",VLOOKUP(B78,'申込一覧（事務局）'!$A$5:$N$804,13,0))</f>
        <v/>
      </c>
      <c r="J78" s="31" t="str">
        <f>IF(N78=0,"",VLOOKUP(B78,'申込一覧（事務局）'!$A$5:$N$804,14,0))</f>
        <v/>
      </c>
      <c r="K78" s="53" t="str">
        <f>IF(N78=0,"",VLOOKUP(B78,'申込一覧（事務局）'!$A$5:$N$804,8,0))</f>
        <v/>
      </c>
      <c r="N78" s="55">
        <f>VLOOKUP(B78,'申込一覧（事務局）'!$A$5:$N$804,10,0)</f>
        <v>0</v>
      </c>
    </row>
    <row r="79" spans="1:14" ht="22.5" customHeight="1" x14ac:dyDescent="0.4">
      <c r="A79" s="19">
        <v>70</v>
      </c>
      <c r="B79" s="15">
        <v>70</v>
      </c>
      <c r="C79" s="29" t="str">
        <f>IF(N79=0,"",VLOOKUP(B79,'申込一覧（事務局）'!$A$5:$N$804,3,0))</f>
        <v/>
      </c>
      <c r="D79" s="29" t="str">
        <f t="shared" si="10"/>
        <v/>
      </c>
      <c r="E79" s="32" t="str">
        <f>IF(N79=0,"",VLOOKUP(B79,'申込一覧（事務局）'!$A$5:$N$804,4,0))</f>
        <v/>
      </c>
      <c r="F79" s="30" t="str">
        <f>IF(N79=0,"",VLOOKUP(B79,'申込一覧（事務局）'!$A$5:$N$804,6,0))</f>
        <v/>
      </c>
      <c r="G79" s="42" t="str">
        <f t="shared" si="11"/>
        <v/>
      </c>
      <c r="H79" s="50" t="str">
        <f>IF(N79=0,"",VLOOKUP(A79,'申込一覧（事務局）'!$A$5:$N$804,11,0))</f>
        <v/>
      </c>
      <c r="I79" s="31" t="str">
        <f>IF(N79=0,"",VLOOKUP(B79,'申込一覧（事務局）'!$A$5:$N$804,13,0))</f>
        <v/>
      </c>
      <c r="J79" s="31" t="str">
        <f>IF(N79=0,"",VLOOKUP(B79,'申込一覧（事務局）'!$A$5:$N$804,14,0))</f>
        <v/>
      </c>
      <c r="K79" s="53" t="str">
        <f>IF(N79=0,"",VLOOKUP(B79,'申込一覧（事務局）'!$A$5:$N$804,8,0))</f>
        <v/>
      </c>
      <c r="N79" s="55">
        <f>VLOOKUP(B79,'申込一覧（事務局）'!$A$5:$N$804,10,0)</f>
        <v>0</v>
      </c>
    </row>
    <row r="80" spans="1:14" ht="22.5" customHeight="1" x14ac:dyDescent="0.4">
      <c r="A80" s="19">
        <v>71</v>
      </c>
      <c r="B80" s="15">
        <v>71</v>
      </c>
      <c r="C80" s="29" t="str">
        <f>IF(N80=0,"",VLOOKUP(B80,'申込一覧（事務局）'!$A$5:$N$804,3,0))</f>
        <v/>
      </c>
      <c r="D80" s="29" t="str">
        <f t="shared" si="10"/>
        <v/>
      </c>
      <c r="E80" s="32" t="str">
        <f>IF(N80=0,"",VLOOKUP(B80,'申込一覧（事務局）'!$A$5:$N$804,4,0))</f>
        <v/>
      </c>
      <c r="F80" s="30" t="str">
        <f>IF(N80=0,"",VLOOKUP(B80,'申込一覧（事務局）'!$A$5:$N$804,6,0))</f>
        <v/>
      </c>
      <c r="G80" s="42" t="str">
        <f t="shared" si="11"/>
        <v/>
      </c>
      <c r="H80" s="50" t="str">
        <f>IF(N80=0,"",VLOOKUP(A80,'申込一覧（事務局）'!$A$5:$N$804,11,0))</f>
        <v/>
      </c>
      <c r="I80" s="31" t="str">
        <f>IF(N80=0,"",VLOOKUP(B80,'申込一覧（事務局）'!$A$5:$N$804,13,0))</f>
        <v/>
      </c>
      <c r="J80" s="31" t="str">
        <f>IF(N80=0,"",VLOOKUP(B80,'申込一覧（事務局）'!$A$5:$N$804,14,0))</f>
        <v/>
      </c>
      <c r="K80" s="53" t="str">
        <f>IF(N80=0,"",VLOOKUP(B80,'申込一覧（事務局）'!$A$5:$N$804,8,0))</f>
        <v/>
      </c>
      <c r="N80" s="55">
        <f>VLOOKUP(B80,'申込一覧（事務局）'!$A$5:$N$804,10,0)</f>
        <v>0</v>
      </c>
    </row>
    <row r="81" spans="1:14" ht="22.5" customHeight="1" x14ac:dyDescent="0.4">
      <c r="A81" s="19">
        <v>72</v>
      </c>
      <c r="B81" s="15">
        <v>72</v>
      </c>
      <c r="C81" s="29" t="str">
        <f>IF(N81=0,"",VLOOKUP(B81,'申込一覧（事務局）'!$A$5:$N$804,3,0))</f>
        <v/>
      </c>
      <c r="D81" s="29" t="str">
        <f t="shared" si="10"/>
        <v/>
      </c>
      <c r="E81" s="32" t="str">
        <f>IF(N81=0,"",VLOOKUP(B81,'申込一覧（事務局）'!$A$5:$N$804,4,0))</f>
        <v/>
      </c>
      <c r="F81" s="30" t="str">
        <f>IF(N81=0,"",VLOOKUP(B81,'申込一覧（事務局）'!$A$5:$N$804,6,0))</f>
        <v/>
      </c>
      <c r="G81" s="42" t="str">
        <f t="shared" si="11"/>
        <v/>
      </c>
      <c r="H81" s="50" t="str">
        <f>IF(N81=0,"",VLOOKUP(A81,'申込一覧（事務局）'!$A$5:$N$804,11,0))</f>
        <v/>
      </c>
      <c r="I81" s="31" t="str">
        <f>IF(N81=0,"",VLOOKUP(B81,'申込一覧（事務局）'!$A$5:$N$804,13,0))</f>
        <v/>
      </c>
      <c r="J81" s="31" t="str">
        <f>IF(N81=0,"",VLOOKUP(B81,'申込一覧（事務局）'!$A$5:$N$804,14,0))</f>
        <v/>
      </c>
      <c r="K81" s="53" t="str">
        <f>IF(N81=0,"",VLOOKUP(B81,'申込一覧（事務局）'!$A$5:$N$804,8,0))</f>
        <v/>
      </c>
      <c r="N81" s="55">
        <f>VLOOKUP(B81,'申込一覧（事務局）'!$A$5:$N$804,10,0)</f>
        <v>0</v>
      </c>
    </row>
    <row r="82" spans="1:14" ht="22.5" customHeight="1" x14ac:dyDescent="0.4">
      <c r="A82" s="19">
        <v>73</v>
      </c>
      <c r="B82" s="15">
        <v>73</v>
      </c>
      <c r="C82" s="29" t="str">
        <f>IF(N82=0,"",VLOOKUP(B82,'申込一覧（事務局）'!$A$5:$N$804,3,0))</f>
        <v/>
      </c>
      <c r="D82" s="29" t="str">
        <f t="shared" si="10"/>
        <v/>
      </c>
      <c r="E82" s="32" t="str">
        <f>IF(N82=0,"",VLOOKUP(B82,'申込一覧（事務局）'!$A$5:$N$804,4,0))</f>
        <v/>
      </c>
      <c r="F82" s="30" t="str">
        <f>IF(N82=0,"",VLOOKUP(B82,'申込一覧（事務局）'!$A$5:$N$804,6,0))</f>
        <v/>
      </c>
      <c r="G82" s="42" t="str">
        <f t="shared" si="11"/>
        <v/>
      </c>
      <c r="H82" s="50" t="str">
        <f>IF(N82=0,"",VLOOKUP(A82,'申込一覧（事務局）'!$A$5:$N$804,11,0))</f>
        <v/>
      </c>
      <c r="I82" s="31" t="str">
        <f>IF(N82=0,"",VLOOKUP(B82,'申込一覧（事務局）'!$A$5:$N$804,13,0))</f>
        <v/>
      </c>
      <c r="J82" s="31" t="str">
        <f>IF(N82=0,"",VLOOKUP(B82,'申込一覧（事務局）'!$A$5:$N$804,14,0))</f>
        <v/>
      </c>
      <c r="K82" s="53" t="str">
        <f>IF(N82=0,"",VLOOKUP(B82,'申込一覧（事務局）'!$A$5:$N$804,8,0))</f>
        <v/>
      </c>
      <c r="N82" s="55">
        <f>VLOOKUP(B82,'申込一覧（事務局）'!$A$5:$N$804,10,0)</f>
        <v>0</v>
      </c>
    </row>
    <row r="83" spans="1:14" ht="22.5" customHeight="1" x14ac:dyDescent="0.4">
      <c r="A83" s="19">
        <v>74</v>
      </c>
      <c r="B83" s="15">
        <v>74</v>
      </c>
      <c r="C83" s="29" t="str">
        <f>IF(N83=0,"",VLOOKUP(B83,'申込一覧（事務局）'!$A$5:$N$804,3,0))</f>
        <v/>
      </c>
      <c r="D83" s="29" t="str">
        <f t="shared" si="10"/>
        <v/>
      </c>
      <c r="E83" s="32" t="str">
        <f>IF(N83=0,"",VLOOKUP(B83,'申込一覧（事務局）'!$A$5:$N$804,4,0))</f>
        <v/>
      </c>
      <c r="F83" s="30" t="str">
        <f>IF(N83=0,"",VLOOKUP(B83,'申込一覧（事務局）'!$A$5:$N$804,6,0))</f>
        <v/>
      </c>
      <c r="G83" s="42" t="str">
        <f t="shared" si="11"/>
        <v/>
      </c>
      <c r="H83" s="50" t="str">
        <f>IF(N83=0,"",VLOOKUP(A83,'申込一覧（事務局）'!$A$5:$N$804,11,0))</f>
        <v/>
      </c>
      <c r="I83" s="31" t="str">
        <f>IF(N83=0,"",VLOOKUP(B83,'申込一覧（事務局）'!$A$5:$N$804,13,0))</f>
        <v/>
      </c>
      <c r="J83" s="31" t="str">
        <f>IF(N83=0,"",VLOOKUP(B83,'申込一覧（事務局）'!$A$5:$N$804,14,0))</f>
        <v/>
      </c>
      <c r="K83" s="53" t="str">
        <f>IF(N83=0,"",VLOOKUP(B83,'申込一覧（事務局）'!$A$5:$N$804,8,0))</f>
        <v/>
      </c>
      <c r="N83" s="55">
        <f>VLOOKUP(B83,'申込一覧（事務局）'!$A$5:$N$804,10,0)</f>
        <v>0</v>
      </c>
    </row>
    <row r="84" spans="1:14" ht="22.5" customHeight="1" thickBot="1" x14ac:dyDescent="0.45">
      <c r="A84" s="43">
        <v>75</v>
      </c>
      <c r="B84" s="16">
        <v>75</v>
      </c>
      <c r="C84" s="33" t="str">
        <f>IF(N84=0,"",VLOOKUP(B84,'申込一覧（事務局）'!$A$5:$N$804,3,0))</f>
        <v/>
      </c>
      <c r="D84" s="33" t="str">
        <f t="shared" si="10"/>
        <v/>
      </c>
      <c r="E84" s="34" t="str">
        <f>IF(N84=0,"",VLOOKUP(B84,'申込一覧（事務局）'!$A$5:$N$804,4,0))</f>
        <v/>
      </c>
      <c r="F84" s="44" t="str">
        <f>IF(N84=0,"",VLOOKUP(B84,'申込一覧（事務局）'!$A$5:$N$804,6,0))</f>
        <v/>
      </c>
      <c r="G84" s="45" t="str">
        <f t="shared" si="11"/>
        <v/>
      </c>
      <c r="H84" s="51" t="str">
        <f>IF(N84=0,"",VLOOKUP(A84,'申込一覧（事務局）'!$A$5:$N$804,11,0))</f>
        <v/>
      </c>
      <c r="I84" s="46" t="str">
        <f>IF(N84=0,"",VLOOKUP(B84,'申込一覧（事務局）'!$A$5:$N$804,13,0))</f>
        <v/>
      </c>
      <c r="J84" s="46" t="str">
        <f>IF(N84=0,"",VLOOKUP(B84,'申込一覧（事務局）'!$A$5:$N$804,14,0))</f>
        <v/>
      </c>
      <c r="K84" s="54" t="str">
        <f>IF(N84=0,"",VLOOKUP(B84,'申込一覧（事務局）'!$A$5:$N$804,8,0))</f>
        <v/>
      </c>
      <c r="N84" s="55">
        <f>VLOOKUP(B84,'申込一覧（事務局）'!$A$5:$N$804,10,0)</f>
        <v>0</v>
      </c>
    </row>
    <row r="85" spans="1:14" ht="23.25" x14ac:dyDescent="0.4">
      <c r="A85" s="81" t="str">
        <f t="shared" ref="A85" si="12">A1</f>
        <v>2023年度　C級公認審判員申請者名簿(一般)　　　</v>
      </c>
      <c r="B85" s="81"/>
      <c r="C85" s="81"/>
      <c r="D85" s="81"/>
      <c r="E85" s="81"/>
      <c r="F85" s="81"/>
      <c r="G85" s="81"/>
      <c r="H85" s="81"/>
      <c r="I85" s="81"/>
      <c r="J85" s="81"/>
      <c r="K85" s="82" t="str">
        <f>"NO."&amp;L2+3</f>
        <v>NO.4</v>
      </c>
      <c r="N85" s="55" t="e">
        <f>VLOOKUP(B85,'申込一覧（事務局）'!$A$5:$N$804,10,0)</f>
        <v>#N/A</v>
      </c>
    </row>
    <row r="86" spans="1:14" ht="17.25" thickBot="1" x14ac:dyDescent="0.45">
      <c r="A86" s="84" t="str">
        <f t="shared" ref="A86:J86" si="13">A2</f>
        <v>一般財団法人　北海道陸上競技協会　　２０２３年４月１日付委嘱</v>
      </c>
      <c r="B86" s="84"/>
      <c r="C86" s="84"/>
      <c r="D86" s="84"/>
      <c r="E86" s="84"/>
      <c r="F86" s="84"/>
      <c r="G86" s="84"/>
      <c r="H86" s="84"/>
      <c r="I86" s="84"/>
      <c r="J86" s="21" t="str">
        <f t="shared" si="13"/>
        <v>2023年4月15日以降受付</v>
      </c>
      <c r="K86" s="83"/>
      <c r="L86" s="12">
        <v>1</v>
      </c>
      <c r="N86" s="55" t="e">
        <f>VLOOKUP(B86,'申込一覧（事務局）'!$A$5:$N$804,10,0)</f>
        <v>#N/A</v>
      </c>
    </row>
    <row r="87" spans="1:14" ht="26.25" customHeight="1" thickBot="1" x14ac:dyDescent="0.45">
      <c r="A87" s="13"/>
      <c r="B87" s="18" t="str">
        <f t="shared" ref="B87:J87" si="14">B3</f>
        <v>登録番号</v>
      </c>
      <c r="C87" s="22" t="str">
        <f t="shared" si="14"/>
        <v>所属陸協</v>
      </c>
      <c r="D87" s="23" t="str">
        <f t="shared" si="14"/>
        <v>区分</v>
      </c>
      <c r="E87" s="24" t="str">
        <f t="shared" si="14"/>
        <v>氏      名</v>
      </c>
      <c r="F87" s="25" t="str">
        <f t="shared" si="14"/>
        <v>性</v>
      </c>
      <c r="G87" s="24" t="str">
        <f t="shared" si="14"/>
        <v>生年月日</v>
      </c>
      <c r="H87" s="24" t="str">
        <f t="shared" si="14"/>
        <v>年齢</v>
      </c>
      <c r="I87" s="24" t="str">
        <f t="shared" si="14"/>
        <v>（〒）</v>
      </c>
      <c r="J87" s="26" t="str">
        <f t="shared" si="14"/>
        <v>住所</v>
      </c>
      <c r="K87" s="27" t="s">
        <v>33</v>
      </c>
      <c r="N87" s="55" t="e">
        <f>VLOOKUP(B87,'申込一覧（事務局）'!$A$5:$N$804,10,0)</f>
        <v>#N/A</v>
      </c>
    </row>
    <row r="88" spans="1:14" ht="22.5" customHeight="1" x14ac:dyDescent="0.4">
      <c r="A88" s="37">
        <v>76</v>
      </c>
      <c r="B88" s="14">
        <v>76</v>
      </c>
      <c r="C88" s="28" t="str">
        <f>IF(N88=0,"",VLOOKUP(B88,'申込一覧（事務局）'!$A$5:$N$804,3,0))</f>
        <v/>
      </c>
      <c r="D88" s="28" t="str">
        <f>IF(C88="","","高校")</f>
        <v/>
      </c>
      <c r="E88" s="38" t="str">
        <f>IF(N88=0,"",VLOOKUP(B88,'申込一覧（事務局）'!$A$5:$N$804,4,0))</f>
        <v/>
      </c>
      <c r="F88" s="39" t="str">
        <f>IF(N88=0,"",VLOOKUP(B88,'申込一覧（事務局）'!$A$5:$N$804,6,0))</f>
        <v/>
      </c>
      <c r="G88" s="40" t="str">
        <f>IF(N88=0,"",TEXT(N88,"0000!/00!/00"))</f>
        <v/>
      </c>
      <c r="H88" s="48" t="str">
        <f>IF(N88=0,"",VLOOKUP(A88,'申込一覧（事務局）'!$A$5:$N$804,11,0))</f>
        <v/>
      </c>
      <c r="I88" s="41" t="str">
        <f>IF(N88=0,"",VLOOKUP(B88,'申込一覧（事務局）'!$A$5:$N$804,13,0))</f>
        <v/>
      </c>
      <c r="J88" s="41" t="str">
        <f>IF(N88=0,"",VLOOKUP(B88,'申込一覧（事務局）'!$A$5:$N$804,14,0))</f>
        <v/>
      </c>
      <c r="K88" s="52" t="str">
        <f>IF(N88=0,"",VLOOKUP(B88,'申込一覧（事務局）'!$A$5:$N$804,8,0))</f>
        <v/>
      </c>
      <c r="N88" s="55">
        <f>VLOOKUP(B88,'申込一覧（事務局）'!$A$5:$N$804,10,0)</f>
        <v>0</v>
      </c>
    </row>
    <row r="89" spans="1:14" ht="22.5" customHeight="1" x14ac:dyDescent="0.4">
      <c r="A89" s="19">
        <v>77</v>
      </c>
      <c r="B89" s="15">
        <v>77</v>
      </c>
      <c r="C89" s="29" t="str">
        <f>IF(N89=0,"",VLOOKUP(B89,'申込一覧（事務局）'!$A$5:$N$804,3,0))</f>
        <v/>
      </c>
      <c r="D89" s="29" t="str">
        <f t="shared" ref="D89:D112" si="15">IF(C89="","","高校")</f>
        <v/>
      </c>
      <c r="E89" s="32" t="str">
        <f>IF(N89=0,"",VLOOKUP(B89,'申込一覧（事務局）'!$A$5:$N$804,4,0))</f>
        <v/>
      </c>
      <c r="F89" s="30" t="str">
        <f>IF(N89=0,"",VLOOKUP(B89,'申込一覧（事務局）'!$A$5:$N$804,6,0))</f>
        <v/>
      </c>
      <c r="G89" s="42" t="str">
        <f t="shared" ref="G89:G112" si="16">IF(N89=0,"",TEXT(N89,"0000!/00!/00"))</f>
        <v/>
      </c>
      <c r="H89" s="50" t="str">
        <f>IF(N89=0,"",VLOOKUP(A89,'申込一覧（事務局）'!$A$5:$N$804,11,0))</f>
        <v/>
      </c>
      <c r="I89" s="31" t="str">
        <f>IF(N89=0,"",VLOOKUP(B89,'申込一覧（事務局）'!$A$5:$N$804,13,0))</f>
        <v/>
      </c>
      <c r="J89" s="31" t="str">
        <f>IF(N89=0,"",VLOOKUP(B89,'申込一覧（事務局）'!$A$5:$N$804,14,0))</f>
        <v/>
      </c>
      <c r="K89" s="53" t="str">
        <f>IF(N89=0,"",VLOOKUP(B89,'申込一覧（事務局）'!$A$5:$N$804,8,0))</f>
        <v/>
      </c>
      <c r="N89" s="55">
        <f>VLOOKUP(B89,'申込一覧（事務局）'!$A$5:$N$804,10,0)</f>
        <v>0</v>
      </c>
    </row>
    <row r="90" spans="1:14" ht="22.5" customHeight="1" x14ac:dyDescent="0.4">
      <c r="A90" s="19">
        <v>78</v>
      </c>
      <c r="B90" s="15">
        <v>78</v>
      </c>
      <c r="C90" s="29" t="str">
        <f>IF(N90=0,"",VLOOKUP(B90,'申込一覧（事務局）'!$A$5:$N$804,3,0))</f>
        <v/>
      </c>
      <c r="D90" s="29" t="str">
        <f t="shared" si="15"/>
        <v/>
      </c>
      <c r="E90" s="32" t="str">
        <f>IF(N90=0,"",VLOOKUP(B90,'申込一覧（事務局）'!$A$5:$N$804,4,0))</f>
        <v/>
      </c>
      <c r="F90" s="30" t="str">
        <f>IF(N90=0,"",VLOOKUP(B90,'申込一覧（事務局）'!$A$5:$N$804,6,0))</f>
        <v/>
      </c>
      <c r="G90" s="42" t="str">
        <f t="shared" si="16"/>
        <v/>
      </c>
      <c r="H90" s="50" t="str">
        <f>IF(N90=0,"",VLOOKUP(A90,'申込一覧（事務局）'!$A$5:$N$804,11,0))</f>
        <v/>
      </c>
      <c r="I90" s="31" t="str">
        <f>IF(N90=0,"",VLOOKUP(B90,'申込一覧（事務局）'!$A$5:$N$804,13,0))</f>
        <v/>
      </c>
      <c r="J90" s="31" t="str">
        <f>IF(N90=0,"",VLOOKUP(B90,'申込一覧（事務局）'!$A$5:$N$804,14,0))</f>
        <v/>
      </c>
      <c r="K90" s="53" t="str">
        <f>IF(N90=0,"",VLOOKUP(B90,'申込一覧（事務局）'!$A$5:$N$804,8,0))</f>
        <v/>
      </c>
      <c r="N90" s="55">
        <f>VLOOKUP(B90,'申込一覧（事務局）'!$A$5:$N$804,10,0)</f>
        <v>0</v>
      </c>
    </row>
    <row r="91" spans="1:14" ht="22.5" customHeight="1" x14ac:dyDescent="0.4">
      <c r="A91" s="19">
        <v>79</v>
      </c>
      <c r="B91" s="15">
        <v>79</v>
      </c>
      <c r="C91" s="29" t="str">
        <f>IF(N91=0,"",VLOOKUP(B91,'申込一覧（事務局）'!$A$5:$N$804,3,0))</f>
        <v/>
      </c>
      <c r="D91" s="29" t="str">
        <f t="shared" si="15"/>
        <v/>
      </c>
      <c r="E91" s="32" t="str">
        <f>IF(N91=0,"",VLOOKUP(B91,'申込一覧（事務局）'!$A$5:$N$804,4,0))</f>
        <v/>
      </c>
      <c r="F91" s="30" t="str">
        <f>IF(N91=0,"",VLOOKUP(B91,'申込一覧（事務局）'!$A$5:$N$804,6,0))</f>
        <v/>
      </c>
      <c r="G91" s="42" t="str">
        <f t="shared" si="16"/>
        <v/>
      </c>
      <c r="H91" s="50" t="str">
        <f>IF(N91=0,"",VLOOKUP(A91,'申込一覧（事務局）'!$A$5:$N$804,11,0))</f>
        <v/>
      </c>
      <c r="I91" s="31" t="str">
        <f>IF(N91=0,"",VLOOKUP(B91,'申込一覧（事務局）'!$A$5:$N$804,13,0))</f>
        <v/>
      </c>
      <c r="J91" s="31" t="str">
        <f>IF(N91=0,"",VLOOKUP(B91,'申込一覧（事務局）'!$A$5:$N$804,14,0))</f>
        <v/>
      </c>
      <c r="K91" s="53" t="str">
        <f>IF(N91=0,"",VLOOKUP(B91,'申込一覧（事務局）'!$A$5:$N$804,8,0))</f>
        <v/>
      </c>
      <c r="N91" s="55">
        <f>VLOOKUP(B91,'申込一覧（事務局）'!$A$5:$N$804,10,0)</f>
        <v>0</v>
      </c>
    </row>
    <row r="92" spans="1:14" ht="22.5" customHeight="1" x14ac:dyDescent="0.4">
      <c r="A92" s="19">
        <v>80</v>
      </c>
      <c r="B92" s="15">
        <v>80</v>
      </c>
      <c r="C92" s="29" t="str">
        <f>IF(N92=0,"",VLOOKUP(B92,'申込一覧（事務局）'!$A$5:$N$804,3,0))</f>
        <v/>
      </c>
      <c r="D92" s="29" t="str">
        <f t="shared" si="15"/>
        <v/>
      </c>
      <c r="E92" s="32" t="str">
        <f>IF(N92=0,"",VLOOKUP(B92,'申込一覧（事務局）'!$A$5:$N$804,4,0))</f>
        <v/>
      </c>
      <c r="F92" s="30" t="str">
        <f>IF(N92=0,"",VLOOKUP(B92,'申込一覧（事務局）'!$A$5:$N$804,6,0))</f>
        <v/>
      </c>
      <c r="G92" s="42" t="str">
        <f t="shared" si="16"/>
        <v/>
      </c>
      <c r="H92" s="50" t="str">
        <f>IF(N92=0,"",VLOOKUP(A92,'申込一覧（事務局）'!$A$5:$N$804,11,0))</f>
        <v/>
      </c>
      <c r="I92" s="31" t="str">
        <f>IF(N92=0,"",VLOOKUP(B92,'申込一覧（事務局）'!$A$5:$N$804,13,0))</f>
        <v/>
      </c>
      <c r="J92" s="31" t="str">
        <f>IF(N92=0,"",VLOOKUP(B92,'申込一覧（事務局）'!$A$5:$N$804,14,0))</f>
        <v/>
      </c>
      <c r="K92" s="53" t="str">
        <f>IF(N92=0,"",VLOOKUP(B92,'申込一覧（事務局）'!$A$5:$N$804,8,0))</f>
        <v/>
      </c>
      <c r="N92" s="55">
        <f>VLOOKUP(B92,'申込一覧（事務局）'!$A$5:$N$804,10,0)</f>
        <v>0</v>
      </c>
    </row>
    <row r="93" spans="1:14" ht="22.5" customHeight="1" x14ac:dyDescent="0.4">
      <c r="A93" s="19">
        <v>81</v>
      </c>
      <c r="B93" s="15">
        <v>81</v>
      </c>
      <c r="C93" s="29" t="str">
        <f>IF(N93=0,"",VLOOKUP(B93,'申込一覧（事務局）'!$A$5:$N$804,3,0))</f>
        <v/>
      </c>
      <c r="D93" s="29" t="str">
        <f t="shared" si="15"/>
        <v/>
      </c>
      <c r="E93" s="32" t="str">
        <f>IF(N93=0,"",VLOOKUP(B93,'申込一覧（事務局）'!$A$5:$N$804,4,0))</f>
        <v/>
      </c>
      <c r="F93" s="30" t="str">
        <f>IF(N93=0,"",VLOOKUP(B93,'申込一覧（事務局）'!$A$5:$N$804,6,0))</f>
        <v/>
      </c>
      <c r="G93" s="42" t="str">
        <f t="shared" si="16"/>
        <v/>
      </c>
      <c r="H93" s="50" t="str">
        <f>IF(N93=0,"",VLOOKUP(A93,'申込一覧（事務局）'!$A$5:$N$804,11,0))</f>
        <v/>
      </c>
      <c r="I93" s="31" t="str">
        <f>IF(N93=0,"",VLOOKUP(B93,'申込一覧（事務局）'!$A$5:$N$804,13,0))</f>
        <v/>
      </c>
      <c r="J93" s="31" t="str">
        <f>IF(N93=0,"",VLOOKUP(B93,'申込一覧（事務局）'!$A$5:$N$804,14,0))</f>
        <v/>
      </c>
      <c r="K93" s="53" t="str">
        <f>IF(N93=0,"",VLOOKUP(B93,'申込一覧（事務局）'!$A$5:$N$804,8,0))</f>
        <v/>
      </c>
      <c r="N93" s="55">
        <f>VLOOKUP(B93,'申込一覧（事務局）'!$A$5:$N$804,10,0)</f>
        <v>0</v>
      </c>
    </row>
    <row r="94" spans="1:14" ht="22.5" customHeight="1" x14ac:dyDescent="0.4">
      <c r="A94" s="19">
        <v>82</v>
      </c>
      <c r="B94" s="15">
        <v>82</v>
      </c>
      <c r="C94" s="29" t="str">
        <f>IF(N94=0,"",VLOOKUP(B94,'申込一覧（事務局）'!$A$5:$N$804,3,0))</f>
        <v/>
      </c>
      <c r="D94" s="29" t="str">
        <f t="shared" si="15"/>
        <v/>
      </c>
      <c r="E94" s="32" t="str">
        <f>IF(N94=0,"",VLOOKUP(B94,'申込一覧（事務局）'!$A$5:$N$804,4,0))</f>
        <v/>
      </c>
      <c r="F94" s="30" t="str">
        <f>IF(N94=0,"",VLOOKUP(B94,'申込一覧（事務局）'!$A$5:$N$804,6,0))</f>
        <v/>
      </c>
      <c r="G94" s="42" t="str">
        <f t="shared" si="16"/>
        <v/>
      </c>
      <c r="H94" s="50" t="str">
        <f>IF(N94=0,"",VLOOKUP(A94,'申込一覧（事務局）'!$A$5:$N$804,11,0))</f>
        <v/>
      </c>
      <c r="I94" s="31" t="str">
        <f>IF(N94=0,"",VLOOKUP(B94,'申込一覧（事務局）'!$A$5:$N$804,13,0))</f>
        <v/>
      </c>
      <c r="J94" s="31" t="str">
        <f>IF(N94=0,"",VLOOKUP(B94,'申込一覧（事務局）'!$A$5:$N$804,14,0))</f>
        <v/>
      </c>
      <c r="K94" s="53" t="str">
        <f>IF(N94=0,"",VLOOKUP(B94,'申込一覧（事務局）'!$A$5:$N$804,8,0))</f>
        <v/>
      </c>
      <c r="N94" s="55">
        <f>VLOOKUP(B94,'申込一覧（事務局）'!$A$5:$N$804,10,0)</f>
        <v>0</v>
      </c>
    </row>
    <row r="95" spans="1:14" ht="22.5" customHeight="1" x14ac:dyDescent="0.4">
      <c r="A95" s="19">
        <v>83</v>
      </c>
      <c r="B95" s="15">
        <v>83</v>
      </c>
      <c r="C95" s="29" t="str">
        <f>IF(N95=0,"",VLOOKUP(B95,'申込一覧（事務局）'!$A$5:$N$804,3,0))</f>
        <v/>
      </c>
      <c r="D95" s="29" t="str">
        <f t="shared" si="15"/>
        <v/>
      </c>
      <c r="E95" s="32" t="str">
        <f>IF(N95=0,"",VLOOKUP(B95,'申込一覧（事務局）'!$A$5:$N$804,4,0))</f>
        <v/>
      </c>
      <c r="F95" s="30" t="str">
        <f>IF(N95=0,"",VLOOKUP(B95,'申込一覧（事務局）'!$A$5:$N$804,6,0))</f>
        <v/>
      </c>
      <c r="G95" s="42" t="str">
        <f t="shared" si="16"/>
        <v/>
      </c>
      <c r="H95" s="50" t="str">
        <f>IF(N95=0,"",VLOOKUP(A95,'申込一覧（事務局）'!$A$5:$N$804,11,0))</f>
        <v/>
      </c>
      <c r="I95" s="31" t="str">
        <f>IF(N95=0,"",VLOOKUP(B95,'申込一覧（事務局）'!$A$5:$N$804,13,0))</f>
        <v/>
      </c>
      <c r="J95" s="31" t="str">
        <f>IF(N95=0,"",VLOOKUP(B95,'申込一覧（事務局）'!$A$5:$N$804,14,0))</f>
        <v/>
      </c>
      <c r="K95" s="53" t="str">
        <f>IF(N95=0,"",VLOOKUP(B95,'申込一覧（事務局）'!$A$5:$N$804,8,0))</f>
        <v/>
      </c>
      <c r="N95" s="55">
        <f>VLOOKUP(B95,'申込一覧（事務局）'!$A$5:$N$804,10,0)</f>
        <v>0</v>
      </c>
    </row>
    <row r="96" spans="1:14" ht="22.5" customHeight="1" x14ac:dyDescent="0.4">
      <c r="A96" s="19">
        <v>84</v>
      </c>
      <c r="B96" s="15">
        <v>84</v>
      </c>
      <c r="C96" s="29" t="str">
        <f>IF(N96=0,"",VLOOKUP(B96,'申込一覧（事務局）'!$A$5:$N$804,3,0))</f>
        <v/>
      </c>
      <c r="D96" s="29" t="str">
        <f t="shared" si="15"/>
        <v/>
      </c>
      <c r="E96" s="32" t="str">
        <f>IF(N96=0,"",VLOOKUP(B96,'申込一覧（事務局）'!$A$5:$N$804,4,0))</f>
        <v/>
      </c>
      <c r="F96" s="30" t="str">
        <f>IF(N96=0,"",VLOOKUP(B96,'申込一覧（事務局）'!$A$5:$N$804,6,0))</f>
        <v/>
      </c>
      <c r="G96" s="42" t="str">
        <f t="shared" si="16"/>
        <v/>
      </c>
      <c r="H96" s="50" t="str">
        <f>IF(N96=0,"",VLOOKUP(A96,'申込一覧（事務局）'!$A$5:$N$804,11,0))</f>
        <v/>
      </c>
      <c r="I96" s="31" t="str">
        <f>IF(N96=0,"",VLOOKUP(B96,'申込一覧（事務局）'!$A$5:$N$804,13,0))</f>
        <v/>
      </c>
      <c r="J96" s="31" t="str">
        <f>IF(N96=0,"",VLOOKUP(B96,'申込一覧（事務局）'!$A$5:$N$804,14,0))</f>
        <v/>
      </c>
      <c r="K96" s="53" t="str">
        <f>IF(N96=0,"",VLOOKUP(B96,'申込一覧（事務局）'!$A$5:$N$804,8,0))</f>
        <v/>
      </c>
      <c r="N96" s="55">
        <f>VLOOKUP(B96,'申込一覧（事務局）'!$A$5:$N$804,10,0)</f>
        <v>0</v>
      </c>
    </row>
    <row r="97" spans="1:14" ht="22.5" customHeight="1" x14ac:dyDescent="0.4">
      <c r="A97" s="19">
        <v>85</v>
      </c>
      <c r="B97" s="15">
        <v>85</v>
      </c>
      <c r="C97" s="29" t="str">
        <f>IF(N97=0,"",VLOOKUP(B97,'申込一覧（事務局）'!$A$5:$N$804,3,0))</f>
        <v/>
      </c>
      <c r="D97" s="29" t="str">
        <f t="shared" si="15"/>
        <v/>
      </c>
      <c r="E97" s="32" t="str">
        <f>IF(N97=0,"",VLOOKUP(B97,'申込一覧（事務局）'!$A$5:$N$804,4,0))</f>
        <v/>
      </c>
      <c r="F97" s="30" t="str">
        <f>IF(N97=0,"",VLOOKUP(B97,'申込一覧（事務局）'!$A$5:$N$804,6,0))</f>
        <v/>
      </c>
      <c r="G97" s="42" t="str">
        <f t="shared" si="16"/>
        <v/>
      </c>
      <c r="H97" s="50" t="str">
        <f>IF(N97=0,"",VLOOKUP(A97,'申込一覧（事務局）'!$A$5:$N$804,11,0))</f>
        <v/>
      </c>
      <c r="I97" s="31" t="str">
        <f>IF(N97=0,"",VLOOKUP(B97,'申込一覧（事務局）'!$A$5:$N$804,13,0))</f>
        <v/>
      </c>
      <c r="J97" s="31" t="str">
        <f>IF(N97=0,"",VLOOKUP(B97,'申込一覧（事務局）'!$A$5:$N$804,14,0))</f>
        <v/>
      </c>
      <c r="K97" s="53" t="str">
        <f>IF(N97=0,"",VLOOKUP(B97,'申込一覧（事務局）'!$A$5:$N$804,8,0))</f>
        <v/>
      </c>
      <c r="N97" s="55">
        <f>VLOOKUP(B97,'申込一覧（事務局）'!$A$5:$N$804,10,0)</f>
        <v>0</v>
      </c>
    </row>
    <row r="98" spans="1:14" ht="22.5" customHeight="1" x14ac:dyDescent="0.4">
      <c r="A98" s="19">
        <v>86</v>
      </c>
      <c r="B98" s="15">
        <v>86</v>
      </c>
      <c r="C98" s="29" t="str">
        <f>IF(N98=0,"",VLOOKUP(B98,'申込一覧（事務局）'!$A$5:$N$804,3,0))</f>
        <v/>
      </c>
      <c r="D98" s="29" t="str">
        <f t="shared" si="15"/>
        <v/>
      </c>
      <c r="E98" s="32" t="str">
        <f>IF(N98=0,"",VLOOKUP(B98,'申込一覧（事務局）'!$A$5:$N$804,4,0))</f>
        <v/>
      </c>
      <c r="F98" s="30" t="str">
        <f>IF(N98=0,"",VLOOKUP(B98,'申込一覧（事務局）'!$A$5:$N$804,6,0))</f>
        <v/>
      </c>
      <c r="G98" s="42" t="str">
        <f t="shared" si="16"/>
        <v/>
      </c>
      <c r="H98" s="50" t="str">
        <f>IF(N98=0,"",VLOOKUP(A98,'申込一覧（事務局）'!$A$5:$N$804,11,0))</f>
        <v/>
      </c>
      <c r="I98" s="31" t="str">
        <f>IF(N98=0,"",VLOOKUP(B98,'申込一覧（事務局）'!$A$5:$N$804,13,0))</f>
        <v/>
      </c>
      <c r="J98" s="31" t="str">
        <f>IF(N98=0,"",VLOOKUP(B98,'申込一覧（事務局）'!$A$5:$N$804,14,0))</f>
        <v/>
      </c>
      <c r="K98" s="53" t="str">
        <f>IF(N98=0,"",VLOOKUP(B98,'申込一覧（事務局）'!$A$5:$N$804,8,0))</f>
        <v/>
      </c>
      <c r="N98" s="55">
        <f>VLOOKUP(B98,'申込一覧（事務局）'!$A$5:$N$804,10,0)</f>
        <v>0</v>
      </c>
    </row>
    <row r="99" spans="1:14" ht="22.5" customHeight="1" x14ac:dyDescent="0.4">
      <c r="A99" s="19">
        <v>87</v>
      </c>
      <c r="B99" s="15">
        <v>87</v>
      </c>
      <c r="C99" s="29" t="str">
        <f>IF(N99=0,"",VLOOKUP(B99,'申込一覧（事務局）'!$A$5:$N$804,3,0))</f>
        <v/>
      </c>
      <c r="D99" s="29" t="str">
        <f t="shared" si="15"/>
        <v/>
      </c>
      <c r="E99" s="32" t="str">
        <f>IF(N99=0,"",VLOOKUP(B99,'申込一覧（事務局）'!$A$5:$N$804,4,0))</f>
        <v/>
      </c>
      <c r="F99" s="30" t="str">
        <f>IF(N99=0,"",VLOOKUP(B99,'申込一覧（事務局）'!$A$5:$N$804,6,0))</f>
        <v/>
      </c>
      <c r="G99" s="42" t="str">
        <f t="shared" si="16"/>
        <v/>
      </c>
      <c r="H99" s="50" t="str">
        <f>IF(N99=0,"",VLOOKUP(A99,'申込一覧（事務局）'!$A$5:$N$804,11,0))</f>
        <v/>
      </c>
      <c r="I99" s="31" t="str">
        <f>IF(N99=0,"",VLOOKUP(B99,'申込一覧（事務局）'!$A$5:$N$804,13,0))</f>
        <v/>
      </c>
      <c r="J99" s="31" t="str">
        <f>IF(N99=0,"",VLOOKUP(B99,'申込一覧（事務局）'!$A$5:$N$804,14,0))</f>
        <v/>
      </c>
      <c r="K99" s="53" t="str">
        <f>IF(N99=0,"",VLOOKUP(B99,'申込一覧（事務局）'!$A$5:$N$804,8,0))</f>
        <v/>
      </c>
      <c r="N99" s="55">
        <f>VLOOKUP(B99,'申込一覧（事務局）'!$A$5:$N$804,10,0)</f>
        <v>0</v>
      </c>
    </row>
    <row r="100" spans="1:14" ht="22.5" customHeight="1" x14ac:dyDescent="0.4">
      <c r="A100" s="19">
        <v>88</v>
      </c>
      <c r="B100" s="15">
        <v>88</v>
      </c>
      <c r="C100" s="29" t="str">
        <f>IF(N100=0,"",VLOOKUP(B100,'申込一覧（事務局）'!$A$5:$N$804,3,0))</f>
        <v/>
      </c>
      <c r="D100" s="29" t="str">
        <f t="shared" si="15"/>
        <v/>
      </c>
      <c r="E100" s="32" t="str">
        <f>IF(N100=0,"",VLOOKUP(B100,'申込一覧（事務局）'!$A$5:$N$804,4,0))</f>
        <v/>
      </c>
      <c r="F100" s="30" t="str">
        <f>IF(N100=0,"",VLOOKUP(B100,'申込一覧（事務局）'!$A$5:$N$804,6,0))</f>
        <v/>
      </c>
      <c r="G100" s="42" t="str">
        <f t="shared" si="16"/>
        <v/>
      </c>
      <c r="H100" s="50" t="str">
        <f>IF(N100=0,"",VLOOKUP(A100,'申込一覧（事務局）'!$A$5:$N$804,11,0))</f>
        <v/>
      </c>
      <c r="I100" s="31" t="str">
        <f>IF(N100=0,"",VLOOKUP(B100,'申込一覧（事務局）'!$A$5:$N$804,13,0))</f>
        <v/>
      </c>
      <c r="J100" s="31" t="str">
        <f>IF(N100=0,"",VLOOKUP(B100,'申込一覧（事務局）'!$A$5:$N$804,14,0))</f>
        <v/>
      </c>
      <c r="K100" s="53" t="str">
        <f>IF(N100=0,"",VLOOKUP(B100,'申込一覧（事務局）'!$A$5:$N$804,8,0))</f>
        <v/>
      </c>
      <c r="N100" s="55">
        <f>VLOOKUP(B100,'申込一覧（事務局）'!$A$5:$N$804,10,0)</f>
        <v>0</v>
      </c>
    </row>
    <row r="101" spans="1:14" ht="22.5" customHeight="1" x14ac:dyDescent="0.4">
      <c r="A101" s="19">
        <v>89</v>
      </c>
      <c r="B101" s="15">
        <v>89</v>
      </c>
      <c r="C101" s="29" t="str">
        <f>IF(N101=0,"",VLOOKUP(B101,'申込一覧（事務局）'!$A$5:$N$804,3,0))</f>
        <v/>
      </c>
      <c r="D101" s="29" t="str">
        <f t="shared" si="15"/>
        <v/>
      </c>
      <c r="E101" s="32" t="str">
        <f>IF(N101=0,"",VLOOKUP(B101,'申込一覧（事務局）'!$A$5:$N$804,4,0))</f>
        <v/>
      </c>
      <c r="F101" s="30" t="str">
        <f>IF(N101=0,"",VLOOKUP(B101,'申込一覧（事務局）'!$A$5:$N$804,6,0))</f>
        <v/>
      </c>
      <c r="G101" s="42" t="str">
        <f t="shared" si="16"/>
        <v/>
      </c>
      <c r="H101" s="50" t="str">
        <f>IF(N101=0,"",VLOOKUP(A101,'申込一覧（事務局）'!$A$5:$N$804,11,0))</f>
        <v/>
      </c>
      <c r="I101" s="31" t="str">
        <f>IF(N101=0,"",VLOOKUP(B101,'申込一覧（事務局）'!$A$5:$N$804,13,0))</f>
        <v/>
      </c>
      <c r="J101" s="31" t="str">
        <f>IF(N101=0,"",VLOOKUP(B101,'申込一覧（事務局）'!$A$5:$N$804,14,0))</f>
        <v/>
      </c>
      <c r="K101" s="53" t="str">
        <f>IF(N101=0,"",VLOOKUP(B101,'申込一覧（事務局）'!$A$5:$N$804,8,0))</f>
        <v/>
      </c>
      <c r="N101" s="55">
        <f>VLOOKUP(B101,'申込一覧（事務局）'!$A$5:$N$804,10,0)</f>
        <v>0</v>
      </c>
    </row>
    <row r="102" spans="1:14" ht="22.5" customHeight="1" x14ac:dyDescent="0.4">
      <c r="A102" s="19">
        <v>90</v>
      </c>
      <c r="B102" s="15">
        <v>90</v>
      </c>
      <c r="C102" s="29" t="str">
        <f>IF(N102=0,"",VLOOKUP(B102,'申込一覧（事務局）'!$A$5:$N$804,3,0))</f>
        <v/>
      </c>
      <c r="D102" s="29" t="str">
        <f t="shared" si="15"/>
        <v/>
      </c>
      <c r="E102" s="32" t="str">
        <f>IF(N102=0,"",VLOOKUP(B102,'申込一覧（事務局）'!$A$5:$N$804,4,0))</f>
        <v/>
      </c>
      <c r="F102" s="30" t="str">
        <f>IF(N102=0,"",VLOOKUP(B102,'申込一覧（事務局）'!$A$5:$N$804,6,0))</f>
        <v/>
      </c>
      <c r="G102" s="42" t="str">
        <f t="shared" si="16"/>
        <v/>
      </c>
      <c r="H102" s="50" t="str">
        <f>IF(N102=0,"",VLOOKUP(A102,'申込一覧（事務局）'!$A$5:$N$804,11,0))</f>
        <v/>
      </c>
      <c r="I102" s="31" t="str">
        <f>IF(N102=0,"",VLOOKUP(B102,'申込一覧（事務局）'!$A$5:$N$804,13,0))</f>
        <v/>
      </c>
      <c r="J102" s="31" t="str">
        <f>IF(N102=0,"",VLOOKUP(B102,'申込一覧（事務局）'!$A$5:$N$804,14,0))</f>
        <v/>
      </c>
      <c r="K102" s="53" t="str">
        <f>IF(N102=0,"",VLOOKUP(B102,'申込一覧（事務局）'!$A$5:$N$804,8,0))</f>
        <v/>
      </c>
      <c r="N102" s="55">
        <f>VLOOKUP(B102,'申込一覧（事務局）'!$A$5:$N$804,10,0)</f>
        <v>0</v>
      </c>
    </row>
    <row r="103" spans="1:14" ht="22.5" customHeight="1" x14ac:dyDescent="0.4">
      <c r="A103" s="19">
        <v>91</v>
      </c>
      <c r="B103" s="15">
        <v>91</v>
      </c>
      <c r="C103" s="29" t="str">
        <f>IF(N103=0,"",VLOOKUP(B103,'申込一覧（事務局）'!$A$5:$N$804,3,0))</f>
        <v/>
      </c>
      <c r="D103" s="29" t="str">
        <f t="shared" si="15"/>
        <v/>
      </c>
      <c r="E103" s="32" t="str">
        <f>IF(N103=0,"",VLOOKUP(B103,'申込一覧（事務局）'!$A$5:$N$804,4,0))</f>
        <v/>
      </c>
      <c r="F103" s="30" t="str">
        <f>IF(N103=0,"",VLOOKUP(B103,'申込一覧（事務局）'!$A$5:$N$804,6,0))</f>
        <v/>
      </c>
      <c r="G103" s="42" t="str">
        <f t="shared" si="16"/>
        <v/>
      </c>
      <c r="H103" s="50" t="str">
        <f>IF(N103=0,"",VLOOKUP(A103,'申込一覧（事務局）'!$A$5:$N$804,11,0))</f>
        <v/>
      </c>
      <c r="I103" s="31" t="str">
        <f>IF(N103=0,"",VLOOKUP(B103,'申込一覧（事務局）'!$A$5:$N$804,13,0))</f>
        <v/>
      </c>
      <c r="J103" s="31" t="str">
        <f>IF(N103=0,"",VLOOKUP(B103,'申込一覧（事務局）'!$A$5:$N$804,14,0))</f>
        <v/>
      </c>
      <c r="K103" s="53" t="str">
        <f>IF(N103=0,"",VLOOKUP(B103,'申込一覧（事務局）'!$A$5:$N$804,8,0))</f>
        <v/>
      </c>
      <c r="N103" s="55">
        <f>VLOOKUP(B103,'申込一覧（事務局）'!$A$5:$N$804,10,0)</f>
        <v>0</v>
      </c>
    </row>
    <row r="104" spans="1:14" ht="22.5" customHeight="1" x14ac:dyDescent="0.4">
      <c r="A104" s="19">
        <v>92</v>
      </c>
      <c r="B104" s="15">
        <v>92</v>
      </c>
      <c r="C104" s="29" t="str">
        <f>IF(N104=0,"",VLOOKUP(B104,'申込一覧（事務局）'!$A$5:$N$804,3,0))</f>
        <v/>
      </c>
      <c r="D104" s="29" t="str">
        <f t="shared" si="15"/>
        <v/>
      </c>
      <c r="E104" s="32" t="str">
        <f>IF(N104=0,"",VLOOKUP(B104,'申込一覧（事務局）'!$A$5:$N$804,4,0))</f>
        <v/>
      </c>
      <c r="F104" s="30" t="str">
        <f>IF(N104=0,"",VLOOKUP(B104,'申込一覧（事務局）'!$A$5:$N$804,6,0))</f>
        <v/>
      </c>
      <c r="G104" s="42" t="str">
        <f t="shared" si="16"/>
        <v/>
      </c>
      <c r="H104" s="50" t="str">
        <f>IF(N104=0,"",VLOOKUP(A104,'申込一覧（事務局）'!$A$5:$N$804,11,0))</f>
        <v/>
      </c>
      <c r="I104" s="31" t="str">
        <f>IF(N104=0,"",VLOOKUP(B104,'申込一覧（事務局）'!$A$5:$N$804,13,0))</f>
        <v/>
      </c>
      <c r="J104" s="31" t="str">
        <f>IF(N104=0,"",VLOOKUP(B104,'申込一覧（事務局）'!$A$5:$N$804,14,0))</f>
        <v/>
      </c>
      <c r="K104" s="53" t="str">
        <f>IF(N104=0,"",VLOOKUP(B104,'申込一覧（事務局）'!$A$5:$N$804,8,0))</f>
        <v/>
      </c>
      <c r="N104" s="55">
        <f>VLOOKUP(B104,'申込一覧（事務局）'!$A$5:$N$804,10,0)</f>
        <v>0</v>
      </c>
    </row>
    <row r="105" spans="1:14" ht="22.5" customHeight="1" x14ac:dyDescent="0.4">
      <c r="A105" s="19">
        <v>93</v>
      </c>
      <c r="B105" s="15">
        <v>93</v>
      </c>
      <c r="C105" s="29" t="str">
        <f>IF(N105=0,"",VLOOKUP(B105,'申込一覧（事務局）'!$A$5:$N$804,3,0))</f>
        <v/>
      </c>
      <c r="D105" s="29" t="str">
        <f t="shared" si="15"/>
        <v/>
      </c>
      <c r="E105" s="32" t="str">
        <f>IF(N105=0,"",VLOOKUP(B105,'申込一覧（事務局）'!$A$5:$N$804,4,0))</f>
        <v/>
      </c>
      <c r="F105" s="30" t="str">
        <f>IF(N105=0,"",VLOOKUP(B105,'申込一覧（事務局）'!$A$5:$N$804,6,0))</f>
        <v/>
      </c>
      <c r="G105" s="42" t="str">
        <f t="shared" si="16"/>
        <v/>
      </c>
      <c r="H105" s="50" t="str">
        <f>IF(N105=0,"",VLOOKUP(A105,'申込一覧（事務局）'!$A$5:$N$804,11,0))</f>
        <v/>
      </c>
      <c r="I105" s="31" t="str">
        <f>IF(N105=0,"",VLOOKUP(B105,'申込一覧（事務局）'!$A$5:$N$804,13,0))</f>
        <v/>
      </c>
      <c r="J105" s="31" t="str">
        <f>IF(N105=0,"",VLOOKUP(B105,'申込一覧（事務局）'!$A$5:$N$804,14,0))</f>
        <v/>
      </c>
      <c r="K105" s="53" t="str">
        <f>IF(N105=0,"",VLOOKUP(B105,'申込一覧（事務局）'!$A$5:$N$804,8,0))</f>
        <v/>
      </c>
      <c r="N105" s="55">
        <f>VLOOKUP(B105,'申込一覧（事務局）'!$A$5:$N$804,10,0)</f>
        <v>0</v>
      </c>
    </row>
    <row r="106" spans="1:14" ht="22.5" customHeight="1" x14ac:dyDescent="0.4">
      <c r="A106" s="19">
        <v>94</v>
      </c>
      <c r="B106" s="15">
        <v>94</v>
      </c>
      <c r="C106" s="29" t="str">
        <f>IF(N106=0,"",VLOOKUP(B106,'申込一覧（事務局）'!$A$5:$N$804,3,0))</f>
        <v/>
      </c>
      <c r="D106" s="29" t="str">
        <f t="shared" si="15"/>
        <v/>
      </c>
      <c r="E106" s="32" t="str">
        <f>IF(N106=0,"",VLOOKUP(B106,'申込一覧（事務局）'!$A$5:$N$804,4,0))</f>
        <v/>
      </c>
      <c r="F106" s="30" t="str">
        <f>IF(N106=0,"",VLOOKUP(B106,'申込一覧（事務局）'!$A$5:$N$804,6,0))</f>
        <v/>
      </c>
      <c r="G106" s="42" t="str">
        <f t="shared" si="16"/>
        <v/>
      </c>
      <c r="H106" s="50" t="str">
        <f>IF(N106=0,"",VLOOKUP(A106,'申込一覧（事務局）'!$A$5:$N$804,11,0))</f>
        <v/>
      </c>
      <c r="I106" s="31" t="str">
        <f>IF(N106=0,"",VLOOKUP(B106,'申込一覧（事務局）'!$A$5:$N$804,13,0))</f>
        <v/>
      </c>
      <c r="J106" s="31" t="str">
        <f>IF(N106=0,"",VLOOKUP(B106,'申込一覧（事務局）'!$A$5:$N$804,14,0))</f>
        <v/>
      </c>
      <c r="K106" s="53" t="str">
        <f>IF(N106=0,"",VLOOKUP(B106,'申込一覧（事務局）'!$A$5:$N$804,8,0))</f>
        <v/>
      </c>
      <c r="N106" s="55">
        <f>VLOOKUP(B106,'申込一覧（事務局）'!$A$5:$N$804,10,0)</f>
        <v>0</v>
      </c>
    </row>
    <row r="107" spans="1:14" ht="22.5" customHeight="1" x14ac:dyDescent="0.4">
      <c r="A107" s="19">
        <v>95</v>
      </c>
      <c r="B107" s="15">
        <v>95</v>
      </c>
      <c r="C107" s="29" t="str">
        <f>IF(N107=0,"",VLOOKUP(B107,'申込一覧（事務局）'!$A$5:$N$804,3,0))</f>
        <v/>
      </c>
      <c r="D107" s="29" t="str">
        <f t="shared" si="15"/>
        <v/>
      </c>
      <c r="E107" s="32" t="str">
        <f>IF(N107=0,"",VLOOKUP(B107,'申込一覧（事務局）'!$A$5:$N$804,4,0))</f>
        <v/>
      </c>
      <c r="F107" s="30" t="str">
        <f>IF(N107=0,"",VLOOKUP(B107,'申込一覧（事務局）'!$A$5:$N$804,6,0))</f>
        <v/>
      </c>
      <c r="G107" s="42" t="str">
        <f t="shared" si="16"/>
        <v/>
      </c>
      <c r="H107" s="50" t="str">
        <f>IF(N107=0,"",VLOOKUP(A107,'申込一覧（事務局）'!$A$5:$N$804,11,0))</f>
        <v/>
      </c>
      <c r="I107" s="31" t="str">
        <f>IF(N107=0,"",VLOOKUP(B107,'申込一覧（事務局）'!$A$5:$N$804,13,0))</f>
        <v/>
      </c>
      <c r="J107" s="31" t="str">
        <f>IF(N107=0,"",VLOOKUP(B107,'申込一覧（事務局）'!$A$5:$N$804,14,0))</f>
        <v/>
      </c>
      <c r="K107" s="53" t="str">
        <f>IF(N107=0,"",VLOOKUP(B107,'申込一覧（事務局）'!$A$5:$N$804,8,0))</f>
        <v/>
      </c>
      <c r="N107" s="55">
        <f>VLOOKUP(B107,'申込一覧（事務局）'!$A$5:$N$804,10,0)</f>
        <v>0</v>
      </c>
    </row>
    <row r="108" spans="1:14" ht="22.5" customHeight="1" x14ac:dyDescent="0.4">
      <c r="A108" s="19">
        <v>96</v>
      </c>
      <c r="B108" s="15">
        <v>96</v>
      </c>
      <c r="C108" s="29" t="str">
        <f>IF(N108=0,"",VLOOKUP(B108,'申込一覧（事務局）'!$A$5:$N$804,3,0))</f>
        <v/>
      </c>
      <c r="D108" s="29" t="str">
        <f t="shared" si="15"/>
        <v/>
      </c>
      <c r="E108" s="32" t="str">
        <f>IF(N108=0,"",VLOOKUP(B108,'申込一覧（事務局）'!$A$5:$N$804,4,0))</f>
        <v/>
      </c>
      <c r="F108" s="30" t="str">
        <f>IF(N108=0,"",VLOOKUP(B108,'申込一覧（事務局）'!$A$5:$N$804,6,0))</f>
        <v/>
      </c>
      <c r="G108" s="42" t="str">
        <f t="shared" si="16"/>
        <v/>
      </c>
      <c r="H108" s="50" t="str">
        <f>IF(N108=0,"",VLOOKUP(A108,'申込一覧（事務局）'!$A$5:$N$804,11,0))</f>
        <v/>
      </c>
      <c r="I108" s="31" t="str">
        <f>IF(N108=0,"",VLOOKUP(B108,'申込一覧（事務局）'!$A$5:$N$804,13,0))</f>
        <v/>
      </c>
      <c r="J108" s="31" t="str">
        <f>IF(N108=0,"",VLOOKUP(B108,'申込一覧（事務局）'!$A$5:$N$804,14,0))</f>
        <v/>
      </c>
      <c r="K108" s="53" t="str">
        <f>IF(N108=0,"",VLOOKUP(B108,'申込一覧（事務局）'!$A$5:$N$804,8,0))</f>
        <v/>
      </c>
      <c r="N108" s="55">
        <f>VLOOKUP(B108,'申込一覧（事務局）'!$A$5:$N$804,10,0)</f>
        <v>0</v>
      </c>
    </row>
    <row r="109" spans="1:14" ht="22.5" customHeight="1" x14ac:dyDescent="0.4">
      <c r="A109" s="19">
        <v>97</v>
      </c>
      <c r="B109" s="15">
        <v>97</v>
      </c>
      <c r="C109" s="29" t="str">
        <f>IF(N109=0,"",VLOOKUP(B109,'申込一覧（事務局）'!$A$5:$N$804,3,0))</f>
        <v/>
      </c>
      <c r="D109" s="29" t="str">
        <f t="shared" si="15"/>
        <v/>
      </c>
      <c r="E109" s="32" t="str">
        <f>IF(N109=0,"",VLOOKUP(B109,'申込一覧（事務局）'!$A$5:$N$804,4,0))</f>
        <v/>
      </c>
      <c r="F109" s="30" t="str">
        <f>IF(N109=0,"",VLOOKUP(B109,'申込一覧（事務局）'!$A$5:$N$804,6,0))</f>
        <v/>
      </c>
      <c r="G109" s="42" t="str">
        <f t="shared" si="16"/>
        <v/>
      </c>
      <c r="H109" s="50" t="str">
        <f>IF(N109=0,"",VLOOKUP(A109,'申込一覧（事務局）'!$A$5:$N$804,11,0))</f>
        <v/>
      </c>
      <c r="I109" s="31" t="str">
        <f>IF(N109=0,"",VLOOKUP(B109,'申込一覧（事務局）'!$A$5:$N$804,13,0))</f>
        <v/>
      </c>
      <c r="J109" s="31" t="str">
        <f>IF(N109=0,"",VLOOKUP(B109,'申込一覧（事務局）'!$A$5:$N$804,14,0))</f>
        <v/>
      </c>
      <c r="K109" s="53" t="str">
        <f>IF(N109=0,"",VLOOKUP(B109,'申込一覧（事務局）'!$A$5:$N$804,8,0))</f>
        <v/>
      </c>
      <c r="N109" s="55">
        <f>VLOOKUP(B109,'申込一覧（事務局）'!$A$5:$N$804,10,0)</f>
        <v>0</v>
      </c>
    </row>
    <row r="110" spans="1:14" ht="22.5" customHeight="1" x14ac:dyDescent="0.4">
      <c r="A110" s="19">
        <v>98</v>
      </c>
      <c r="B110" s="15">
        <v>98</v>
      </c>
      <c r="C110" s="29" t="str">
        <f>IF(N110=0,"",VLOOKUP(B110,'申込一覧（事務局）'!$A$5:$N$804,3,0))</f>
        <v/>
      </c>
      <c r="D110" s="29" t="str">
        <f t="shared" si="15"/>
        <v/>
      </c>
      <c r="E110" s="32" t="str">
        <f>IF(N110=0,"",VLOOKUP(B110,'申込一覧（事務局）'!$A$5:$N$804,4,0))</f>
        <v/>
      </c>
      <c r="F110" s="30" t="str">
        <f>IF(N110=0,"",VLOOKUP(B110,'申込一覧（事務局）'!$A$5:$N$804,6,0))</f>
        <v/>
      </c>
      <c r="G110" s="42" t="str">
        <f t="shared" si="16"/>
        <v/>
      </c>
      <c r="H110" s="50" t="str">
        <f>IF(N110=0,"",VLOOKUP(A110,'申込一覧（事務局）'!$A$5:$N$804,11,0))</f>
        <v/>
      </c>
      <c r="I110" s="31" t="str">
        <f>IF(N110=0,"",VLOOKUP(B110,'申込一覧（事務局）'!$A$5:$N$804,13,0))</f>
        <v/>
      </c>
      <c r="J110" s="31" t="str">
        <f>IF(N110=0,"",VLOOKUP(B110,'申込一覧（事務局）'!$A$5:$N$804,14,0))</f>
        <v/>
      </c>
      <c r="K110" s="53" t="str">
        <f>IF(N110=0,"",VLOOKUP(B110,'申込一覧（事務局）'!$A$5:$N$804,8,0))</f>
        <v/>
      </c>
      <c r="N110" s="55">
        <f>VLOOKUP(B110,'申込一覧（事務局）'!$A$5:$N$804,10,0)</f>
        <v>0</v>
      </c>
    </row>
    <row r="111" spans="1:14" ht="22.5" customHeight="1" x14ac:dyDescent="0.4">
      <c r="A111" s="19">
        <v>99</v>
      </c>
      <c r="B111" s="15">
        <v>99</v>
      </c>
      <c r="C111" s="29" t="str">
        <f>IF(N111=0,"",VLOOKUP(B111,'申込一覧（事務局）'!$A$5:$N$804,3,0))</f>
        <v/>
      </c>
      <c r="D111" s="29" t="str">
        <f t="shared" si="15"/>
        <v/>
      </c>
      <c r="E111" s="32" t="str">
        <f>IF(N111=0,"",VLOOKUP(B111,'申込一覧（事務局）'!$A$5:$N$804,4,0))</f>
        <v/>
      </c>
      <c r="F111" s="30" t="str">
        <f>IF(N111=0,"",VLOOKUP(B111,'申込一覧（事務局）'!$A$5:$N$804,6,0))</f>
        <v/>
      </c>
      <c r="G111" s="42" t="str">
        <f t="shared" si="16"/>
        <v/>
      </c>
      <c r="H111" s="50" t="str">
        <f>IF(N111=0,"",VLOOKUP(A111,'申込一覧（事務局）'!$A$5:$N$804,11,0))</f>
        <v/>
      </c>
      <c r="I111" s="31" t="str">
        <f>IF(N111=0,"",VLOOKUP(B111,'申込一覧（事務局）'!$A$5:$N$804,13,0))</f>
        <v/>
      </c>
      <c r="J111" s="31" t="str">
        <f>IF(N111=0,"",VLOOKUP(B111,'申込一覧（事務局）'!$A$5:$N$804,14,0))</f>
        <v/>
      </c>
      <c r="K111" s="53" t="str">
        <f>IF(N111=0,"",VLOOKUP(B111,'申込一覧（事務局）'!$A$5:$N$804,8,0))</f>
        <v/>
      </c>
      <c r="N111" s="55">
        <f>VLOOKUP(B111,'申込一覧（事務局）'!$A$5:$N$804,10,0)</f>
        <v>0</v>
      </c>
    </row>
    <row r="112" spans="1:14" ht="22.5" customHeight="1" thickBot="1" x14ac:dyDescent="0.45">
      <c r="A112" s="43">
        <v>100</v>
      </c>
      <c r="B112" s="16">
        <v>100</v>
      </c>
      <c r="C112" s="33" t="str">
        <f>IF(N112=0,"",VLOOKUP(B112,'申込一覧（事務局）'!$A$5:$N$804,3,0))</f>
        <v/>
      </c>
      <c r="D112" s="33" t="str">
        <f t="shared" si="15"/>
        <v/>
      </c>
      <c r="E112" s="34" t="str">
        <f>IF(N112=0,"",VLOOKUP(B112,'申込一覧（事務局）'!$A$5:$N$804,4,0))</f>
        <v/>
      </c>
      <c r="F112" s="44" t="str">
        <f>IF(N112=0,"",VLOOKUP(B112,'申込一覧（事務局）'!$A$5:$N$804,6,0))</f>
        <v/>
      </c>
      <c r="G112" s="45" t="str">
        <f t="shared" si="16"/>
        <v/>
      </c>
      <c r="H112" s="51" t="str">
        <f>IF(N112=0,"",VLOOKUP(A112,'申込一覧（事務局）'!$A$5:$N$804,11,0))</f>
        <v/>
      </c>
      <c r="I112" s="46" t="str">
        <f>IF(N112=0,"",VLOOKUP(B112,'申込一覧（事務局）'!$A$5:$N$804,13,0))</f>
        <v/>
      </c>
      <c r="J112" s="46" t="str">
        <f>IF(N112=0,"",VLOOKUP(B112,'申込一覧（事務局）'!$A$5:$N$804,14,0))</f>
        <v/>
      </c>
      <c r="K112" s="54" t="str">
        <f>IF(N112=0,"",VLOOKUP(B112,'申込一覧（事務局）'!$A$5:$N$804,8,0))</f>
        <v/>
      </c>
      <c r="N112" s="55">
        <f>VLOOKUP(B112,'申込一覧（事務局）'!$A$5:$N$804,10,0)</f>
        <v>0</v>
      </c>
    </row>
    <row r="113" spans="1:14" ht="23.25" x14ac:dyDescent="0.4">
      <c r="A113" s="81" t="str">
        <f t="shared" ref="A113" si="17">A1</f>
        <v>2023年度　C級公認審判員申請者名簿(一般)　　　</v>
      </c>
      <c r="B113" s="81"/>
      <c r="C113" s="81"/>
      <c r="D113" s="81"/>
      <c r="E113" s="81"/>
      <c r="F113" s="81"/>
      <c r="G113" s="81"/>
      <c r="H113" s="81"/>
      <c r="I113" s="81"/>
      <c r="J113" s="81"/>
      <c r="K113" s="82" t="str">
        <f>"NO."&amp;$L$2+4</f>
        <v>NO.5</v>
      </c>
      <c r="N113" s="55" t="e">
        <f>VLOOKUP(B113,'申込一覧（事務局）'!$A$5:$N$804,10,0)</f>
        <v>#N/A</v>
      </c>
    </row>
    <row r="114" spans="1:14" ht="17.25" thickBot="1" x14ac:dyDescent="0.45">
      <c r="A114" s="84" t="str">
        <f t="shared" ref="A114:J114" si="18">A2</f>
        <v>一般財団法人　北海道陸上競技協会　　２０２３年４月１日付委嘱</v>
      </c>
      <c r="B114" s="84"/>
      <c r="C114" s="84"/>
      <c r="D114" s="84"/>
      <c r="E114" s="84"/>
      <c r="F114" s="84"/>
      <c r="G114" s="84"/>
      <c r="H114" s="84"/>
      <c r="I114" s="84"/>
      <c r="J114" s="21" t="str">
        <f t="shared" si="18"/>
        <v>2023年4月15日以降受付</v>
      </c>
      <c r="K114" s="83"/>
      <c r="N114" s="55" t="e">
        <f>VLOOKUP(B114,'申込一覧（事務局）'!$A$5:$N$804,10,0)</f>
        <v>#N/A</v>
      </c>
    </row>
    <row r="115" spans="1:14" ht="26.25" customHeight="1" thickBot="1" x14ac:dyDescent="0.45">
      <c r="A115" s="13"/>
      <c r="B115" s="18" t="str">
        <f t="shared" ref="B115:J115" si="19">B3</f>
        <v>登録番号</v>
      </c>
      <c r="C115" s="22" t="str">
        <f t="shared" si="19"/>
        <v>所属陸協</v>
      </c>
      <c r="D115" s="23" t="str">
        <f t="shared" si="19"/>
        <v>区分</v>
      </c>
      <c r="E115" s="24" t="str">
        <f t="shared" si="19"/>
        <v>氏      名</v>
      </c>
      <c r="F115" s="25" t="str">
        <f t="shared" si="19"/>
        <v>性</v>
      </c>
      <c r="G115" s="24" t="str">
        <f t="shared" si="19"/>
        <v>生年月日</v>
      </c>
      <c r="H115" s="24" t="str">
        <f t="shared" si="19"/>
        <v>年齢</v>
      </c>
      <c r="I115" s="24" t="str">
        <f t="shared" si="19"/>
        <v>（〒）</v>
      </c>
      <c r="J115" s="26" t="str">
        <f t="shared" si="19"/>
        <v>住所</v>
      </c>
      <c r="K115" s="27" t="s">
        <v>33</v>
      </c>
      <c r="N115" s="55" t="e">
        <f>VLOOKUP(B115,'申込一覧（事務局）'!$A$5:$N$804,10,0)</f>
        <v>#N/A</v>
      </c>
    </row>
    <row r="116" spans="1:14" ht="22.5" customHeight="1" x14ac:dyDescent="0.4">
      <c r="A116" s="37">
        <v>101</v>
      </c>
      <c r="B116" s="14">
        <v>101</v>
      </c>
      <c r="C116" s="28" t="str">
        <f>IF(N116=0,"",VLOOKUP(B116,'申込一覧（事務局）'!$A$5:$N$804,3,0))</f>
        <v/>
      </c>
      <c r="D116" s="28" t="str">
        <f>IF(C116="","","高校")</f>
        <v/>
      </c>
      <c r="E116" s="38" t="str">
        <f>IF(N116=0,"",VLOOKUP(B116,'申込一覧（事務局）'!$A$5:$N$804,4,0))</f>
        <v/>
      </c>
      <c r="F116" s="39" t="str">
        <f>IF(N116=0,"",VLOOKUP(B116,'申込一覧（事務局）'!$A$5:$N$804,6,0))</f>
        <v/>
      </c>
      <c r="G116" s="40" t="str">
        <f>IF(N116=0,"",TEXT(N116,"0000!/00!/00"))</f>
        <v/>
      </c>
      <c r="H116" s="48" t="str">
        <f>IF(N116=0,"",VLOOKUP(A116,'申込一覧（事務局）'!$A$5:$N$804,11,0))</f>
        <v/>
      </c>
      <c r="I116" s="41" t="str">
        <f>IF(N116=0,"",VLOOKUP(B116,'申込一覧（事務局）'!$A$5:$N$804,13,0))</f>
        <v/>
      </c>
      <c r="J116" s="41" t="str">
        <f>IF(N116=0,"",VLOOKUP(B116,'申込一覧（事務局）'!$A$5:$N$804,14,0))</f>
        <v/>
      </c>
      <c r="K116" s="52" t="str">
        <f>IF(N116=0,"",VLOOKUP(B116,'申込一覧（事務局）'!$A$5:$N$804,8,0))</f>
        <v/>
      </c>
      <c r="N116" s="55">
        <f>VLOOKUP(B116,'申込一覧（事務局）'!$A$5:$N$804,10,0)</f>
        <v>0</v>
      </c>
    </row>
    <row r="117" spans="1:14" ht="22.5" customHeight="1" x14ac:dyDescent="0.4">
      <c r="A117" s="19">
        <v>102</v>
      </c>
      <c r="B117" s="15">
        <v>102</v>
      </c>
      <c r="C117" s="29" t="str">
        <f>IF(N117=0,"",VLOOKUP(B117,'申込一覧（事務局）'!$A$5:$N$804,3,0))</f>
        <v/>
      </c>
      <c r="D117" s="29" t="str">
        <f t="shared" ref="D117:D140" si="20">IF(C117="","","高校")</f>
        <v/>
      </c>
      <c r="E117" s="32" t="str">
        <f>IF(N117=0,"",VLOOKUP(B117,'申込一覧（事務局）'!$A$5:$N$804,4,0))</f>
        <v/>
      </c>
      <c r="F117" s="30" t="str">
        <f>IF(N117=0,"",VLOOKUP(B117,'申込一覧（事務局）'!$A$5:$N$804,6,0))</f>
        <v/>
      </c>
      <c r="G117" s="42" t="str">
        <f t="shared" ref="G117:G140" si="21">IF(N117=0,"",TEXT(N117,"0000!/00!/00"))</f>
        <v/>
      </c>
      <c r="H117" s="50" t="str">
        <f>IF(N117=0,"",VLOOKUP(A117,'申込一覧（事務局）'!$A$5:$N$804,11,0))</f>
        <v/>
      </c>
      <c r="I117" s="31" t="str">
        <f>IF(N117=0,"",VLOOKUP(B117,'申込一覧（事務局）'!$A$5:$N$804,13,0))</f>
        <v/>
      </c>
      <c r="J117" s="31" t="str">
        <f>IF(N117=0,"",VLOOKUP(B117,'申込一覧（事務局）'!$A$5:$N$804,14,0))</f>
        <v/>
      </c>
      <c r="K117" s="53" t="str">
        <f>IF(N117=0,"",VLOOKUP(B117,'申込一覧（事務局）'!$A$5:$N$804,8,0))</f>
        <v/>
      </c>
      <c r="N117" s="55">
        <f>VLOOKUP(B117,'申込一覧（事務局）'!$A$5:$N$804,10,0)</f>
        <v>0</v>
      </c>
    </row>
    <row r="118" spans="1:14" ht="22.5" customHeight="1" x14ac:dyDescent="0.4">
      <c r="A118" s="19">
        <v>103</v>
      </c>
      <c r="B118" s="15">
        <v>103</v>
      </c>
      <c r="C118" s="29" t="str">
        <f>IF(N118=0,"",VLOOKUP(B118,'申込一覧（事務局）'!$A$5:$N$804,3,0))</f>
        <v/>
      </c>
      <c r="D118" s="29" t="str">
        <f t="shared" si="20"/>
        <v/>
      </c>
      <c r="E118" s="32" t="str">
        <f>IF(N118=0,"",VLOOKUP(B118,'申込一覧（事務局）'!$A$5:$N$804,4,0))</f>
        <v/>
      </c>
      <c r="F118" s="30" t="str">
        <f>IF(N118=0,"",VLOOKUP(B118,'申込一覧（事務局）'!$A$5:$N$804,6,0))</f>
        <v/>
      </c>
      <c r="G118" s="42" t="str">
        <f t="shared" si="21"/>
        <v/>
      </c>
      <c r="H118" s="50" t="str">
        <f>IF(N118=0,"",VLOOKUP(A118,'申込一覧（事務局）'!$A$5:$N$804,11,0))</f>
        <v/>
      </c>
      <c r="I118" s="31" t="str">
        <f>IF(N118=0,"",VLOOKUP(B118,'申込一覧（事務局）'!$A$5:$N$804,13,0))</f>
        <v/>
      </c>
      <c r="J118" s="31" t="str">
        <f>IF(N118=0,"",VLOOKUP(B118,'申込一覧（事務局）'!$A$5:$N$804,14,0))</f>
        <v/>
      </c>
      <c r="K118" s="53" t="str">
        <f>IF(N118=0,"",VLOOKUP(B118,'申込一覧（事務局）'!$A$5:$N$804,8,0))</f>
        <v/>
      </c>
      <c r="N118" s="55">
        <f>VLOOKUP(B118,'申込一覧（事務局）'!$A$5:$N$804,10,0)</f>
        <v>0</v>
      </c>
    </row>
    <row r="119" spans="1:14" ht="22.5" customHeight="1" x14ac:dyDescent="0.4">
      <c r="A119" s="19">
        <v>104</v>
      </c>
      <c r="B119" s="15">
        <v>104</v>
      </c>
      <c r="C119" s="29" t="str">
        <f>IF(N119=0,"",VLOOKUP(B119,'申込一覧（事務局）'!$A$5:$N$804,3,0))</f>
        <v/>
      </c>
      <c r="D119" s="29" t="str">
        <f t="shared" si="20"/>
        <v/>
      </c>
      <c r="E119" s="32" t="str">
        <f>IF(N119=0,"",VLOOKUP(B119,'申込一覧（事務局）'!$A$5:$N$804,4,0))</f>
        <v/>
      </c>
      <c r="F119" s="30" t="str">
        <f>IF(N119=0,"",VLOOKUP(B119,'申込一覧（事務局）'!$A$5:$N$804,6,0))</f>
        <v/>
      </c>
      <c r="G119" s="42" t="str">
        <f t="shared" si="21"/>
        <v/>
      </c>
      <c r="H119" s="50" t="str">
        <f>IF(N119=0,"",VLOOKUP(A119,'申込一覧（事務局）'!$A$5:$N$804,11,0))</f>
        <v/>
      </c>
      <c r="I119" s="31" t="str">
        <f>IF(N119=0,"",VLOOKUP(B119,'申込一覧（事務局）'!$A$5:$N$804,13,0))</f>
        <v/>
      </c>
      <c r="J119" s="31" t="str">
        <f>IF(N119=0,"",VLOOKUP(B119,'申込一覧（事務局）'!$A$5:$N$804,14,0))</f>
        <v/>
      </c>
      <c r="K119" s="53" t="str">
        <f>IF(N119=0,"",VLOOKUP(B119,'申込一覧（事務局）'!$A$5:$N$804,8,0))</f>
        <v/>
      </c>
      <c r="N119" s="55">
        <f>VLOOKUP(B119,'申込一覧（事務局）'!$A$5:$N$804,10,0)</f>
        <v>0</v>
      </c>
    </row>
    <row r="120" spans="1:14" ht="22.5" customHeight="1" x14ac:dyDescent="0.4">
      <c r="A120" s="19">
        <v>105</v>
      </c>
      <c r="B120" s="15">
        <v>105</v>
      </c>
      <c r="C120" s="29" t="str">
        <f>IF(N120=0,"",VLOOKUP(B120,'申込一覧（事務局）'!$A$5:$N$804,3,0))</f>
        <v/>
      </c>
      <c r="D120" s="29" t="str">
        <f t="shared" si="20"/>
        <v/>
      </c>
      <c r="E120" s="32" t="str">
        <f>IF(N120=0,"",VLOOKUP(B120,'申込一覧（事務局）'!$A$5:$N$804,4,0))</f>
        <v/>
      </c>
      <c r="F120" s="30" t="str">
        <f>IF(N120=0,"",VLOOKUP(B120,'申込一覧（事務局）'!$A$5:$N$804,6,0))</f>
        <v/>
      </c>
      <c r="G120" s="42" t="str">
        <f t="shared" si="21"/>
        <v/>
      </c>
      <c r="H120" s="50" t="str">
        <f>IF(N120=0,"",VLOOKUP(A120,'申込一覧（事務局）'!$A$5:$N$804,11,0))</f>
        <v/>
      </c>
      <c r="I120" s="31" t="str">
        <f>IF(N120=0,"",VLOOKUP(B120,'申込一覧（事務局）'!$A$5:$N$804,13,0))</f>
        <v/>
      </c>
      <c r="J120" s="31" t="str">
        <f>IF(N120=0,"",VLOOKUP(B120,'申込一覧（事務局）'!$A$5:$N$804,14,0))</f>
        <v/>
      </c>
      <c r="K120" s="53" t="str">
        <f>IF(N120=0,"",VLOOKUP(B120,'申込一覧（事務局）'!$A$5:$N$804,8,0))</f>
        <v/>
      </c>
      <c r="N120" s="55">
        <f>VLOOKUP(B120,'申込一覧（事務局）'!$A$5:$N$804,10,0)</f>
        <v>0</v>
      </c>
    </row>
    <row r="121" spans="1:14" ht="22.5" customHeight="1" x14ac:dyDescent="0.4">
      <c r="A121" s="19">
        <v>106</v>
      </c>
      <c r="B121" s="15">
        <v>106</v>
      </c>
      <c r="C121" s="29" t="str">
        <f>IF(N121=0,"",VLOOKUP(B121,'申込一覧（事務局）'!$A$5:$N$804,3,0))</f>
        <v/>
      </c>
      <c r="D121" s="29" t="str">
        <f t="shared" si="20"/>
        <v/>
      </c>
      <c r="E121" s="32" t="str">
        <f>IF(N121=0,"",VLOOKUP(B121,'申込一覧（事務局）'!$A$5:$N$804,4,0))</f>
        <v/>
      </c>
      <c r="F121" s="30" t="str">
        <f>IF(N121=0,"",VLOOKUP(B121,'申込一覧（事務局）'!$A$5:$N$804,6,0))</f>
        <v/>
      </c>
      <c r="G121" s="42" t="str">
        <f t="shared" si="21"/>
        <v/>
      </c>
      <c r="H121" s="50" t="str">
        <f>IF(N121=0,"",VLOOKUP(A121,'申込一覧（事務局）'!$A$5:$N$804,11,0))</f>
        <v/>
      </c>
      <c r="I121" s="31" t="str">
        <f>IF(N121=0,"",VLOOKUP(B121,'申込一覧（事務局）'!$A$5:$N$804,13,0))</f>
        <v/>
      </c>
      <c r="J121" s="31" t="str">
        <f>IF(N121=0,"",VLOOKUP(B121,'申込一覧（事務局）'!$A$5:$N$804,14,0))</f>
        <v/>
      </c>
      <c r="K121" s="53" t="str">
        <f>IF(N121=0,"",VLOOKUP(B121,'申込一覧（事務局）'!$A$5:$N$804,8,0))</f>
        <v/>
      </c>
      <c r="N121" s="55">
        <f>VLOOKUP(B121,'申込一覧（事務局）'!$A$5:$N$804,10,0)</f>
        <v>0</v>
      </c>
    </row>
    <row r="122" spans="1:14" ht="22.5" customHeight="1" x14ac:dyDescent="0.4">
      <c r="A122" s="19">
        <v>107</v>
      </c>
      <c r="B122" s="15">
        <v>107</v>
      </c>
      <c r="C122" s="29" t="str">
        <f>IF(N122=0,"",VLOOKUP(B122,'申込一覧（事務局）'!$A$5:$N$804,3,0))</f>
        <v/>
      </c>
      <c r="D122" s="29" t="str">
        <f t="shared" si="20"/>
        <v/>
      </c>
      <c r="E122" s="32" t="str">
        <f>IF(N122=0,"",VLOOKUP(B122,'申込一覧（事務局）'!$A$5:$N$804,4,0))</f>
        <v/>
      </c>
      <c r="F122" s="30" t="str">
        <f>IF(N122=0,"",VLOOKUP(B122,'申込一覧（事務局）'!$A$5:$N$804,6,0))</f>
        <v/>
      </c>
      <c r="G122" s="42" t="str">
        <f t="shared" si="21"/>
        <v/>
      </c>
      <c r="H122" s="50" t="str">
        <f>IF(N122=0,"",VLOOKUP(A122,'申込一覧（事務局）'!$A$5:$N$804,11,0))</f>
        <v/>
      </c>
      <c r="I122" s="31" t="str">
        <f>IF(N122=0,"",VLOOKUP(B122,'申込一覧（事務局）'!$A$5:$N$804,13,0))</f>
        <v/>
      </c>
      <c r="J122" s="31" t="str">
        <f>IF(N122=0,"",VLOOKUP(B122,'申込一覧（事務局）'!$A$5:$N$804,14,0))</f>
        <v/>
      </c>
      <c r="K122" s="53" t="str">
        <f>IF(N122=0,"",VLOOKUP(B122,'申込一覧（事務局）'!$A$5:$N$804,8,0))</f>
        <v/>
      </c>
      <c r="N122" s="55">
        <f>VLOOKUP(B122,'申込一覧（事務局）'!$A$5:$N$804,10,0)</f>
        <v>0</v>
      </c>
    </row>
    <row r="123" spans="1:14" ht="22.5" customHeight="1" x14ac:dyDescent="0.4">
      <c r="A123" s="19">
        <v>108</v>
      </c>
      <c r="B123" s="15">
        <v>108</v>
      </c>
      <c r="C123" s="29" t="str">
        <f>IF(N123=0,"",VLOOKUP(B123,'申込一覧（事務局）'!$A$5:$N$804,3,0))</f>
        <v/>
      </c>
      <c r="D123" s="29" t="str">
        <f t="shared" si="20"/>
        <v/>
      </c>
      <c r="E123" s="32" t="str">
        <f>IF(N123=0,"",VLOOKUP(B123,'申込一覧（事務局）'!$A$5:$N$804,4,0))</f>
        <v/>
      </c>
      <c r="F123" s="30" t="str">
        <f>IF(N123=0,"",VLOOKUP(B123,'申込一覧（事務局）'!$A$5:$N$804,6,0))</f>
        <v/>
      </c>
      <c r="G123" s="42" t="str">
        <f t="shared" si="21"/>
        <v/>
      </c>
      <c r="H123" s="50" t="str">
        <f>IF(N123=0,"",VLOOKUP(A123,'申込一覧（事務局）'!$A$5:$N$804,11,0))</f>
        <v/>
      </c>
      <c r="I123" s="31" t="str">
        <f>IF(N123=0,"",VLOOKUP(B123,'申込一覧（事務局）'!$A$5:$N$804,13,0))</f>
        <v/>
      </c>
      <c r="J123" s="31" t="str">
        <f>IF(N123=0,"",VLOOKUP(B123,'申込一覧（事務局）'!$A$5:$N$804,14,0))</f>
        <v/>
      </c>
      <c r="K123" s="53" t="str">
        <f>IF(N123=0,"",VLOOKUP(B123,'申込一覧（事務局）'!$A$5:$N$804,8,0))</f>
        <v/>
      </c>
      <c r="N123" s="55">
        <f>VLOOKUP(B123,'申込一覧（事務局）'!$A$5:$N$804,10,0)</f>
        <v>0</v>
      </c>
    </row>
    <row r="124" spans="1:14" ht="22.5" customHeight="1" x14ac:dyDescent="0.4">
      <c r="A124" s="19">
        <v>109</v>
      </c>
      <c r="B124" s="15">
        <v>109</v>
      </c>
      <c r="C124" s="29" t="str">
        <f>IF(N124=0,"",VLOOKUP(B124,'申込一覧（事務局）'!$A$5:$N$804,3,0))</f>
        <v/>
      </c>
      <c r="D124" s="29" t="str">
        <f t="shared" si="20"/>
        <v/>
      </c>
      <c r="E124" s="32" t="str">
        <f>IF(N124=0,"",VLOOKUP(B124,'申込一覧（事務局）'!$A$5:$N$804,4,0))</f>
        <v/>
      </c>
      <c r="F124" s="30" t="str">
        <f>IF(N124=0,"",VLOOKUP(B124,'申込一覧（事務局）'!$A$5:$N$804,6,0))</f>
        <v/>
      </c>
      <c r="G124" s="42" t="str">
        <f t="shared" si="21"/>
        <v/>
      </c>
      <c r="H124" s="50" t="str">
        <f>IF(N124=0,"",VLOOKUP(A124,'申込一覧（事務局）'!$A$5:$N$804,11,0))</f>
        <v/>
      </c>
      <c r="I124" s="31" t="str">
        <f>IF(N124=0,"",VLOOKUP(B124,'申込一覧（事務局）'!$A$5:$N$804,13,0))</f>
        <v/>
      </c>
      <c r="J124" s="31" t="str">
        <f>IF(N124=0,"",VLOOKUP(B124,'申込一覧（事務局）'!$A$5:$N$804,14,0))</f>
        <v/>
      </c>
      <c r="K124" s="53" t="str">
        <f>IF(N124=0,"",VLOOKUP(B124,'申込一覧（事務局）'!$A$5:$N$804,8,0))</f>
        <v/>
      </c>
      <c r="N124" s="55">
        <f>VLOOKUP(B124,'申込一覧（事務局）'!$A$5:$N$804,10,0)</f>
        <v>0</v>
      </c>
    </row>
    <row r="125" spans="1:14" ht="22.5" customHeight="1" x14ac:dyDescent="0.4">
      <c r="A125" s="19">
        <v>110</v>
      </c>
      <c r="B125" s="15">
        <v>110</v>
      </c>
      <c r="C125" s="29" t="str">
        <f>IF(N125=0,"",VLOOKUP(B125,'申込一覧（事務局）'!$A$5:$N$804,3,0))</f>
        <v/>
      </c>
      <c r="D125" s="29" t="str">
        <f t="shared" si="20"/>
        <v/>
      </c>
      <c r="E125" s="32" t="str">
        <f>IF(N125=0,"",VLOOKUP(B125,'申込一覧（事務局）'!$A$5:$N$804,4,0))</f>
        <v/>
      </c>
      <c r="F125" s="30" t="str">
        <f>IF(N125=0,"",VLOOKUP(B125,'申込一覧（事務局）'!$A$5:$N$804,6,0))</f>
        <v/>
      </c>
      <c r="G125" s="42" t="str">
        <f t="shared" si="21"/>
        <v/>
      </c>
      <c r="H125" s="50" t="str">
        <f>IF(N125=0,"",VLOOKUP(A125,'申込一覧（事務局）'!$A$5:$N$804,11,0))</f>
        <v/>
      </c>
      <c r="I125" s="31" t="str">
        <f>IF(N125=0,"",VLOOKUP(B125,'申込一覧（事務局）'!$A$5:$N$804,13,0))</f>
        <v/>
      </c>
      <c r="J125" s="31" t="str">
        <f>IF(N125=0,"",VLOOKUP(B125,'申込一覧（事務局）'!$A$5:$N$804,14,0))</f>
        <v/>
      </c>
      <c r="K125" s="53" t="str">
        <f>IF(N125=0,"",VLOOKUP(B125,'申込一覧（事務局）'!$A$5:$N$804,8,0))</f>
        <v/>
      </c>
      <c r="N125" s="55">
        <f>VLOOKUP(B125,'申込一覧（事務局）'!$A$5:$N$804,10,0)</f>
        <v>0</v>
      </c>
    </row>
    <row r="126" spans="1:14" ht="22.5" customHeight="1" x14ac:dyDescent="0.4">
      <c r="A126" s="19">
        <v>111</v>
      </c>
      <c r="B126" s="15">
        <v>111</v>
      </c>
      <c r="C126" s="29" t="str">
        <f>IF(N126=0,"",VLOOKUP(B126,'申込一覧（事務局）'!$A$5:$N$804,3,0))</f>
        <v/>
      </c>
      <c r="D126" s="29" t="str">
        <f t="shared" si="20"/>
        <v/>
      </c>
      <c r="E126" s="32" t="str">
        <f>IF(N126=0,"",VLOOKUP(B126,'申込一覧（事務局）'!$A$5:$N$804,4,0))</f>
        <v/>
      </c>
      <c r="F126" s="30" t="str">
        <f>IF(N126=0,"",VLOOKUP(B126,'申込一覧（事務局）'!$A$5:$N$804,6,0))</f>
        <v/>
      </c>
      <c r="G126" s="42" t="str">
        <f t="shared" si="21"/>
        <v/>
      </c>
      <c r="H126" s="50" t="str">
        <f>IF(N126=0,"",VLOOKUP(A126,'申込一覧（事務局）'!$A$5:$N$804,11,0))</f>
        <v/>
      </c>
      <c r="I126" s="31" t="str">
        <f>IF(N126=0,"",VLOOKUP(B126,'申込一覧（事務局）'!$A$5:$N$804,13,0))</f>
        <v/>
      </c>
      <c r="J126" s="31" t="str">
        <f>IF(N126=0,"",VLOOKUP(B126,'申込一覧（事務局）'!$A$5:$N$804,14,0))</f>
        <v/>
      </c>
      <c r="K126" s="53" t="str">
        <f>IF(N126=0,"",VLOOKUP(B126,'申込一覧（事務局）'!$A$5:$N$804,8,0))</f>
        <v/>
      </c>
      <c r="N126" s="55">
        <f>VLOOKUP(B126,'申込一覧（事務局）'!$A$5:$N$804,10,0)</f>
        <v>0</v>
      </c>
    </row>
    <row r="127" spans="1:14" ht="22.5" customHeight="1" x14ac:dyDescent="0.4">
      <c r="A127" s="19">
        <v>112</v>
      </c>
      <c r="B127" s="15">
        <v>112</v>
      </c>
      <c r="C127" s="29" t="str">
        <f>IF(N127=0,"",VLOOKUP(B127,'申込一覧（事務局）'!$A$5:$N$804,3,0))</f>
        <v/>
      </c>
      <c r="D127" s="29" t="str">
        <f t="shared" si="20"/>
        <v/>
      </c>
      <c r="E127" s="32" t="str">
        <f>IF(N127=0,"",VLOOKUP(B127,'申込一覧（事務局）'!$A$5:$N$804,4,0))</f>
        <v/>
      </c>
      <c r="F127" s="30" t="str">
        <f>IF(N127=0,"",VLOOKUP(B127,'申込一覧（事務局）'!$A$5:$N$804,6,0))</f>
        <v/>
      </c>
      <c r="G127" s="42" t="str">
        <f t="shared" si="21"/>
        <v/>
      </c>
      <c r="H127" s="50" t="str">
        <f>IF(N127=0,"",VLOOKUP(A127,'申込一覧（事務局）'!$A$5:$N$804,11,0))</f>
        <v/>
      </c>
      <c r="I127" s="31" t="str">
        <f>IF(N127=0,"",VLOOKUP(B127,'申込一覧（事務局）'!$A$5:$N$804,13,0))</f>
        <v/>
      </c>
      <c r="J127" s="31" t="str">
        <f>IF(N127=0,"",VLOOKUP(B127,'申込一覧（事務局）'!$A$5:$N$804,14,0))</f>
        <v/>
      </c>
      <c r="K127" s="53" t="str">
        <f>IF(N127=0,"",VLOOKUP(B127,'申込一覧（事務局）'!$A$5:$N$804,8,0))</f>
        <v/>
      </c>
      <c r="N127" s="55">
        <f>VLOOKUP(B127,'申込一覧（事務局）'!$A$5:$N$804,10,0)</f>
        <v>0</v>
      </c>
    </row>
    <row r="128" spans="1:14" ht="22.5" customHeight="1" x14ac:dyDescent="0.4">
      <c r="A128" s="19">
        <v>113</v>
      </c>
      <c r="B128" s="15">
        <v>113</v>
      </c>
      <c r="C128" s="29" t="str">
        <f>IF(N128=0,"",VLOOKUP(B128,'申込一覧（事務局）'!$A$5:$N$804,3,0))</f>
        <v/>
      </c>
      <c r="D128" s="29" t="str">
        <f t="shared" si="20"/>
        <v/>
      </c>
      <c r="E128" s="32" t="str">
        <f>IF(N128=0,"",VLOOKUP(B128,'申込一覧（事務局）'!$A$5:$N$804,4,0))</f>
        <v/>
      </c>
      <c r="F128" s="30" t="str">
        <f>IF(N128=0,"",VLOOKUP(B128,'申込一覧（事務局）'!$A$5:$N$804,6,0))</f>
        <v/>
      </c>
      <c r="G128" s="42" t="str">
        <f t="shared" si="21"/>
        <v/>
      </c>
      <c r="H128" s="50" t="str">
        <f>IF(N128=0,"",VLOOKUP(A128,'申込一覧（事務局）'!$A$5:$N$804,11,0))</f>
        <v/>
      </c>
      <c r="I128" s="31" t="str">
        <f>IF(N128=0,"",VLOOKUP(B128,'申込一覧（事務局）'!$A$5:$N$804,13,0))</f>
        <v/>
      </c>
      <c r="J128" s="31" t="str">
        <f>IF(N128=0,"",VLOOKUP(B128,'申込一覧（事務局）'!$A$5:$N$804,14,0))</f>
        <v/>
      </c>
      <c r="K128" s="53" t="str">
        <f>IF(N128=0,"",VLOOKUP(B128,'申込一覧（事務局）'!$A$5:$N$804,8,0))</f>
        <v/>
      </c>
      <c r="N128" s="55">
        <f>VLOOKUP(B128,'申込一覧（事務局）'!$A$5:$N$804,10,0)</f>
        <v>0</v>
      </c>
    </row>
    <row r="129" spans="1:14" ht="22.5" customHeight="1" x14ac:dyDescent="0.4">
      <c r="A129" s="19">
        <v>114</v>
      </c>
      <c r="B129" s="15">
        <v>114</v>
      </c>
      <c r="C129" s="29" t="str">
        <f>IF(N129=0,"",VLOOKUP(B129,'申込一覧（事務局）'!$A$5:$N$804,3,0))</f>
        <v/>
      </c>
      <c r="D129" s="29" t="str">
        <f t="shared" si="20"/>
        <v/>
      </c>
      <c r="E129" s="32" t="str">
        <f>IF(N129=0,"",VLOOKUP(B129,'申込一覧（事務局）'!$A$5:$N$804,4,0))</f>
        <v/>
      </c>
      <c r="F129" s="30" t="str">
        <f>IF(N129=0,"",VLOOKUP(B129,'申込一覧（事務局）'!$A$5:$N$804,6,0))</f>
        <v/>
      </c>
      <c r="G129" s="42" t="str">
        <f t="shared" si="21"/>
        <v/>
      </c>
      <c r="H129" s="50" t="str">
        <f>IF(N129=0,"",VLOOKUP(A129,'申込一覧（事務局）'!$A$5:$N$804,11,0))</f>
        <v/>
      </c>
      <c r="I129" s="31" t="str">
        <f>IF(N129=0,"",VLOOKUP(B129,'申込一覧（事務局）'!$A$5:$N$804,13,0))</f>
        <v/>
      </c>
      <c r="J129" s="31" t="str">
        <f>IF(N129=0,"",VLOOKUP(B129,'申込一覧（事務局）'!$A$5:$N$804,14,0))</f>
        <v/>
      </c>
      <c r="K129" s="53" t="str">
        <f>IF(N129=0,"",VLOOKUP(B129,'申込一覧（事務局）'!$A$5:$N$804,8,0))</f>
        <v/>
      </c>
      <c r="N129" s="55">
        <f>VLOOKUP(B129,'申込一覧（事務局）'!$A$5:$N$804,10,0)</f>
        <v>0</v>
      </c>
    </row>
    <row r="130" spans="1:14" ht="22.5" customHeight="1" x14ac:dyDescent="0.4">
      <c r="A130" s="19">
        <v>115</v>
      </c>
      <c r="B130" s="15">
        <v>115</v>
      </c>
      <c r="C130" s="29" t="str">
        <f>IF(N130=0,"",VLOOKUP(B130,'申込一覧（事務局）'!$A$5:$N$804,3,0))</f>
        <v/>
      </c>
      <c r="D130" s="29" t="str">
        <f t="shared" si="20"/>
        <v/>
      </c>
      <c r="E130" s="32" t="str">
        <f>IF(N130=0,"",VLOOKUP(B130,'申込一覧（事務局）'!$A$5:$N$804,4,0))</f>
        <v/>
      </c>
      <c r="F130" s="30" t="str">
        <f>IF(N130=0,"",VLOOKUP(B130,'申込一覧（事務局）'!$A$5:$N$804,6,0))</f>
        <v/>
      </c>
      <c r="G130" s="42" t="str">
        <f t="shared" si="21"/>
        <v/>
      </c>
      <c r="H130" s="50" t="str">
        <f>IF(N130=0,"",VLOOKUP(A130,'申込一覧（事務局）'!$A$5:$N$804,11,0))</f>
        <v/>
      </c>
      <c r="I130" s="31" t="str">
        <f>IF(N130=0,"",VLOOKUP(B130,'申込一覧（事務局）'!$A$5:$N$804,13,0))</f>
        <v/>
      </c>
      <c r="J130" s="31" t="str">
        <f>IF(N130=0,"",VLOOKUP(B130,'申込一覧（事務局）'!$A$5:$N$804,14,0))</f>
        <v/>
      </c>
      <c r="K130" s="53" t="str">
        <f>IF(N130=0,"",VLOOKUP(B130,'申込一覧（事務局）'!$A$5:$N$804,8,0))</f>
        <v/>
      </c>
      <c r="N130" s="55">
        <f>VLOOKUP(B130,'申込一覧（事務局）'!$A$5:$N$804,10,0)</f>
        <v>0</v>
      </c>
    </row>
    <row r="131" spans="1:14" ht="22.5" customHeight="1" x14ac:dyDescent="0.4">
      <c r="A131" s="19">
        <v>116</v>
      </c>
      <c r="B131" s="15">
        <v>116</v>
      </c>
      <c r="C131" s="29" t="str">
        <f>IF(N131=0,"",VLOOKUP(B131,'申込一覧（事務局）'!$A$5:$N$804,3,0))</f>
        <v/>
      </c>
      <c r="D131" s="29" t="str">
        <f t="shared" si="20"/>
        <v/>
      </c>
      <c r="E131" s="32" t="str">
        <f>IF(N131=0,"",VLOOKUP(B131,'申込一覧（事務局）'!$A$5:$N$804,4,0))</f>
        <v/>
      </c>
      <c r="F131" s="30" t="str">
        <f>IF(N131=0,"",VLOOKUP(B131,'申込一覧（事務局）'!$A$5:$N$804,6,0))</f>
        <v/>
      </c>
      <c r="G131" s="42" t="str">
        <f t="shared" si="21"/>
        <v/>
      </c>
      <c r="H131" s="50" t="str">
        <f>IF(N131=0,"",VLOOKUP(A131,'申込一覧（事務局）'!$A$5:$N$804,11,0))</f>
        <v/>
      </c>
      <c r="I131" s="31" t="str">
        <f>IF(N131=0,"",VLOOKUP(B131,'申込一覧（事務局）'!$A$5:$N$804,13,0))</f>
        <v/>
      </c>
      <c r="J131" s="31" t="str">
        <f>IF(N131=0,"",VLOOKUP(B131,'申込一覧（事務局）'!$A$5:$N$804,14,0))</f>
        <v/>
      </c>
      <c r="K131" s="53" t="str">
        <f>IF(N131=0,"",VLOOKUP(B131,'申込一覧（事務局）'!$A$5:$N$804,8,0))</f>
        <v/>
      </c>
      <c r="N131" s="55">
        <f>VLOOKUP(B131,'申込一覧（事務局）'!$A$5:$N$804,10,0)</f>
        <v>0</v>
      </c>
    </row>
    <row r="132" spans="1:14" ht="22.5" customHeight="1" x14ac:dyDescent="0.4">
      <c r="A132" s="19">
        <v>117</v>
      </c>
      <c r="B132" s="15">
        <v>117</v>
      </c>
      <c r="C132" s="29" t="str">
        <f>IF(N132=0,"",VLOOKUP(B132,'申込一覧（事務局）'!$A$5:$N$804,3,0))</f>
        <v/>
      </c>
      <c r="D132" s="29" t="str">
        <f t="shared" si="20"/>
        <v/>
      </c>
      <c r="E132" s="32" t="str">
        <f>IF(N132=0,"",VLOOKUP(B132,'申込一覧（事務局）'!$A$5:$N$804,4,0))</f>
        <v/>
      </c>
      <c r="F132" s="30" t="str">
        <f>IF(N132=0,"",VLOOKUP(B132,'申込一覧（事務局）'!$A$5:$N$804,6,0))</f>
        <v/>
      </c>
      <c r="G132" s="42" t="str">
        <f t="shared" si="21"/>
        <v/>
      </c>
      <c r="H132" s="50" t="str">
        <f>IF(N132=0,"",VLOOKUP(A132,'申込一覧（事務局）'!$A$5:$N$804,11,0))</f>
        <v/>
      </c>
      <c r="I132" s="31" t="str">
        <f>IF(N132=0,"",VLOOKUP(B132,'申込一覧（事務局）'!$A$5:$N$804,13,0))</f>
        <v/>
      </c>
      <c r="J132" s="31" t="str">
        <f>IF(N132=0,"",VLOOKUP(B132,'申込一覧（事務局）'!$A$5:$N$804,14,0))</f>
        <v/>
      </c>
      <c r="K132" s="53" t="str">
        <f>IF(N132=0,"",VLOOKUP(B132,'申込一覧（事務局）'!$A$5:$N$804,8,0))</f>
        <v/>
      </c>
      <c r="N132" s="55">
        <f>VLOOKUP(B132,'申込一覧（事務局）'!$A$5:$N$804,10,0)</f>
        <v>0</v>
      </c>
    </row>
    <row r="133" spans="1:14" ht="22.5" customHeight="1" x14ac:dyDescent="0.4">
      <c r="A133" s="19">
        <v>118</v>
      </c>
      <c r="B133" s="15">
        <v>118</v>
      </c>
      <c r="C133" s="29" t="str">
        <f>IF(N133=0,"",VLOOKUP(B133,'申込一覧（事務局）'!$A$5:$N$804,3,0))</f>
        <v/>
      </c>
      <c r="D133" s="29" t="str">
        <f t="shared" si="20"/>
        <v/>
      </c>
      <c r="E133" s="32" t="str">
        <f>IF(N133=0,"",VLOOKUP(B133,'申込一覧（事務局）'!$A$5:$N$804,4,0))</f>
        <v/>
      </c>
      <c r="F133" s="30" t="str">
        <f>IF(N133=0,"",VLOOKUP(B133,'申込一覧（事務局）'!$A$5:$N$804,6,0))</f>
        <v/>
      </c>
      <c r="G133" s="42" t="str">
        <f t="shared" si="21"/>
        <v/>
      </c>
      <c r="H133" s="50" t="str">
        <f>IF(N133=0,"",VLOOKUP(A133,'申込一覧（事務局）'!$A$5:$N$804,11,0))</f>
        <v/>
      </c>
      <c r="I133" s="31" t="str">
        <f>IF(N133=0,"",VLOOKUP(B133,'申込一覧（事務局）'!$A$5:$N$804,13,0))</f>
        <v/>
      </c>
      <c r="J133" s="31" t="str">
        <f>IF(N133=0,"",VLOOKUP(B133,'申込一覧（事務局）'!$A$5:$N$804,14,0))</f>
        <v/>
      </c>
      <c r="K133" s="53" t="str">
        <f>IF(N133=0,"",VLOOKUP(B133,'申込一覧（事務局）'!$A$5:$N$804,8,0))</f>
        <v/>
      </c>
      <c r="N133" s="55">
        <f>VLOOKUP(B133,'申込一覧（事務局）'!$A$5:$N$804,10,0)</f>
        <v>0</v>
      </c>
    </row>
    <row r="134" spans="1:14" ht="22.5" customHeight="1" x14ac:dyDescent="0.4">
      <c r="A134" s="19">
        <v>119</v>
      </c>
      <c r="B134" s="15">
        <v>119</v>
      </c>
      <c r="C134" s="29" t="str">
        <f>IF(N134=0,"",VLOOKUP(B134,'申込一覧（事務局）'!$A$5:$N$804,3,0))</f>
        <v/>
      </c>
      <c r="D134" s="29" t="str">
        <f t="shared" si="20"/>
        <v/>
      </c>
      <c r="E134" s="32" t="str">
        <f>IF(N134=0,"",VLOOKUP(B134,'申込一覧（事務局）'!$A$5:$N$804,4,0))</f>
        <v/>
      </c>
      <c r="F134" s="30" t="str">
        <f>IF(N134=0,"",VLOOKUP(B134,'申込一覧（事務局）'!$A$5:$N$804,6,0))</f>
        <v/>
      </c>
      <c r="G134" s="42" t="str">
        <f t="shared" si="21"/>
        <v/>
      </c>
      <c r="H134" s="50" t="str">
        <f>IF(N134=0,"",VLOOKUP(A134,'申込一覧（事務局）'!$A$5:$N$804,11,0))</f>
        <v/>
      </c>
      <c r="I134" s="31" t="str">
        <f>IF(N134=0,"",VLOOKUP(B134,'申込一覧（事務局）'!$A$5:$N$804,13,0))</f>
        <v/>
      </c>
      <c r="J134" s="31" t="str">
        <f>IF(N134=0,"",VLOOKUP(B134,'申込一覧（事務局）'!$A$5:$N$804,14,0))</f>
        <v/>
      </c>
      <c r="K134" s="53" t="str">
        <f>IF(N134=0,"",VLOOKUP(B134,'申込一覧（事務局）'!$A$5:$N$804,8,0))</f>
        <v/>
      </c>
      <c r="N134" s="55">
        <f>VLOOKUP(B134,'申込一覧（事務局）'!$A$5:$N$804,10,0)</f>
        <v>0</v>
      </c>
    </row>
    <row r="135" spans="1:14" ht="22.5" customHeight="1" x14ac:dyDescent="0.4">
      <c r="A135" s="19">
        <v>120</v>
      </c>
      <c r="B135" s="15">
        <v>120</v>
      </c>
      <c r="C135" s="29" t="str">
        <f>IF(N135=0,"",VLOOKUP(B135,'申込一覧（事務局）'!$A$5:$N$804,3,0))</f>
        <v/>
      </c>
      <c r="D135" s="29" t="str">
        <f t="shared" si="20"/>
        <v/>
      </c>
      <c r="E135" s="32" t="str">
        <f>IF(N135=0,"",VLOOKUP(B135,'申込一覧（事務局）'!$A$5:$N$804,4,0))</f>
        <v/>
      </c>
      <c r="F135" s="30" t="str">
        <f>IF(N135=0,"",VLOOKUP(B135,'申込一覧（事務局）'!$A$5:$N$804,6,0))</f>
        <v/>
      </c>
      <c r="G135" s="42" t="str">
        <f t="shared" si="21"/>
        <v/>
      </c>
      <c r="H135" s="50" t="str">
        <f>IF(N135=0,"",VLOOKUP(A135,'申込一覧（事務局）'!$A$5:$N$804,11,0))</f>
        <v/>
      </c>
      <c r="I135" s="31" t="str">
        <f>IF(N135=0,"",VLOOKUP(B135,'申込一覧（事務局）'!$A$5:$N$804,13,0))</f>
        <v/>
      </c>
      <c r="J135" s="31" t="str">
        <f>IF(N135=0,"",VLOOKUP(B135,'申込一覧（事務局）'!$A$5:$N$804,14,0))</f>
        <v/>
      </c>
      <c r="K135" s="53" t="str">
        <f>IF(N135=0,"",VLOOKUP(B135,'申込一覧（事務局）'!$A$5:$N$804,8,0))</f>
        <v/>
      </c>
      <c r="N135" s="55">
        <f>VLOOKUP(B135,'申込一覧（事務局）'!$A$5:$N$804,10,0)</f>
        <v>0</v>
      </c>
    </row>
    <row r="136" spans="1:14" ht="22.5" customHeight="1" x14ac:dyDescent="0.4">
      <c r="A136" s="19">
        <v>121</v>
      </c>
      <c r="B136" s="15">
        <v>121</v>
      </c>
      <c r="C136" s="29" t="str">
        <f>IF(N136=0,"",VLOOKUP(B136,'申込一覧（事務局）'!$A$5:$N$804,3,0))</f>
        <v/>
      </c>
      <c r="D136" s="29" t="str">
        <f t="shared" si="20"/>
        <v/>
      </c>
      <c r="E136" s="32" t="str">
        <f>IF(N136=0,"",VLOOKUP(B136,'申込一覧（事務局）'!$A$5:$N$804,4,0))</f>
        <v/>
      </c>
      <c r="F136" s="30" t="str">
        <f>IF(N136=0,"",VLOOKUP(B136,'申込一覧（事務局）'!$A$5:$N$804,6,0))</f>
        <v/>
      </c>
      <c r="G136" s="42" t="str">
        <f t="shared" si="21"/>
        <v/>
      </c>
      <c r="H136" s="50" t="str">
        <f>IF(N136=0,"",VLOOKUP(A136,'申込一覧（事務局）'!$A$5:$N$804,11,0))</f>
        <v/>
      </c>
      <c r="I136" s="31" t="str">
        <f>IF(N136=0,"",VLOOKUP(B136,'申込一覧（事務局）'!$A$5:$N$804,13,0))</f>
        <v/>
      </c>
      <c r="J136" s="31" t="str">
        <f>IF(N136=0,"",VLOOKUP(B136,'申込一覧（事務局）'!$A$5:$N$804,14,0))</f>
        <v/>
      </c>
      <c r="K136" s="53" t="str">
        <f>IF(N136=0,"",VLOOKUP(B136,'申込一覧（事務局）'!$A$5:$N$804,8,0))</f>
        <v/>
      </c>
      <c r="N136" s="55">
        <f>VLOOKUP(B136,'申込一覧（事務局）'!$A$5:$N$804,10,0)</f>
        <v>0</v>
      </c>
    </row>
    <row r="137" spans="1:14" ht="22.5" customHeight="1" x14ac:dyDescent="0.4">
      <c r="A137" s="19">
        <v>122</v>
      </c>
      <c r="B137" s="15">
        <v>122</v>
      </c>
      <c r="C137" s="29" t="str">
        <f>IF(N137=0,"",VLOOKUP(B137,'申込一覧（事務局）'!$A$5:$N$804,3,0))</f>
        <v/>
      </c>
      <c r="D137" s="29" t="str">
        <f t="shared" si="20"/>
        <v/>
      </c>
      <c r="E137" s="32" t="str">
        <f>IF(N137=0,"",VLOOKUP(B137,'申込一覧（事務局）'!$A$5:$N$804,4,0))</f>
        <v/>
      </c>
      <c r="F137" s="30" t="str">
        <f>IF(N137=0,"",VLOOKUP(B137,'申込一覧（事務局）'!$A$5:$N$804,6,0))</f>
        <v/>
      </c>
      <c r="G137" s="42" t="str">
        <f t="shared" si="21"/>
        <v/>
      </c>
      <c r="H137" s="50" t="str">
        <f>IF(N137=0,"",VLOOKUP(A137,'申込一覧（事務局）'!$A$5:$N$804,11,0))</f>
        <v/>
      </c>
      <c r="I137" s="31" t="str">
        <f>IF(N137=0,"",VLOOKUP(B137,'申込一覧（事務局）'!$A$5:$N$804,13,0))</f>
        <v/>
      </c>
      <c r="J137" s="31" t="str">
        <f>IF(N137=0,"",VLOOKUP(B137,'申込一覧（事務局）'!$A$5:$N$804,14,0))</f>
        <v/>
      </c>
      <c r="K137" s="53" t="str">
        <f>IF(N137=0,"",VLOOKUP(B137,'申込一覧（事務局）'!$A$5:$N$804,8,0))</f>
        <v/>
      </c>
      <c r="N137" s="55">
        <f>VLOOKUP(B137,'申込一覧（事務局）'!$A$5:$N$804,10,0)</f>
        <v>0</v>
      </c>
    </row>
    <row r="138" spans="1:14" ht="22.5" customHeight="1" x14ac:dyDescent="0.4">
      <c r="A138" s="19">
        <v>123</v>
      </c>
      <c r="B138" s="15">
        <v>123</v>
      </c>
      <c r="C138" s="29" t="str">
        <f>IF(N138=0,"",VLOOKUP(B138,'申込一覧（事務局）'!$A$5:$N$804,3,0))</f>
        <v/>
      </c>
      <c r="D138" s="29" t="str">
        <f t="shared" si="20"/>
        <v/>
      </c>
      <c r="E138" s="32" t="str">
        <f>IF(N138=0,"",VLOOKUP(B138,'申込一覧（事務局）'!$A$5:$N$804,4,0))</f>
        <v/>
      </c>
      <c r="F138" s="30" t="str">
        <f>IF(N138=0,"",VLOOKUP(B138,'申込一覧（事務局）'!$A$5:$N$804,6,0))</f>
        <v/>
      </c>
      <c r="G138" s="42" t="str">
        <f t="shared" si="21"/>
        <v/>
      </c>
      <c r="H138" s="50" t="str">
        <f>IF(N138=0,"",VLOOKUP(A138,'申込一覧（事務局）'!$A$5:$N$804,11,0))</f>
        <v/>
      </c>
      <c r="I138" s="31" t="str">
        <f>IF(N138=0,"",VLOOKUP(B138,'申込一覧（事務局）'!$A$5:$N$804,13,0))</f>
        <v/>
      </c>
      <c r="J138" s="31" t="str">
        <f>IF(N138=0,"",VLOOKUP(B138,'申込一覧（事務局）'!$A$5:$N$804,14,0))</f>
        <v/>
      </c>
      <c r="K138" s="53" t="str">
        <f>IF(N138=0,"",VLOOKUP(B138,'申込一覧（事務局）'!$A$5:$N$804,8,0))</f>
        <v/>
      </c>
      <c r="N138" s="55">
        <f>VLOOKUP(B138,'申込一覧（事務局）'!$A$5:$N$804,10,0)</f>
        <v>0</v>
      </c>
    </row>
    <row r="139" spans="1:14" ht="22.5" customHeight="1" x14ac:dyDescent="0.4">
      <c r="A139" s="19">
        <v>124</v>
      </c>
      <c r="B139" s="15">
        <v>124</v>
      </c>
      <c r="C139" s="29" t="str">
        <f>IF(N139=0,"",VLOOKUP(B139,'申込一覧（事務局）'!$A$5:$N$804,3,0))</f>
        <v/>
      </c>
      <c r="D139" s="29" t="str">
        <f t="shared" si="20"/>
        <v/>
      </c>
      <c r="E139" s="32" t="str">
        <f>IF(N139=0,"",VLOOKUP(B139,'申込一覧（事務局）'!$A$5:$N$804,4,0))</f>
        <v/>
      </c>
      <c r="F139" s="30" t="str">
        <f>IF(N139=0,"",VLOOKUP(B139,'申込一覧（事務局）'!$A$5:$N$804,6,0))</f>
        <v/>
      </c>
      <c r="G139" s="42" t="str">
        <f t="shared" si="21"/>
        <v/>
      </c>
      <c r="H139" s="50" t="str">
        <f>IF(N139=0,"",VLOOKUP(A139,'申込一覧（事務局）'!$A$5:$N$804,11,0))</f>
        <v/>
      </c>
      <c r="I139" s="31" t="str">
        <f>IF(N139=0,"",VLOOKUP(B139,'申込一覧（事務局）'!$A$5:$N$804,13,0))</f>
        <v/>
      </c>
      <c r="J139" s="31" t="str">
        <f>IF(N139=0,"",VLOOKUP(B139,'申込一覧（事務局）'!$A$5:$N$804,14,0))</f>
        <v/>
      </c>
      <c r="K139" s="53" t="str">
        <f>IF(N139=0,"",VLOOKUP(B139,'申込一覧（事務局）'!$A$5:$N$804,8,0))</f>
        <v/>
      </c>
      <c r="N139" s="55">
        <f>VLOOKUP(B139,'申込一覧（事務局）'!$A$5:$N$804,10,0)</f>
        <v>0</v>
      </c>
    </row>
    <row r="140" spans="1:14" ht="22.5" customHeight="1" thickBot="1" x14ac:dyDescent="0.45">
      <c r="A140" s="43">
        <v>125</v>
      </c>
      <c r="B140" s="16">
        <v>125</v>
      </c>
      <c r="C140" s="33" t="str">
        <f>IF(N140=0,"",VLOOKUP(B140,'申込一覧（事務局）'!$A$5:$N$804,3,0))</f>
        <v/>
      </c>
      <c r="D140" s="33" t="str">
        <f t="shared" si="20"/>
        <v/>
      </c>
      <c r="E140" s="34" t="str">
        <f>IF(N140=0,"",VLOOKUP(B140,'申込一覧（事務局）'!$A$5:$N$804,4,0))</f>
        <v/>
      </c>
      <c r="F140" s="44" t="str">
        <f>IF(N140=0,"",VLOOKUP(B140,'申込一覧（事務局）'!$A$5:$N$804,6,0))</f>
        <v/>
      </c>
      <c r="G140" s="45" t="str">
        <f t="shared" si="21"/>
        <v/>
      </c>
      <c r="H140" s="51" t="str">
        <f>IF(N140=0,"",VLOOKUP(A140,'申込一覧（事務局）'!$A$5:$N$804,11,0))</f>
        <v/>
      </c>
      <c r="I140" s="46" t="str">
        <f>IF(N140=0,"",VLOOKUP(B140,'申込一覧（事務局）'!$A$5:$N$804,13,0))</f>
        <v/>
      </c>
      <c r="J140" s="46" t="str">
        <f>IF(N140=0,"",VLOOKUP(B140,'申込一覧（事務局）'!$A$5:$N$804,14,0))</f>
        <v/>
      </c>
      <c r="K140" s="54" t="str">
        <f>IF(N140=0,"",VLOOKUP(B140,'申込一覧（事務局）'!$A$5:$N$804,8,0))</f>
        <v/>
      </c>
      <c r="N140" s="55">
        <f>VLOOKUP(B140,'申込一覧（事務局）'!$A$5:$N$804,10,0)</f>
        <v>0</v>
      </c>
    </row>
    <row r="141" spans="1:14" ht="23.25" x14ac:dyDescent="0.4">
      <c r="A141" s="81" t="str">
        <f t="shared" ref="A141" si="22">A29</f>
        <v>2023年度　C級公認審判員申請者名簿(一般)　　　</v>
      </c>
      <c r="B141" s="81"/>
      <c r="C141" s="81"/>
      <c r="D141" s="81"/>
      <c r="E141" s="81"/>
      <c r="F141" s="81"/>
      <c r="G141" s="81"/>
      <c r="H141" s="81"/>
      <c r="I141" s="81"/>
      <c r="J141" s="81"/>
      <c r="K141" s="82" t="str">
        <f>"NO."&amp;$L$2+5</f>
        <v>NO.6</v>
      </c>
      <c r="N141" s="55" t="e">
        <f>VLOOKUP(B141,'申込一覧（事務局）'!$A$5:$N$804,10,0)</f>
        <v>#N/A</v>
      </c>
    </row>
    <row r="142" spans="1:14" ht="17.25" thickBot="1" x14ac:dyDescent="0.45">
      <c r="A142" s="84" t="str">
        <f t="shared" ref="A142" si="23">A30</f>
        <v>一般財団法人　北海道陸上競技協会　　２０２３年４月１日付委嘱</v>
      </c>
      <c r="B142" s="84"/>
      <c r="C142" s="84"/>
      <c r="D142" s="84"/>
      <c r="E142" s="84"/>
      <c r="F142" s="84"/>
      <c r="G142" s="84"/>
      <c r="H142" s="84"/>
      <c r="I142" s="84"/>
      <c r="J142" s="21" t="str">
        <f t="shared" ref="J142" si="24">J30</f>
        <v>2023年4月15日以降受付</v>
      </c>
      <c r="K142" s="83"/>
      <c r="N142" s="55" t="e">
        <f>VLOOKUP(B142,'申込一覧（事務局）'!$A$5:$N$804,10,0)</f>
        <v>#N/A</v>
      </c>
    </row>
    <row r="143" spans="1:14" ht="26.25" customHeight="1" thickBot="1" x14ac:dyDescent="0.45">
      <c r="A143" s="13"/>
      <c r="B143" s="18" t="str">
        <f t="shared" ref="B143:J143" si="25">B31</f>
        <v>登録番号</v>
      </c>
      <c r="C143" s="22" t="str">
        <f t="shared" si="25"/>
        <v>所属陸協</v>
      </c>
      <c r="D143" s="23" t="str">
        <f t="shared" si="25"/>
        <v>区分</v>
      </c>
      <c r="E143" s="24" t="str">
        <f t="shared" si="25"/>
        <v>氏      名</v>
      </c>
      <c r="F143" s="25" t="str">
        <f t="shared" si="25"/>
        <v>性</v>
      </c>
      <c r="G143" s="24" t="str">
        <f t="shared" si="25"/>
        <v>生年月日</v>
      </c>
      <c r="H143" s="24" t="str">
        <f t="shared" si="25"/>
        <v>年齢</v>
      </c>
      <c r="I143" s="24" t="str">
        <f t="shared" si="25"/>
        <v>（〒）</v>
      </c>
      <c r="J143" s="26" t="str">
        <f t="shared" si="25"/>
        <v>住所</v>
      </c>
      <c r="K143" s="27" t="s">
        <v>33</v>
      </c>
      <c r="N143" s="55" t="e">
        <f>VLOOKUP(B143,'申込一覧（事務局）'!$A$5:$N$804,10,0)</f>
        <v>#N/A</v>
      </c>
    </row>
    <row r="144" spans="1:14" ht="22.5" customHeight="1" x14ac:dyDescent="0.4">
      <c r="A144" s="37">
        <v>126</v>
      </c>
      <c r="B144" s="14">
        <v>126</v>
      </c>
      <c r="C144" s="28" t="str">
        <f>IF(N144=0,"",VLOOKUP(B144,'申込一覧（事務局）'!$A$5:$N$804,3,0))</f>
        <v/>
      </c>
      <c r="D144" s="28" t="str">
        <f>IF(C144="","","高校")</f>
        <v/>
      </c>
      <c r="E144" s="38" t="str">
        <f>IF(N144=0,"",VLOOKUP(B144,'申込一覧（事務局）'!$A$5:$N$804,4,0))</f>
        <v/>
      </c>
      <c r="F144" s="39" t="str">
        <f>IF(N144=0,"",VLOOKUP(B144,'申込一覧（事務局）'!$A$5:$N$804,6,0))</f>
        <v/>
      </c>
      <c r="G144" s="40" t="str">
        <f>IF(N144=0,"",TEXT(N144,"0000!/00!/00"))</f>
        <v/>
      </c>
      <c r="H144" s="48" t="str">
        <f>IF(N144=0,"",VLOOKUP(A144,'申込一覧（事務局）'!$A$5:$N$804,11,0))</f>
        <v/>
      </c>
      <c r="I144" s="41" t="str">
        <f>IF(N144=0,"",VLOOKUP(B144,'申込一覧（事務局）'!$A$5:$N$804,13,0))</f>
        <v/>
      </c>
      <c r="J144" s="41" t="str">
        <f>IF(N144=0,"",VLOOKUP(B144,'申込一覧（事務局）'!$A$5:$N$804,14,0))</f>
        <v/>
      </c>
      <c r="K144" s="52" t="str">
        <f>IF(N144=0,"",VLOOKUP(B144,'申込一覧（事務局）'!$A$5:$N$804,8,0))</f>
        <v/>
      </c>
      <c r="N144" s="55">
        <f>VLOOKUP(B144,'申込一覧（事務局）'!$A$5:$N$804,10,0)</f>
        <v>0</v>
      </c>
    </row>
    <row r="145" spans="1:14" ht="22.5" customHeight="1" x14ac:dyDescent="0.4">
      <c r="A145" s="19">
        <v>127</v>
      </c>
      <c r="B145" s="15">
        <v>127</v>
      </c>
      <c r="C145" s="29" t="str">
        <f>IF(N145=0,"",VLOOKUP(B145,'申込一覧（事務局）'!$A$5:$N$804,3,0))</f>
        <v/>
      </c>
      <c r="D145" s="29" t="str">
        <f t="shared" ref="D145:D168" si="26">IF(C145="","","高校")</f>
        <v/>
      </c>
      <c r="E145" s="32" t="str">
        <f>IF(N145=0,"",VLOOKUP(B145,'申込一覧（事務局）'!$A$5:$N$804,4,0))</f>
        <v/>
      </c>
      <c r="F145" s="30" t="str">
        <f>IF(N145=0,"",VLOOKUP(B145,'申込一覧（事務局）'!$A$5:$N$804,6,0))</f>
        <v/>
      </c>
      <c r="G145" s="42" t="str">
        <f t="shared" ref="G145:G168" si="27">IF(N145=0,"",TEXT(N145,"0000!/00!/00"))</f>
        <v/>
      </c>
      <c r="H145" s="50" t="str">
        <f>IF(N145=0,"",VLOOKUP(A145,'申込一覧（事務局）'!$A$5:$N$804,11,0))</f>
        <v/>
      </c>
      <c r="I145" s="31" t="str">
        <f>IF(N145=0,"",VLOOKUP(B145,'申込一覧（事務局）'!$A$5:$N$804,13,0))</f>
        <v/>
      </c>
      <c r="J145" s="31" t="str">
        <f>IF(N145=0,"",VLOOKUP(B145,'申込一覧（事務局）'!$A$5:$N$804,14,0))</f>
        <v/>
      </c>
      <c r="K145" s="53" t="str">
        <f>IF(N145=0,"",VLOOKUP(B145,'申込一覧（事務局）'!$A$5:$N$804,8,0))</f>
        <v/>
      </c>
      <c r="N145" s="55">
        <f>VLOOKUP(B145,'申込一覧（事務局）'!$A$5:$N$804,10,0)</f>
        <v>0</v>
      </c>
    </row>
    <row r="146" spans="1:14" ht="22.5" customHeight="1" x14ac:dyDescent="0.4">
      <c r="A146" s="19">
        <v>128</v>
      </c>
      <c r="B146" s="15">
        <v>128</v>
      </c>
      <c r="C146" s="29" t="str">
        <f>IF(N146=0,"",VLOOKUP(B146,'申込一覧（事務局）'!$A$5:$N$804,3,0))</f>
        <v/>
      </c>
      <c r="D146" s="29" t="str">
        <f t="shared" si="26"/>
        <v/>
      </c>
      <c r="E146" s="32" t="str">
        <f>IF(N146=0,"",VLOOKUP(B146,'申込一覧（事務局）'!$A$5:$N$804,4,0))</f>
        <v/>
      </c>
      <c r="F146" s="30" t="str">
        <f>IF(N146=0,"",VLOOKUP(B146,'申込一覧（事務局）'!$A$5:$N$804,6,0))</f>
        <v/>
      </c>
      <c r="G146" s="42" t="str">
        <f t="shared" si="27"/>
        <v/>
      </c>
      <c r="H146" s="50" t="str">
        <f>IF(N146=0,"",VLOOKUP(A146,'申込一覧（事務局）'!$A$5:$N$804,11,0))</f>
        <v/>
      </c>
      <c r="I146" s="31" t="str">
        <f>IF(N146=0,"",VLOOKUP(B146,'申込一覧（事務局）'!$A$5:$N$804,13,0))</f>
        <v/>
      </c>
      <c r="J146" s="31" t="str">
        <f>IF(N146=0,"",VLOOKUP(B146,'申込一覧（事務局）'!$A$5:$N$804,14,0))</f>
        <v/>
      </c>
      <c r="K146" s="53" t="str">
        <f>IF(N146=0,"",VLOOKUP(B146,'申込一覧（事務局）'!$A$5:$N$804,8,0))</f>
        <v/>
      </c>
      <c r="N146" s="55">
        <f>VLOOKUP(B146,'申込一覧（事務局）'!$A$5:$N$804,10,0)</f>
        <v>0</v>
      </c>
    </row>
    <row r="147" spans="1:14" ht="22.5" customHeight="1" x14ac:dyDescent="0.4">
      <c r="A147" s="19">
        <v>129</v>
      </c>
      <c r="B147" s="15">
        <v>129</v>
      </c>
      <c r="C147" s="29" t="str">
        <f>IF(N147=0,"",VLOOKUP(B147,'申込一覧（事務局）'!$A$5:$N$804,3,0))</f>
        <v/>
      </c>
      <c r="D147" s="29" t="str">
        <f t="shared" si="26"/>
        <v/>
      </c>
      <c r="E147" s="32" t="str">
        <f>IF(N147=0,"",VLOOKUP(B147,'申込一覧（事務局）'!$A$5:$N$804,4,0))</f>
        <v/>
      </c>
      <c r="F147" s="30" t="str">
        <f>IF(N147=0,"",VLOOKUP(B147,'申込一覧（事務局）'!$A$5:$N$804,6,0))</f>
        <v/>
      </c>
      <c r="G147" s="42" t="str">
        <f t="shared" si="27"/>
        <v/>
      </c>
      <c r="H147" s="50" t="str">
        <f>IF(N147=0,"",VLOOKUP(A147,'申込一覧（事務局）'!$A$5:$N$804,11,0))</f>
        <v/>
      </c>
      <c r="I147" s="31" t="str">
        <f>IF(N147=0,"",VLOOKUP(B147,'申込一覧（事務局）'!$A$5:$N$804,13,0))</f>
        <v/>
      </c>
      <c r="J147" s="31" t="str">
        <f>IF(N147=0,"",VLOOKUP(B147,'申込一覧（事務局）'!$A$5:$N$804,14,0))</f>
        <v/>
      </c>
      <c r="K147" s="53" t="str">
        <f>IF(N147=0,"",VLOOKUP(B147,'申込一覧（事務局）'!$A$5:$N$804,8,0))</f>
        <v/>
      </c>
      <c r="N147" s="55">
        <f>VLOOKUP(B147,'申込一覧（事務局）'!$A$5:$N$804,10,0)</f>
        <v>0</v>
      </c>
    </row>
    <row r="148" spans="1:14" ht="22.5" customHeight="1" x14ac:dyDescent="0.4">
      <c r="A148" s="19">
        <v>130</v>
      </c>
      <c r="B148" s="15">
        <v>130</v>
      </c>
      <c r="C148" s="29" t="str">
        <f>IF(N148=0,"",VLOOKUP(B148,'申込一覧（事務局）'!$A$5:$N$804,3,0))</f>
        <v/>
      </c>
      <c r="D148" s="29" t="str">
        <f t="shared" si="26"/>
        <v/>
      </c>
      <c r="E148" s="32" t="str">
        <f>IF(N148=0,"",VLOOKUP(B148,'申込一覧（事務局）'!$A$5:$N$804,4,0))</f>
        <v/>
      </c>
      <c r="F148" s="30" t="str">
        <f>IF(N148=0,"",VLOOKUP(B148,'申込一覧（事務局）'!$A$5:$N$804,6,0))</f>
        <v/>
      </c>
      <c r="G148" s="42" t="str">
        <f t="shared" si="27"/>
        <v/>
      </c>
      <c r="H148" s="50" t="str">
        <f>IF(N148=0,"",VLOOKUP(A148,'申込一覧（事務局）'!$A$5:$N$804,11,0))</f>
        <v/>
      </c>
      <c r="I148" s="31" t="str">
        <f>IF(N148=0,"",VLOOKUP(B148,'申込一覧（事務局）'!$A$5:$N$804,13,0))</f>
        <v/>
      </c>
      <c r="J148" s="31" t="str">
        <f>IF(N148=0,"",VLOOKUP(B148,'申込一覧（事務局）'!$A$5:$N$804,14,0))</f>
        <v/>
      </c>
      <c r="K148" s="53" t="str">
        <f>IF(N148=0,"",VLOOKUP(B148,'申込一覧（事務局）'!$A$5:$N$804,8,0))</f>
        <v/>
      </c>
      <c r="N148" s="55">
        <f>VLOOKUP(B148,'申込一覧（事務局）'!$A$5:$N$804,10,0)</f>
        <v>0</v>
      </c>
    </row>
    <row r="149" spans="1:14" ht="22.5" customHeight="1" x14ac:dyDescent="0.4">
      <c r="A149" s="19">
        <v>131</v>
      </c>
      <c r="B149" s="15">
        <v>131</v>
      </c>
      <c r="C149" s="29" t="str">
        <f>IF(N149=0,"",VLOOKUP(B149,'申込一覧（事務局）'!$A$5:$N$804,3,0))</f>
        <v/>
      </c>
      <c r="D149" s="29" t="str">
        <f t="shared" si="26"/>
        <v/>
      </c>
      <c r="E149" s="32" t="str">
        <f>IF(N149=0,"",VLOOKUP(B149,'申込一覧（事務局）'!$A$5:$N$804,4,0))</f>
        <v/>
      </c>
      <c r="F149" s="30" t="str">
        <f>IF(N149=0,"",VLOOKUP(B149,'申込一覧（事務局）'!$A$5:$N$804,6,0))</f>
        <v/>
      </c>
      <c r="G149" s="42" t="str">
        <f t="shared" si="27"/>
        <v/>
      </c>
      <c r="H149" s="50" t="str">
        <f>IF(N149=0,"",VLOOKUP(A149,'申込一覧（事務局）'!$A$5:$N$804,11,0))</f>
        <v/>
      </c>
      <c r="I149" s="31" t="str">
        <f>IF(N149=0,"",VLOOKUP(B149,'申込一覧（事務局）'!$A$5:$N$804,13,0))</f>
        <v/>
      </c>
      <c r="J149" s="31" t="str">
        <f>IF(N149=0,"",VLOOKUP(B149,'申込一覧（事務局）'!$A$5:$N$804,14,0))</f>
        <v/>
      </c>
      <c r="K149" s="53" t="str">
        <f>IF(N149=0,"",VLOOKUP(B149,'申込一覧（事務局）'!$A$5:$N$804,8,0))</f>
        <v/>
      </c>
      <c r="N149" s="55">
        <f>VLOOKUP(B149,'申込一覧（事務局）'!$A$5:$N$804,10,0)</f>
        <v>0</v>
      </c>
    </row>
    <row r="150" spans="1:14" ht="22.5" customHeight="1" x14ac:dyDescent="0.4">
      <c r="A150" s="19">
        <v>132</v>
      </c>
      <c r="B150" s="15">
        <v>132</v>
      </c>
      <c r="C150" s="29" t="str">
        <f>IF(N150=0,"",VLOOKUP(B150,'申込一覧（事務局）'!$A$5:$N$804,3,0))</f>
        <v/>
      </c>
      <c r="D150" s="29" t="str">
        <f t="shared" si="26"/>
        <v/>
      </c>
      <c r="E150" s="32" t="str">
        <f>IF(N150=0,"",VLOOKUP(B150,'申込一覧（事務局）'!$A$5:$N$804,4,0))</f>
        <v/>
      </c>
      <c r="F150" s="30" t="str">
        <f>IF(N150=0,"",VLOOKUP(B150,'申込一覧（事務局）'!$A$5:$N$804,6,0))</f>
        <v/>
      </c>
      <c r="G150" s="42" t="str">
        <f t="shared" si="27"/>
        <v/>
      </c>
      <c r="H150" s="50" t="str">
        <f>IF(N150=0,"",VLOOKUP(A150,'申込一覧（事務局）'!$A$5:$N$804,11,0))</f>
        <v/>
      </c>
      <c r="I150" s="31" t="str">
        <f>IF(N150=0,"",VLOOKUP(B150,'申込一覧（事務局）'!$A$5:$N$804,13,0))</f>
        <v/>
      </c>
      <c r="J150" s="31" t="str">
        <f>IF(N150=0,"",VLOOKUP(B150,'申込一覧（事務局）'!$A$5:$N$804,14,0))</f>
        <v/>
      </c>
      <c r="K150" s="53" t="str">
        <f>IF(N150=0,"",VLOOKUP(B150,'申込一覧（事務局）'!$A$5:$N$804,8,0))</f>
        <v/>
      </c>
      <c r="N150" s="55">
        <f>VLOOKUP(B150,'申込一覧（事務局）'!$A$5:$N$804,10,0)</f>
        <v>0</v>
      </c>
    </row>
    <row r="151" spans="1:14" ht="22.5" customHeight="1" x14ac:dyDescent="0.4">
      <c r="A151" s="19">
        <v>133</v>
      </c>
      <c r="B151" s="15">
        <v>133</v>
      </c>
      <c r="C151" s="29" t="str">
        <f>IF(N151=0,"",VLOOKUP(B151,'申込一覧（事務局）'!$A$5:$N$804,3,0))</f>
        <v/>
      </c>
      <c r="D151" s="29" t="str">
        <f t="shared" si="26"/>
        <v/>
      </c>
      <c r="E151" s="32" t="str">
        <f>IF(N151=0,"",VLOOKUP(B151,'申込一覧（事務局）'!$A$5:$N$804,4,0))</f>
        <v/>
      </c>
      <c r="F151" s="30" t="str">
        <f>IF(N151=0,"",VLOOKUP(B151,'申込一覧（事務局）'!$A$5:$N$804,6,0))</f>
        <v/>
      </c>
      <c r="G151" s="42" t="str">
        <f t="shared" si="27"/>
        <v/>
      </c>
      <c r="H151" s="50" t="str">
        <f>IF(N151=0,"",VLOOKUP(A151,'申込一覧（事務局）'!$A$5:$N$804,11,0))</f>
        <v/>
      </c>
      <c r="I151" s="31" t="str">
        <f>IF(N151=0,"",VLOOKUP(B151,'申込一覧（事務局）'!$A$5:$N$804,13,0))</f>
        <v/>
      </c>
      <c r="J151" s="31" t="str">
        <f>IF(N151=0,"",VLOOKUP(B151,'申込一覧（事務局）'!$A$5:$N$804,14,0))</f>
        <v/>
      </c>
      <c r="K151" s="53" t="str">
        <f>IF(N151=0,"",VLOOKUP(B151,'申込一覧（事務局）'!$A$5:$N$804,8,0))</f>
        <v/>
      </c>
      <c r="N151" s="55">
        <f>VLOOKUP(B151,'申込一覧（事務局）'!$A$5:$N$804,10,0)</f>
        <v>0</v>
      </c>
    </row>
    <row r="152" spans="1:14" ht="22.5" customHeight="1" x14ac:dyDescent="0.4">
      <c r="A152" s="19">
        <v>134</v>
      </c>
      <c r="B152" s="15">
        <v>134</v>
      </c>
      <c r="C152" s="29" t="str">
        <f>IF(N152=0,"",VLOOKUP(B152,'申込一覧（事務局）'!$A$5:$N$804,3,0))</f>
        <v/>
      </c>
      <c r="D152" s="29" t="str">
        <f t="shared" si="26"/>
        <v/>
      </c>
      <c r="E152" s="32" t="str">
        <f>IF(N152=0,"",VLOOKUP(B152,'申込一覧（事務局）'!$A$5:$N$804,4,0))</f>
        <v/>
      </c>
      <c r="F152" s="30" t="str">
        <f>IF(N152=0,"",VLOOKUP(B152,'申込一覧（事務局）'!$A$5:$N$804,6,0))</f>
        <v/>
      </c>
      <c r="G152" s="42" t="str">
        <f t="shared" si="27"/>
        <v/>
      </c>
      <c r="H152" s="50" t="str">
        <f>IF(N152=0,"",VLOOKUP(A152,'申込一覧（事務局）'!$A$5:$N$804,11,0))</f>
        <v/>
      </c>
      <c r="I152" s="31" t="str">
        <f>IF(N152=0,"",VLOOKUP(B152,'申込一覧（事務局）'!$A$5:$N$804,13,0))</f>
        <v/>
      </c>
      <c r="J152" s="31" t="str">
        <f>IF(N152=0,"",VLOOKUP(B152,'申込一覧（事務局）'!$A$5:$N$804,14,0))</f>
        <v/>
      </c>
      <c r="K152" s="53" t="str">
        <f>IF(N152=0,"",VLOOKUP(B152,'申込一覧（事務局）'!$A$5:$N$804,8,0))</f>
        <v/>
      </c>
      <c r="N152" s="55">
        <f>VLOOKUP(B152,'申込一覧（事務局）'!$A$5:$N$804,10,0)</f>
        <v>0</v>
      </c>
    </row>
    <row r="153" spans="1:14" ht="22.5" customHeight="1" x14ac:dyDescent="0.4">
      <c r="A153" s="19">
        <v>135</v>
      </c>
      <c r="B153" s="15">
        <v>135</v>
      </c>
      <c r="C153" s="29" t="str">
        <f>IF(N153=0,"",VLOOKUP(B153,'申込一覧（事務局）'!$A$5:$N$804,3,0))</f>
        <v/>
      </c>
      <c r="D153" s="29" t="str">
        <f t="shared" si="26"/>
        <v/>
      </c>
      <c r="E153" s="32" t="str">
        <f>IF(N153=0,"",VLOOKUP(B153,'申込一覧（事務局）'!$A$5:$N$804,4,0))</f>
        <v/>
      </c>
      <c r="F153" s="30" t="str">
        <f>IF(N153=0,"",VLOOKUP(B153,'申込一覧（事務局）'!$A$5:$N$804,6,0))</f>
        <v/>
      </c>
      <c r="G153" s="42" t="str">
        <f t="shared" si="27"/>
        <v/>
      </c>
      <c r="H153" s="50" t="str">
        <f>IF(N153=0,"",VLOOKUP(A153,'申込一覧（事務局）'!$A$5:$N$804,11,0))</f>
        <v/>
      </c>
      <c r="I153" s="31" t="str">
        <f>IF(N153=0,"",VLOOKUP(B153,'申込一覧（事務局）'!$A$5:$N$804,13,0))</f>
        <v/>
      </c>
      <c r="J153" s="31" t="str">
        <f>IF(N153=0,"",VLOOKUP(B153,'申込一覧（事務局）'!$A$5:$N$804,14,0))</f>
        <v/>
      </c>
      <c r="K153" s="53" t="str">
        <f>IF(N153=0,"",VLOOKUP(B153,'申込一覧（事務局）'!$A$5:$N$804,8,0))</f>
        <v/>
      </c>
      <c r="N153" s="55">
        <f>VLOOKUP(B153,'申込一覧（事務局）'!$A$5:$N$804,10,0)</f>
        <v>0</v>
      </c>
    </row>
    <row r="154" spans="1:14" ht="22.5" customHeight="1" x14ac:dyDescent="0.4">
      <c r="A154" s="19">
        <v>136</v>
      </c>
      <c r="B154" s="15">
        <v>136</v>
      </c>
      <c r="C154" s="29" t="str">
        <f>IF(N154=0,"",VLOOKUP(B154,'申込一覧（事務局）'!$A$5:$N$804,3,0))</f>
        <v/>
      </c>
      <c r="D154" s="29" t="str">
        <f t="shared" si="26"/>
        <v/>
      </c>
      <c r="E154" s="32" t="str">
        <f>IF(N154=0,"",VLOOKUP(B154,'申込一覧（事務局）'!$A$5:$N$804,4,0))</f>
        <v/>
      </c>
      <c r="F154" s="30" t="str">
        <f>IF(N154=0,"",VLOOKUP(B154,'申込一覧（事務局）'!$A$5:$N$804,6,0))</f>
        <v/>
      </c>
      <c r="G154" s="42" t="str">
        <f t="shared" si="27"/>
        <v/>
      </c>
      <c r="H154" s="50" t="str">
        <f>IF(N154=0,"",VLOOKUP(A154,'申込一覧（事務局）'!$A$5:$N$804,11,0))</f>
        <v/>
      </c>
      <c r="I154" s="31" t="str">
        <f>IF(N154=0,"",VLOOKUP(B154,'申込一覧（事務局）'!$A$5:$N$804,13,0))</f>
        <v/>
      </c>
      <c r="J154" s="31" t="str">
        <f>IF(N154=0,"",VLOOKUP(B154,'申込一覧（事務局）'!$A$5:$N$804,14,0))</f>
        <v/>
      </c>
      <c r="K154" s="53" t="str">
        <f>IF(N154=0,"",VLOOKUP(B154,'申込一覧（事務局）'!$A$5:$N$804,8,0))</f>
        <v/>
      </c>
      <c r="N154" s="55">
        <f>VLOOKUP(B154,'申込一覧（事務局）'!$A$5:$N$804,10,0)</f>
        <v>0</v>
      </c>
    </row>
    <row r="155" spans="1:14" ht="22.5" customHeight="1" x14ac:dyDescent="0.4">
      <c r="A155" s="19">
        <v>137</v>
      </c>
      <c r="B155" s="15">
        <v>137</v>
      </c>
      <c r="C155" s="29" t="str">
        <f>IF(N155=0,"",VLOOKUP(B155,'申込一覧（事務局）'!$A$5:$N$804,3,0))</f>
        <v/>
      </c>
      <c r="D155" s="29" t="str">
        <f t="shared" si="26"/>
        <v/>
      </c>
      <c r="E155" s="32" t="str">
        <f>IF(N155=0,"",VLOOKUP(B155,'申込一覧（事務局）'!$A$5:$N$804,4,0))</f>
        <v/>
      </c>
      <c r="F155" s="30" t="str">
        <f>IF(N155=0,"",VLOOKUP(B155,'申込一覧（事務局）'!$A$5:$N$804,6,0))</f>
        <v/>
      </c>
      <c r="G155" s="42" t="str">
        <f t="shared" si="27"/>
        <v/>
      </c>
      <c r="H155" s="50" t="str">
        <f>IF(N155=0,"",VLOOKUP(A155,'申込一覧（事務局）'!$A$5:$N$804,11,0))</f>
        <v/>
      </c>
      <c r="I155" s="31" t="str">
        <f>IF(N155=0,"",VLOOKUP(B155,'申込一覧（事務局）'!$A$5:$N$804,13,0))</f>
        <v/>
      </c>
      <c r="J155" s="31" t="str">
        <f>IF(N155=0,"",VLOOKUP(B155,'申込一覧（事務局）'!$A$5:$N$804,14,0))</f>
        <v/>
      </c>
      <c r="K155" s="53" t="str">
        <f>IF(N155=0,"",VLOOKUP(B155,'申込一覧（事務局）'!$A$5:$N$804,8,0))</f>
        <v/>
      </c>
      <c r="N155" s="55">
        <f>VLOOKUP(B155,'申込一覧（事務局）'!$A$5:$N$804,10,0)</f>
        <v>0</v>
      </c>
    </row>
    <row r="156" spans="1:14" ht="22.5" customHeight="1" x14ac:dyDescent="0.4">
      <c r="A156" s="19">
        <v>138</v>
      </c>
      <c r="B156" s="15">
        <v>138</v>
      </c>
      <c r="C156" s="29" t="str">
        <f>IF(N156=0,"",VLOOKUP(B156,'申込一覧（事務局）'!$A$5:$N$804,3,0))</f>
        <v/>
      </c>
      <c r="D156" s="29" t="str">
        <f t="shared" si="26"/>
        <v/>
      </c>
      <c r="E156" s="32" t="str">
        <f>IF(N156=0,"",VLOOKUP(B156,'申込一覧（事務局）'!$A$5:$N$804,4,0))</f>
        <v/>
      </c>
      <c r="F156" s="30" t="str">
        <f>IF(N156=0,"",VLOOKUP(B156,'申込一覧（事務局）'!$A$5:$N$804,6,0))</f>
        <v/>
      </c>
      <c r="G156" s="42" t="str">
        <f t="shared" si="27"/>
        <v/>
      </c>
      <c r="H156" s="50" t="str">
        <f>IF(N156=0,"",VLOOKUP(A156,'申込一覧（事務局）'!$A$5:$N$804,11,0))</f>
        <v/>
      </c>
      <c r="I156" s="31" t="str">
        <f>IF(N156=0,"",VLOOKUP(B156,'申込一覧（事務局）'!$A$5:$N$804,13,0))</f>
        <v/>
      </c>
      <c r="J156" s="31" t="str">
        <f>IF(N156=0,"",VLOOKUP(B156,'申込一覧（事務局）'!$A$5:$N$804,14,0))</f>
        <v/>
      </c>
      <c r="K156" s="53" t="str">
        <f>IF(N156=0,"",VLOOKUP(B156,'申込一覧（事務局）'!$A$5:$N$804,8,0))</f>
        <v/>
      </c>
      <c r="N156" s="55">
        <f>VLOOKUP(B156,'申込一覧（事務局）'!$A$5:$N$804,10,0)</f>
        <v>0</v>
      </c>
    </row>
    <row r="157" spans="1:14" ht="22.5" customHeight="1" x14ac:dyDescent="0.4">
      <c r="A157" s="19">
        <v>139</v>
      </c>
      <c r="B157" s="15">
        <v>139</v>
      </c>
      <c r="C157" s="29" t="str">
        <f>IF(N157=0,"",VLOOKUP(B157,'申込一覧（事務局）'!$A$5:$N$804,3,0))</f>
        <v/>
      </c>
      <c r="D157" s="29" t="str">
        <f t="shared" si="26"/>
        <v/>
      </c>
      <c r="E157" s="32" t="str">
        <f>IF(N157=0,"",VLOOKUP(B157,'申込一覧（事務局）'!$A$5:$N$804,4,0))</f>
        <v/>
      </c>
      <c r="F157" s="30" t="str">
        <f>IF(N157=0,"",VLOOKUP(B157,'申込一覧（事務局）'!$A$5:$N$804,6,0))</f>
        <v/>
      </c>
      <c r="G157" s="42" t="str">
        <f t="shared" si="27"/>
        <v/>
      </c>
      <c r="H157" s="50" t="str">
        <f>IF(N157=0,"",VLOOKUP(A157,'申込一覧（事務局）'!$A$5:$N$804,11,0))</f>
        <v/>
      </c>
      <c r="I157" s="31" t="str">
        <f>IF(N157=0,"",VLOOKUP(B157,'申込一覧（事務局）'!$A$5:$N$804,13,0))</f>
        <v/>
      </c>
      <c r="J157" s="31" t="str">
        <f>IF(N157=0,"",VLOOKUP(B157,'申込一覧（事務局）'!$A$5:$N$804,14,0))</f>
        <v/>
      </c>
      <c r="K157" s="53" t="str">
        <f>IF(N157=0,"",VLOOKUP(B157,'申込一覧（事務局）'!$A$5:$N$804,8,0))</f>
        <v/>
      </c>
      <c r="N157" s="55">
        <f>VLOOKUP(B157,'申込一覧（事務局）'!$A$5:$N$804,10,0)</f>
        <v>0</v>
      </c>
    </row>
    <row r="158" spans="1:14" ht="22.5" customHeight="1" x14ac:dyDescent="0.4">
      <c r="A158" s="19">
        <v>140</v>
      </c>
      <c r="B158" s="15">
        <v>140</v>
      </c>
      <c r="C158" s="29" t="str">
        <f>IF(N158=0,"",VLOOKUP(B158,'申込一覧（事務局）'!$A$5:$N$804,3,0))</f>
        <v/>
      </c>
      <c r="D158" s="29" t="str">
        <f t="shared" si="26"/>
        <v/>
      </c>
      <c r="E158" s="32" t="str">
        <f>IF(N158=0,"",VLOOKUP(B158,'申込一覧（事務局）'!$A$5:$N$804,4,0))</f>
        <v/>
      </c>
      <c r="F158" s="30" t="str">
        <f>IF(N158=0,"",VLOOKUP(B158,'申込一覧（事務局）'!$A$5:$N$804,6,0))</f>
        <v/>
      </c>
      <c r="G158" s="42" t="str">
        <f t="shared" si="27"/>
        <v/>
      </c>
      <c r="H158" s="50" t="str">
        <f>IF(N158=0,"",VLOOKUP(A158,'申込一覧（事務局）'!$A$5:$N$804,11,0))</f>
        <v/>
      </c>
      <c r="I158" s="31" t="str">
        <f>IF(N158=0,"",VLOOKUP(B158,'申込一覧（事務局）'!$A$5:$N$804,13,0))</f>
        <v/>
      </c>
      <c r="J158" s="31" t="str">
        <f>IF(N158=0,"",VLOOKUP(B158,'申込一覧（事務局）'!$A$5:$N$804,14,0))</f>
        <v/>
      </c>
      <c r="K158" s="53" t="str">
        <f>IF(N158=0,"",VLOOKUP(B158,'申込一覧（事務局）'!$A$5:$N$804,8,0))</f>
        <v/>
      </c>
      <c r="N158" s="55">
        <f>VLOOKUP(B158,'申込一覧（事務局）'!$A$5:$N$804,10,0)</f>
        <v>0</v>
      </c>
    </row>
    <row r="159" spans="1:14" ht="22.5" customHeight="1" x14ac:dyDescent="0.4">
      <c r="A159" s="19">
        <v>141</v>
      </c>
      <c r="B159" s="15">
        <v>141</v>
      </c>
      <c r="C159" s="29" t="str">
        <f>IF(N159=0,"",VLOOKUP(B159,'申込一覧（事務局）'!$A$5:$N$804,3,0))</f>
        <v/>
      </c>
      <c r="D159" s="29" t="str">
        <f t="shared" si="26"/>
        <v/>
      </c>
      <c r="E159" s="32" t="str">
        <f>IF(N159=0,"",VLOOKUP(B159,'申込一覧（事務局）'!$A$5:$N$804,4,0))</f>
        <v/>
      </c>
      <c r="F159" s="30" t="str">
        <f>IF(N159=0,"",VLOOKUP(B159,'申込一覧（事務局）'!$A$5:$N$804,6,0))</f>
        <v/>
      </c>
      <c r="G159" s="42" t="str">
        <f t="shared" si="27"/>
        <v/>
      </c>
      <c r="H159" s="50" t="str">
        <f>IF(N159=0,"",VLOOKUP(A159,'申込一覧（事務局）'!$A$5:$N$804,11,0))</f>
        <v/>
      </c>
      <c r="I159" s="31" t="str">
        <f>IF(N159=0,"",VLOOKUP(B159,'申込一覧（事務局）'!$A$5:$N$804,13,0))</f>
        <v/>
      </c>
      <c r="J159" s="31" t="str">
        <f>IF(N159=0,"",VLOOKUP(B159,'申込一覧（事務局）'!$A$5:$N$804,14,0))</f>
        <v/>
      </c>
      <c r="K159" s="53" t="str">
        <f>IF(N159=0,"",VLOOKUP(B159,'申込一覧（事務局）'!$A$5:$N$804,8,0))</f>
        <v/>
      </c>
      <c r="N159" s="55">
        <f>VLOOKUP(B159,'申込一覧（事務局）'!$A$5:$N$804,10,0)</f>
        <v>0</v>
      </c>
    </row>
    <row r="160" spans="1:14" ht="22.5" customHeight="1" x14ac:dyDescent="0.4">
      <c r="A160" s="19">
        <v>142</v>
      </c>
      <c r="B160" s="15">
        <v>142</v>
      </c>
      <c r="C160" s="29" t="str">
        <f>IF(N160=0,"",VLOOKUP(B160,'申込一覧（事務局）'!$A$5:$N$804,3,0))</f>
        <v/>
      </c>
      <c r="D160" s="29" t="str">
        <f t="shared" si="26"/>
        <v/>
      </c>
      <c r="E160" s="32" t="str">
        <f>IF(N160=0,"",VLOOKUP(B160,'申込一覧（事務局）'!$A$5:$N$804,4,0))</f>
        <v/>
      </c>
      <c r="F160" s="30" t="str">
        <f>IF(N160=0,"",VLOOKUP(B160,'申込一覧（事務局）'!$A$5:$N$804,6,0))</f>
        <v/>
      </c>
      <c r="G160" s="42" t="str">
        <f t="shared" si="27"/>
        <v/>
      </c>
      <c r="H160" s="50" t="str">
        <f>IF(N160=0,"",VLOOKUP(A160,'申込一覧（事務局）'!$A$5:$N$804,11,0))</f>
        <v/>
      </c>
      <c r="I160" s="31" t="str">
        <f>IF(N160=0,"",VLOOKUP(B160,'申込一覧（事務局）'!$A$5:$N$804,13,0))</f>
        <v/>
      </c>
      <c r="J160" s="31" t="str">
        <f>IF(N160=0,"",VLOOKUP(B160,'申込一覧（事務局）'!$A$5:$N$804,14,0))</f>
        <v/>
      </c>
      <c r="K160" s="53" t="str">
        <f>IF(N160=0,"",VLOOKUP(B160,'申込一覧（事務局）'!$A$5:$N$804,8,0))</f>
        <v/>
      </c>
      <c r="N160" s="55">
        <f>VLOOKUP(B160,'申込一覧（事務局）'!$A$5:$N$804,10,0)</f>
        <v>0</v>
      </c>
    </row>
    <row r="161" spans="1:14" ht="22.5" customHeight="1" x14ac:dyDescent="0.4">
      <c r="A161" s="19">
        <v>143</v>
      </c>
      <c r="B161" s="15">
        <v>143</v>
      </c>
      <c r="C161" s="29" t="str">
        <f>IF(N161=0,"",VLOOKUP(B161,'申込一覧（事務局）'!$A$5:$N$804,3,0))</f>
        <v/>
      </c>
      <c r="D161" s="29" t="str">
        <f t="shared" si="26"/>
        <v/>
      </c>
      <c r="E161" s="32" t="str">
        <f>IF(N161=0,"",VLOOKUP(B161,'申込一覧（事務局）'!$A$5:$N$804,4,0))</f>
        <v/>
      </c>
      <c r="F161" s="30" t="str">
        <f>IF(N161=0,"",VLOOKUP(B161,'申込一覧（事務局）'!$A$5:$N$804,6,0))</f>
        <v/>
      </c>
      <c r="G161" s="42" t="str">
        <f t="shared" si="27"/>
        <v/>
      </c>
      <c r="H161" s="50" t="str">
        <f>IF(N161=0,"",VLOOKUP(A161,'申込一覧（事務局）'!$A$5:$N$804,11,0))</f>
        <v/>
      </c>
      <c r="I161" s="31" t="str">
        <f>IF(N161=0,"",VLOOKUP(B161,'申込一覧（事務局）'!$A$5:$N$804,13,0))</f>
        <v/>
      </c>
      <c r="J161" s="31" t="str">
        <f>IF(N161=0,"",VLOOKUP(B161,'申込一覧（事務局）'!$A$5:$N$804,14,0))</f>
        <v/>
      </c>
      <c r="K161" s="53" t="str">
        <f>IF(N161=0,"",VLOOKUP(B161,'申込一覧（事務局）'!$A$5:$N$804,8,0))</f>
        <v/>
      </c>
      <c r="N161" s="55">
        <f>VLOOKUP(B161,'申込一覧（事務局）'!$A$5:$N$804,10,0)</f>
        <v>0</v>
      </c>
    </row>
    <row r="162" spans="1:14" ht="22.5" customHeight="1" x14ac:dyDescent="0.4">
      <c r="A162" s="19">
        <v>144</v>
      </c>
      <c r="B162" s="15">
        <v>144</v>
      </c>
      <c r="C162" s="29" t="str">
        <f>IF(N162=0,"",VLOOKUP(B162,'申込一覧（事務局）'!$A$5:$N$804,3,0))</f>
        <v/>
      </c>
      <c r="D162" s="29" t="str">
        <f t="shared" si="26"/>
        <v/>
      </c>
      <c r="E162" s="32" t="str">
        <f>IF(N162=0,"",VLOOKUP(B162,'申込一覧（事務局）'!$A$5:$N$804,4,0))</f>
        <v/>
      </c>
      <c r="F162" s="30" t="str">
        <f>IF(N162=0,"",VLOOKUP(B162,'申込一覧（事務局）'!$A$5:$N$804,6,0))</f>
        <v/>
      </c>
      <c r="G162" s="42" t="str">
        <f t="shared" si="27"/>
        <v/>
      </c>
      <c r="H162" s="50" t="str">
        <f>IF(N162=0,"",VLOOKUP(A162,'申込一覧（事務局）'!$A$5:$N$804,11,0))</f>
        <v/>
      </c>
      <c r="I162" s="31" t="str">
        <f>IF(N162=0,"",VLOOKUP(B162,'申込一覧（事務局）'!$A$5:$N$804,13,0))</f>
        <v/>
      </c>
      <c r="J162" s="31" t="str">
        <f>IF(N162=0,"",VLOOKUP(B162,'申込一覧（事務局）'!$A$5:$N$804,14,0))</f>
        <v/>
      </c>
      <c r="K162" s="53" t="str">
        <f>IF(N162=0,"",VLOOKUP(B162,'申込一覧（事務局）'!$A$5:$N$804,8,0))</f>
        <v/>
      </c>
      <c r="N162" s="55">
        <f>VLOOKUP(B162,'申込一覧（事務局）'!$A$5:$N$804,10,0)</f>
        <v>0</v>
      </c>
    </row>
    <row r="163" spans="1:14" ht="22.5" customHeight="1" x14ac:dyDescent="0.4">
      <c r="A163" s="19">
        <v>145</v>
      </c>
      <c r="B163" s="15">
        <v>145</v>
      </c>
      <c r="C163" s="29" t="str">
        <f>IF(N163=0,"",VLOOKUP(B163,'申込一覧（事務局）'!$A$5:$N$804,3,0))</f>
        <v/>
      </c>
      <c r="D163" s="29" t="str">
        <f t="shared" si="26"/>
        <v/>
      </c>
      <c r="E163" s="32" t="str">
        <f>IF(N163=0,"",VLOOKUP(B163,'申込一覧（事務局）'!$A$5:$N$804,4,0))</f>
        <v/>
      </c>
      <c r="F163" s="30" t="str">
        <f>IF(N163=0,"",VLOOKUP(B163,'申込一覧（事務局）'!$A$5:$N$804,6,0))</f>
        <v/>
      </c>
      <c r="G163" s="42" t="str">
        <f t="shared" si="27"/>
        <v/>
      </c>
      <c r="H163" s="50" t="str">
        <f>IF(N163=0,"",VLOOKUP(A163,'申込一覧（事務局）'!$A$5:$N$804,11,0))</f>
        <v/>
      </c>
      <c r="I163" s="31" t="str">
        <f>IF(N163=0,"",VLOOKUP(B163,'申込一覧（事務局）'!$A$5:$N$804,13,0))</f>
        <v/>
      </c>
      <c r="J163" s="31" t="str">
        <f>IF(N163=0,"",VLOOKUP(B163,'申込一覧（事務局）'!$A$5:$N$804,14,0))</f>
        <v/>
      </c>
      <c r="K163" s="53" t="str">
        <f>IF(N163=0,"",VLOOKUP(B163,'申込一覧（事務局）'!$A$5:$N$804,8,0))</f>
        <v/>
      </c>
      <c r="N163" s="55">
        <f>VLOOKUP(B163,'申込一覧（事務局）'!$A$5:$N$804,10,0)</f>
        <v>0</v>
      </c>
    </row>
    <row r="164" spans="1:14" ht="22.5" customHeight="1" x14ac:dyDescent="0.4">
      <c r="A164" s="19">
        <v>146</v>
      </c>
      <c r="B164" s="15">
        <v>146</v>
      </c>
      <c r="C164" s="29" t="str">
        <f>IF(N164=0,"",VLOOKUP(B164,'申込一覧（事務局）'!$A$5:$N$804,3,0))</f>
        <v/>
      </c>
      <c r="D164" s="29" t="str">
        <f t="shared" si="26"/>
        <v/>
      </c>
      <c r="E164" s="32" t="str">
        <f>IF(N164=0,"",VLOOKUP(B164,'申込一覧（事務局）'!$A$5:$N$804,4,0))</f>
        <v/>
      </c>
      <c r="F164" s="30" t="str">
        <f>IF(N164=0,"",VLOOKUP(B164,'申込一覧（事務局）'!$A$5:$N$804,6,0))</f>
        <v/>
      </c>
      <c r="G164" s="42" t="str">
        <f t="shared" si="27"/>
        <v/>
      </c>
      <c r="H164" s="50" t="str">
        <f>IF(N164=0,"",VLOOKUP(A164,'申込一覧（事務局）'!$A$5:$N$804,11,0))</f>
        <v/>
      </c>
      <c r="I164" s="31" t="str">
        <f>IF(N164=0,"",VLOOKUP(B164,'申込一覧（事務局）'!$A$5:$N$804,13,0))</f>
        <v/>
      </c>
      <c r="J164" s="31" t="str">
        <f>IF(N164=0,"",VLOOKUP(B164,'申込一覧（事務局）'!$A$5:$N$804,14,0))</f>
        <v/>
      </c>
      <c r="K164" s="53" t="str">
        <f>IF(N164=0,"",VLOOKUP(B164,'申込一覧（事務局）'!$A$5:$N$804,8,0))</f>
        <v/>
      </c>
      <c r="N164" s="55">
        <f>VLOOKUP(B164,'申込一覧（事務局）'!$A$5:$N$804,10,0)</f>
        <v>0</v>
      </c>
    </row>
    <row r="165" spans="1:14" ht="22.5" customHeight="1" x14ac:dyDescent="0.4">
      <c r="A165" s="19">
        <v>147</v>
      </c>
      <c r="B165" s="15">
        <v>147</v>
      </c>
      <c r="C165" s="29" t="str">
        <f>IF(N165=0,"",VLOOKUP(B165,'申込一覧（事務局）'!$A$5:$N$804,3,0))</f>
        <v/>
      </c>
      <c r="D165" s="29" t="str">
        <f t="shared" si="26"/>
        <v/>
      </c>
      <c r="E165" s="32" t="str">
        <f>IF(N165=0,"",VLOOKUP(B165,'申込一覧（事務局）'!$A$5:$N$804,4,0))</f>
        <v/>
      </c>
      <c r="F165" s="30" t="str">
        <f>IF(N165=0,"",VLOOKUP(B165,'申込一覧（事務局）'!$A$5:$N$804,6,0))</f>
        <v/>
      </c>
      <c r="G165" s="42" t="str">
        <f t="shared" si="27"/>
        <v/>
      </c>
      <c r="H165" s="50" t="str">
        <f>IF(N165=0,"",VLOOKUP(A165,'申込一覧（事務局）'!$A$5:$N$804,11,0))</f>
        <v/>
      </c>
      <c r="I165" s="31" t="str">
        <f>IF(N165=0,"",VLOOKUP(B165,'申込一覧（事務局）'!$A$5:$N$804,13,0))</f>
        <v/>
      </c>
      <c r="J165" s="31" t="str">
        <f>IF(N165=0,"",VLOOKUP(B165,'申込一覧（事務局）'!$A$5:$N$804,14,0))</f>
        <v/>
      </c>
      <c r="K165" s="53" t="str">
        <f>IF(N165=0,"",VLOOKUP(B165,'申込一覧（事務局）'!$A$5:$N$804,8,0))</f>
        <v/>
      </c>
      <c r="N165" s="55">
        <f>VLOOKUP(B165,'申込一覧（事務局）'!$A$5:$N$804,10,0)</f>
        <v>0</v>
      </c>
    </row>
    <row r="166" spans="1:14" ht="22.5" customHeight="1" x14ac:dyDescent="0.4">
      <c r="A166" s="19">
        <v>148</v>
      </c>
      <c r="B166" s="15">
        <v>148</v>
      </c>
      <c r="C166" s="29" t="str">
        <f>IF(N166=0,"",VLOOKUP(B166,'申込一覧（事務局）'!$A$5:$N$804,3,0))</f>
        <v/>
      </c>
      <c r="D166" s="29" t="str">
        <f t="shared" si="26"/>
        <v/>
      </c>
      <c r="E166" s="32" t="str">
        <f>IF(N166=0,"",VLOOKUP(B166,'申込一覧（事務局）'!$A$5:$N$804,4,0))</f>
        <v/>
      </c>
      <c r="F166" s="30" t="str">
        <f>IF(N166=0,"",VLOOKUP(B166,'申込一覧（事務局）'!$A$5:$N$804,6,0))</f>
        <v/>
      </c>
      <c r="G166" s="42" t="str">
        <f t="shared" si="27"/>
        <v/>
      </c>
      <c r="H166" s="50" t="str">
        <f>IF(N166=0,"",VLOOKUP(A166,'申込一覧（事務局）'!$A$5:$N$804,11,0))</f>
        <v/>
      </c>
      <c r="I166" s="31" t="str">
        <f>IF(N166=0,"",VLOOKUP(B166,'申込一覧（事務局）'!$A$5:$N$804,13,0))</f>
        <v/>
      </c>
      <c r="J166" s="31" t="str">
        <f>IF(N166=0,"",VLOOKUP(B166,'申込一覧（事務局）'!$A$5:$N$804,14,0))</f>
        <v/>
      </c>
      <c r="K166" s="53" t="str">
        <f>IF(N166=0,"",VLOOKUP(B166,'申込一覧（事務局）'!$A$5:$N$804,8,0))</f>
        <v/>
      </c>
      <c r="N166" s="55">
        <f>VLOOKUP(B166,'申込一覧（事務局）'!$A$5:$N$804,10,0)</f>
        <v>0</v>
      </c>
    </row>
    <row r="167" spans="1:14" ht="22.5" customHeight="1" x14ac:dyDescent="0.4">
      <c r="A167" s="19">
        <v>149</v>
      </c>
      <c r="B167" s="15">
        <v>149</v>
      </c>
      <c r="C167" s="29" t="str">
        <f>IF(N167=0,"",VLOOKUP(B167,'申込一覧（事務局）'!$A$5:$N$804,3,0))</f>
        <v/>
      </c>
      <c r="D167" s="29" t="str">
        <f t="shared" si="26"/>
        <v/>
      </c>
      <c r="E167" s="32" t="str">
        <f>IF(N167=0,"",VLOOKUP(B167,'申込一覧（事務局）'!$A$5:$N$804,4,0))</f>
        <v/>
      </c>
      <c r="F167" s="30" t="str">
        <f>IF(N167=0,"",VLOOKUP(B167,'申込一覧（事務局）'!$A$5:$N$804,6,0))</f>
        <v/>
      </c>
      <c r="G167" s="42" t="str">
        <f t="shared" si="27"/>
        <v/>
      </c>
      <c r="H167" s="50" t="str">
        <f>IF(N167=0,"",VLOOKUP(A167,'申込一覧（事務局）'!$A$5:$N$804,11,0))</f>
        <v/>
      </c>
      <c r="I167" s="31" t="str">
        <f>IF(N167=0,"",VLOOKUP(B167,'申込一覧（事務局）'!$A$5:$N$804,13,0))</f>
        <v/>
      </c>
      <c r="J167" s="31" t="str">
        <f>IF(N167=0,"",VLOOKUP(B167,'申込一覧（事務局）'!$A$5:$N$804,14,0))</f>
        <v/>
      </c>
      <c r="K167" s="53" t="str">
        <f>IF(N167=0,"",VLOOKUP(B167,'申込一覧（事務局）'!$A$5:$N$804,8,0))</f>
        <v/>
      </c>
      <c r="N167" s="55">
        <f>VLOOKUP(B167,'申込一覧（事務局）'!$A$5:$N$804,10,0)</f>
        <v>0</v>
      </c>
    </row>
    <row r="168" spans="1:14" ht="22.5" customHeight="1" thickBot="1" x14ac:dyDescent="0.45">
      <c r="A168" s="43">
        <v>150</v>
      </c>
      <c r="B168" s="16">
        <v>150</v>
      </c>
      <c r="C168" s="33" t="str">
        <f>IF(N168=0,"",VLOOKUP(B168,'申込一覧（事務局）'!$A$5:$N$804,3,0))</f>
        <v/>
      </c>
      <c r="D168" s="33" t="str">
        <f t="shared" si="26"/>
        <v/>
      </c>
      <c r="E168" s="34" t="str">
        <f>IF(N168=0,"",VLOOKUP(B168,'申込一覧（事務局）'!$A$5:$N$804,4,0))</f>
        <v/>
      </c>
      <c r="F168" s="44" t="str">
        <f>IF(N168=0,"",VLOOKUP(B168,'申込一覧（事務局）'!$A$5:$N$804,6,0))</f>
        <v/>
      </c>
      <c r="G168" s="45" t="str">
        <f t="shared" si="27"/>
        <v/>
      </c>
      <c r="H168" s="51" t="str">
        <f>IF(N168=0,"",VLOOKUP(A168,'申込一覧（事務局）'!$A$5:$N$804,11,0))</f>
        <v/>
      </c>
      <c r="I168" s="46" t="str">
        <f>IF(N168=0,"",VLOOKUP(B168,'申込一覧（事務局）'!$A$5:$N$804,13,0))</f>
        <v/>
      </c>
      <c r="J168" s="46" t="str">
        <f>IF(N168=0,"",VLOOKUP(B168,'申込一覧（事務局）'!$A$5:$N$804,14,0))</f>
        <v/>
      </c>
      <c r="K168" s="54" t="str">
        <f>IF(N168=0,"",VLOOKUP(B168,'申込一覧（事務局）'!$A$5:$N$804,8,0))</f>
        <v/>
      </c>
      <c r="N168" s="55">
        <f>VLOOKUP(B168,'申込一覧（事務局）'!$A$5:$N$804,10,0)</f>
        <v>0</v>
      </c>
    </row>
    <row r="169" spans="1:14" ht="23.25" x14ac:dyDescent="0.4">
      <c r="A169" s="81" t="str">
        <f t="shared" ref="A169" si="28">A1</f>
        <v>2023年度　C級公認審判員申請者名簿(一般)　　　</v>
      </c>
      <c r="B169" s="81"/>
      <c r="C169" s="81"/>
      <c r="D169" s="81"/>
      <c r="E169" s="81"/>
      <c r="F169" s="81"/>
      <c r="G169" s="81"/>
      <c r="H169" s="81"/>
      <c r="I169" s="81"/>
      <c r="J169" s="81"/>
      <c r="K169" s="82" t="str">
        <f>"NO."&amp;$L$2+6</f>
        <v>NO.7</v>
      </c>
      <c r="N169" s="55" t="e">
        <f>VLOOKUP(B169,'申込一覧（事務局）'!$A$5:$N$804,10,0)</f>
        <v>#N/A</v>
      </c>
    </row>
    <row r="170" spans="1:14" ht="17.25" thickBot="1" x14ac:dyDescent="0.45">
      <c r="A170" s="84" t="str">
        <f t="shared" ref="A170:J170" si="29">A2</f>
        <v>一般財団法人　北海道陸上競技協会　　２０２３年４月１日付委嘱</v>
      </c>
      <c r="B170" s="84"/>
      <c r="C170" s="84"/>
      <c r="D170" s="84"/>
      <c r="E170" s="84"/>
      <c r="F170" s="84"/>
      <c r="G170" s="84"/>
      <c r="H170" s="84"/>
      <c r="I170" s="84"/>
      <c r="J170" s="21" t="str">
        <f t="shared" si="29"/>
        <v>2023年4月15日以降受付</v>
      </c>
      <c r="K170" s="83"/>
      <c r="L170" s="12">
        <v>1</v>
      </c>
      <c r="N170" s="55" t="e">
        <f>VLOOKUP(B170,'申込一覧（事務局）'!$A$5:$N$804,10,0)</f>
        <v>#N/A</v>
      </c>
    </row>
    <row r="171" spans="1:14" ht="26.25" customHeight="1" thickBot="1" x14ac:dyDescent="0.45">
      <c r="A171" s="13"/>
      <c r="B171" s="18" t="str">
        <f t="shared" ref="B171:K171" si="30">B3</f>
        <v>登録番号</v>
      </c>
      <c r="C171" s="22" t="str">
        <f t="shared" si="30"/>
        <v>所属陸協</v>
      </c>
      <c r="D171" s="23" t="str">
        <f t="shared" si="30"/>
        <v>区分</v>
      </c>
      <c r="E171" s="24" t="str">
        <f t="shared" si="30"/>
        <v>氏      名</v>
      </c>
      <c r="F171" s="25" t="str">
        <f t="shared" si="30"/>
        <v>性</v>
      </c>
      <c r="G171" s="24" t="str">
        <f t="shared" si="30"/>
        <v>生年月日</v>
      </c>
      <c r="H171" s="24" t="str">
        <f t="shared" si="30"/>
        <v>年齢</v>
      </c>
      <c r="I171" s="24" t="str">
        <f t="shared" si="30"/>
        <v>（〒）</v>
      </c>
      <c r="J171" s="26" t="str">
        <f t="shared" si="30"/>
        <v>住所</v>
      </c>
      <c r="K171" s="27" t="str">
        <f t="shared" si="30"/>
        <v>所属高校</v>
      </c>
      <c r="N171" s="55" t="e">
        <f>VLOOKUP(B171,'申込一覧（事務局）'!$A$5:$N$804,10,0)</f>
        <v>#N/A</v>
      </c>
    </row>
    <row r="172" spans="1:14" ht="22.5" customHeight="1" x14ac:dyDescent="0.4">
      <c r="A172" s="37">
        <v>151</v>
      </c>
      <c r="B172" s="14">
        <v>151</v>
      </c>
      <c r="C172" s="28" t="str">
        <f>IF(N172=0,"",VLOOKUP(B172,'申込一覧（事務局）'!$A$5:$N$804,3,0))</f>
        <v/>
      </c>
      <c r="D172" s="28" t="str">
        <f>IF(C172="","","高校")</f>
        <v/>
      </c>
      <c r="E172" s="38" t="str">
        <f>IF(N172=0,"",VLOOKUP(B172,'申込一覧（事務局）'!$A$5:$N$804,4,0))</f>
        <v/>
      </c>
      <c r="F172" s="39" t="str">
        <f>IF(N172=0,"",VLOOKUP(B172,'申込一覧（事務局）'!$A$5:$N$804,6,0))</f>
        <v/>
      </c>
      <c r="G172" s="40" t="str">
        <f>IF(N172=0,"",TEXT(N172,"0000!/00!/00"))</f>
        <v/>
      </c>
      <c r="H172" s="48" t="str">
        <f>IF(N172=0,"",VLOOKUP(A172,'申込一覧（事務局）'!$A$5:$N$804,11,0))</f>
        <v/>
      </c>
      <c r="I172" s="41" t="str">
        <f>IF(N172=0,"",VLOOKUP(B172,'申込一覧（事務局）'!$A$5:$N$804,13,0))</f>
        <v/>
      </c>
      <c r="J172" s="41" t="str">
        <f>IF(N172=0,"",VLOOKUP(B172,'申込一覧（事務局）'!$A$5:$N$804,14,0))</f>
        <v/>
      </c>
      <c r="K172" s="52" t="str">
        <f>IF(N172=0,"",VLOOKUP(B172,'申込一覧（事務局）'!$A$5:$N$804,8,0))</f>
        <v/>
      </c>
      <c r="N172" s="55">
        <f>VLOOKUP(B172,'申込一覧（事務局）'!$A$5:$N$804,10,0)</f>
        <v>0</v>
      </c>
    </row>
    <row r="173" spans="1:14" ht="22.5" customHeight="1" x14ac:dyDescent="0.4">
      <c r="A173" s="19">
        <v>152</v>
      </c>
      <c r="B173" s="15">
        <v>152</v>
      </c>
      <c r="C173" s="29" t="str">
        <f>IF(N173=0,"",VLOOKUP(B173,'申込一覧（事務局）'!$A$5:$N$804,3,0))</f>
        <v/>
      </c>
      <c r="D173" s="29" t="str">
        <f t="shared" ref="D173:D196" si="31">IF(C173="","","高校")</f>
        <v/>
      </c>
      <c r="E173" s="32" t="str">
        <f>IF(N173=0,"",VLOOKUP(B173,'申込一覧（事務局）'!$A$5:$N$804,4,0))</f>
        <v/>
      </c>
      <c r="F173" s="30" t="str">
        <f>IF(N173=0,"",VLOOKUP(B173,'申込一覧（事務局）'!$A$5:$N$804,6,0))</f>
        <v/>
      </c>
      <c r="G173" s="42" t="str">
        <f t="shared" ref="G173:G196" si="32">IF(N173=0,"",TEXT(N173,"0000!/00!/00"))</f>
        <v/>
      </c>
      <c r="H173" s="50" t="str">
        <f>IF(N173=0,"",VLOOKUP(A173,'申込一覧（事務局）'!$A$5:$N$804,11,0))</f>
        <v/>
      </c>
      <c r="I173" s="31" t="str">
        <f>IF(N173=0,"",VLOOKUP(B173,'申込一覧（事務局）'!$A$5:$N$804,13,0))</f>
        <v/>
      </c>
      <c r="J173" s="31" t="str">
        <f>IF(N173=0,"",VLOOKUP(B173,'申込一覧（事務局）'!$A$5:$N$804,14,0))</f>
        <v/>
      </c>
      <c r="K173" s="53" t="str">
        <f>IF(N173=0,"",VLOOKUP(B173,'申込一覧（事務局）'!$A$5:$N$804,8,0))</f>
        <v/>
      </c>
      <c r="N173" s="55">
        <f>VLOOKUP(B173,'申込一覧（事務局）'!$A$5:$N$804,10,0)</f>
        <v>0</v>
      </c>
    </row>
    <row r="174" spans="1:14" ht="22.5" customHeight="1" x14ac:dyDescent="0.4">
      <c r="A174" s="19">
        <v>153</v>
      </c>
      <c r="B174" s="15">
        <v>153</v>
      </c>
      <c r="C174" s="29" t="str">
        <f>IF(N174=0,"",VLOOKUP(B174,'申込一覧（事務局）'!$A$5:$N$804,3,0))</f>
        <v/>
      </c>
      <c r="D174" s="29" t="str">
        <f t="shared" si="31"/>
        <v/>
      </c>
      <c r="E174" s="32" t="str">
        <f>IF(N174=0,"",VLOOKUP(B174,'申込一覧（事務局）'!$A$5:$N$804,4,0))</f>
        <v/>
      </c>
      <c r="F174" s="30" t="str">
        <f>IF(N174=0,"",VLOOKUP(B174,'申込一覧（事務局）'!$A$5:$N$804,6,0))</f>
        <v/>
      </c>
      <c r="G174" s="42" t="str">
        <f t="shared" si="32"/>
        <v/>
      </c>
      <c r="H174" s="50" t="str">
        <f>IF(N174=0,"",VLOOKUP(A174,'申込一覧（事務局）'!$A$5:$N$804,11,0))</f>
        <v/>
      </c>
      <c r="I174" s="31" t="str">
        <f>IF(N174=0,"",VLOOKUP(B174,'申込一覧（事務局）'!$A$5:$N$804,13,0))</f>
        <v/>
      </c>
      <c r="J174" s="31" t="str">
        <f>IF(N174=0,"",VLOOKUP(B174,'申込一覧（事務局）'!$A$5:$N$804,14,0))</f>
        <v/>
      </c>
      <c r="K174" s="53" t="str">
        <f>IF(N174=0,"",VLOOKUP(B174,'申込一覧（事務局）'!$A$5:$N$804,8,0))</f>
        <v/>
      </c>
      <c r="N174" s="55">
        <f>VLOOKUP(B174,'申込一覧（事務局）'!$A$5:$N$804,10,0)</f>
        <v>0</v>
      </c>
    </row>
    <row r="175" spans="1:14" ht="22.5" customHeight="1" x14ac:dyDescent="0.4">
      <c r="A175" s="19">
        <v>154</v>
      </c>
      <c r="B175" s="15">
        <v>154</v>
      </c>
      <c r="C175" s="29" t="str">
        <f>IF(N175=0,"",VLOOKUP(B175,'申込一覧（事務局）'!$A$5:$N$804,3,0))</f>
        <v/>
      </c>
      <c r="D175" s="29" t="str">
        <f t="shared" si="31"/>
        <v/>
      </c>
      <c r="E175" s="32" t="str">
        <f>IF(N175=0,"",VLOOKUP(B175,'申込一覧（事務局）'!$A$5:$N$804,4,0))</f>
        <v/>
      </c>
      <c r="F175" s="30" t="str">
        <f>IF(N175=0,"",VLOOKUP(B175,'申込一覧（事務局）'!$A$5:$N$804,6,0))</f>
        <v/>
      </c>
      <c r="G175" s="42" t="str">
        <f t="shared" si="32"/>
        <v/>
      </c>
      <c r="H175" s="50" t="str">
        <f>IF(N175=0,"",VLOOKUP(A175,'申込一覧（事務局）'!$A$5:$N$804,11,0))</f>
        <v/>
      </c>
      <c r="I175" s="31" t="str">
        <f>IF(N175=0,"",VLOOKUP(B175,'申込一覧（事務局）'!$A$5:$N$804,13,0))</f>
        <v/>
      </c>
      <c r="J175" s="31" t="str">
        <f>IF(N175=0,"",VLOOKUP(B175,'申込一覧（事務局）'!$A$5:$N$804,14,0))</f>
        <v/>
      </c>
      <c r="K175" s="53" t="str">
        <f>IF(N175=0,"",VLOOKUP(B175,'申込一覧（事務局）'!$A$5:$N$804,8,0))</f>
        <v/>
      </c>
      <c r="N175" s="55">
        <f>VLOOKUP(B175,'申込一覧（事務局）'!$A$5:$N$804,10,0)</f>
        <v>0</v>
      </c>
    </row>
    <row r="176" spans="1:14" ht="22.5" customHeight="1" x14ac:dyDescent="0.4">
      <c r="A176" s="19">
        <v>155</v>
      </c>
      <c r="B176" s="15">
        <v>155</v>
      </c>
      <c r="C176" s="29" t="str">
        <f>IF(N176=0,"",VLOOKUP(B176,'申込一覧（事務局）'!$A$5:$N$804,3,0))</f>
        <v/>
      </c>
      <c r="D176" s="29" t="str">
        <f t="shared" si="31"/>
        <v/>
      </c>
      <c r="E176" s="32" t="str">
        <f>IF(N176=0,"",VLOOKUP(B176,'申込一覧（事務局）'!$A$5:$N$804,4,0))</f>
        <v/>
      </c>
      <c r="F176" s="30" t="str">
        <f>IF(N176=0,"",VLOOKUP(B176,'申込一覧（事務局）'!$A$5:$N$804,6,0))</f>
        <v/>
      </c>
      <c r="G176" s="42" t="str">
        <f t="shared" si="32"/>
        <v/>
      </c>
      <c r="H176" s="50" t="str">
        <f>IF(N176=0,"",VLOOKUP(A176,'申込一覧（事務局）'!$A$5:$N$804,11,0))</f>
        <v/>
      </c>
      <c r="I176" s="31" t="str">
        <f>IF(N176=0,"",VLOOKUP(B176,'申込一覧（事務局）'!$A$5:$N$804,13,0))</f>
        <v/>
      </c>
      <c r="J176" s="31" t="str">
        <f>IF(N176=0,"",VLOOKUP(B176,'申込一覧（事務局）'!$A$5:$N$804,14,0))</f>
        <v/>
      </c>
      <c r="K176" s="53" t="str">
        <f>IF(N176=0,"",VLOOKUP(B176,'申込一覧（事務局）'!$A$5:$N$804,8,0))</f>
        <v/>
      </c>
      <c r="N176" s="55">
        <f>VLOOKUP(B176,'申込一覧（事務局）'!$A$5:$N$804,10,0)</f>
        <v>0</v>
      </c>
    </row>
    <row r="177" spans="1:14" ht="22.5" customHeight="1" x14ac:dyDescent="0.4">
      <c r="A177" s="19">
        <v>156</v>
      </c>
      <c r="B177" s="15">
        <v>156</v>
      </c>
      <c r="C177" s="29" t="str">
        <f>IF(N177=0,"",VLOOKUP(B177,'申込一覧（事務局）'!$A$5:$N$804,3,0))</f>
        <v/>
      </c>
      <c r="D177" s="29" t="str">
        <f t="shared" si="31"/>
        <v/>
      </c>
      <c r="E177" s="32" t="str">
        <f>IF(N177=0,"",VLOOKUP(B177,'申込一覧（事務局）'!$A$5:$N$804,4,0))</f>
        <v/>
      </c>
      <c r="F177" s="30" t="str">
        <f>IF(N177=0,"",VLOOKUP(B177,'申込一覧（事務局）'!$A$5:$N$804,6,0))</f>
        <v/>
      </c>
      <c r="G177" s="42" t="str">
        <f t="shared" si="32"/>
        <v/>
      </c>
      <c r="H177" s="50" t="str">
        <f>IF(N177=0,"",VLOOKUP(A177,'申込一覧（事務局）'!$A$5:$N$804,11,0))</f>
        <v/>
      </c>
      <c r="I177" s="31" t="str">
        <f>IF(N177=0,"",VLOOKUP(B177,'申込一覧（事務局）'!$A$5:$N$804,13,0))</f>
        <v/>
      </c>
      <c r="J177" s="31" t="str">
        <f>IF(N177=0,"",VLOOKUP(B177,'申込一覧（事務局）'!$A$5:$N$804,14,0))</f>
        <v/>
      </c>
      <c r="K177" s="53" t="str">
        <f>IF(N177=0,"",VLOOKUP(B177,'申込一覧（事務局）'!$A$5:$N$804,8,0))</f>
        <v/>
      </c>
      <c r="N177" s="55">
        <f>VLOOKUP(B177,'申込一覧（事務局）'!$A$5:$N$804,10,0)</f>
        <v>0</v>
      </c>
    </row>
    <row r="178" spans="1:14" ht="22.5" customHeight="1" x14ac:dyDescent="0.4">
      <c r="A178" s="19">
        <v>157</v>
      </c>
      <c r="B178" s="15">
        <v>157</v>
      </c>
      <c r="C178" s="29" t="str">
        <f>IF(N178=0,"",VLOOKUP(B178,'申込一覧（事務局）'!$A$5:$N$804,3,0))</f>
        <v/>
      </c>
      <c r="D178" s="29" t="str">
        <f t="shared" si="31"/>
        <v/>
      </c>
      <c r="E178" s="32" t="str">
        <f>IF(N178=0,"",VLOOKUP(B178,'申込一覧（事務局）'!$A$5:$N$804,4,0))</f>
        <v/>
      </c>
      <c r="F178" s="30" t="str">
        <f>IF(N178=0,"",VLOOKUP(B178,'申込一覧（事務局）'!$A$5:$N$804,6,0))</f>
        <v/>
      </c>
      <c r="G178" s="42" t="str">
        <f t="shared" si="32"/>
        <v/>
      </c>
      <c r="H178" s="50" t="str">
        <f>IF(N178=0,"",VLOOKUP(A178,'申込一覧（事務局）'!$A$5:$N$804,11,0))</f>
        <v/>
      </c>
      <c r="I178" s="31" t="str">
        <f>IF(N178=0,"",VLOOKUP(B178,'申込一覧（事務局）'!$A$5:$N$804,13,0))</f>
        <v/>
      </c>
      <c r="J178" s="31" t="str">
        <f>IF(N178=0,"",VLOOKUP(B178,'申込一覧（事務局）'!$A$5:$N$804,14,0))</f>
        <v/>
      </c>
      <c r="K178" s="53" t="str">
        <f>IF(N178=0,"",VLOOKUP(B178,'申込一覧（事務局）'!$A$5:$N$804,8,0))</f>
        <v/>
      </c>
      <c r="N178" s="55">
        <f>VLOOKUP(B178,'申込一覧（事務局）'!$A$5:$N$804,10,0)</f>
        <v>0</v>
      </c>
    </row>
    <row r="179" spans="1:14" ht="22.5" customHeight="1" x14ac:dyDescent="0.4">
      <c r="A179" s="19">
        <v>158</v>
      </c>
      <c r="B179" s="15">
        <v>158</v>
      </c>
      <c r="C179" s="29" t="str">
        <f>IF(N179=0,"",VLOOKUP(B179,'申込一覧（事務局）'!$A$5:$N$804,3,0))</f>
        <v/>
      </c>
      <c r="D179" s="29" t="str">
        <f t="shared" si="31"/>
        <v/>
      </c>
      <c r="E179" s="32" t="str">
        <f>IF(N179=0,"",VLOOKUP(B179,'申込一覧（事務局）'!$A$5:$N$804,4,0))</f>
        <v/>
      </c>
      <c r="F179" s="30" t="str">
        <f>IF(N179=0,"",VLOOKUP(B179,'申込一覧（事務局）'!$A$5:$N$804,6,0))</f>
        <v/>
      </c>
      <c r="G179" s="42" t="str">
        <f t="shared" si="32"/>
        <v/>
      </c>
      <c r="H179" s="50" t="str">
        <f>IF(N179=0,"",VLOOKUP(A179,'申込一覧（事務局）'!$A$5:$N$804,11,0))</f>
        <v/>
      </c>
      <c r="I179" s="31" t="str">
        <f>IF(N179=0,"",VLOOKUP(B179,'申込一覧（事務局）'!$A$5:$N$804,13,0))</f>
        <v/>
      </c>
      <c r="J179" s="31" t="str">
        <f>IF(N179=0,"",VLOOKUP(B179,'申込一覧（事務局）'!$A$5:$N$804,14,0))</f>
        <v/>
      </c>
      <c r="K179" s="53" t="str">
        <f>IF(N179=0,"",VLOOKUP(B179,'申込一覧（事務局）'!$A$5:$N$804,8,0))</f>
        <v/>
      </c>
      <c r="N179" s="55">
        <f>VLOOKUP(B179,'申込一覧（事務局）'!$A$5:$N$804,10,0)</f>
        <v>0</v>
      </c>
    </row>
    <row r="180" spans="1:14" ht="22.5" customHeight="1" x14ac:dyDescent="0.4">
      <c r="A180" s="19">
        <v>159</v>
      </c>
      <c r="B180" s="15">
        <v>159</v>
      </c>
      <c r="C180" s="29" t="str">
        <f>IF(N180=0,"",VLOOKUP(B180,'申込一覧（事務局）'!$A$5:$N$804,3,0))</f>
        <v/>
      </c>
      <c r="D180" s="29" t="str">
        <f t="shared" si="31"/>
        <v/>
      </c>
      <c r="E180" s="32" t="str">
        <f>IF(N180=0,"",VLOOKUP(B180,'申込一覧（事務局）'!$A$5:$N$804,4,0))</f>
        <v/>
      </c>
      <c r="F180" s="30" t="str">
        <f>IF(N180=0,"",VLOOKUP(B180,'申込一覧（事務局）'!$A$5:$N$804,6,0))</f>
        <v/>
      </c>
      <c r="G180" s="42" t="str">
        <f t="shared" si="32"/>
        <v/>
      </c>
      <c r="H180" s="50" t="str">
        <f>IF(N180=0,"",VLOOKUP(A180,'申込一覧（事務局）'!$A$5:$N$804,11,0))</f>
        <v/>
      </c>
      <c r="I180" s="31" t="str">
        <f>IF(N180=0,"",VLOOKUP(B180,'申込一覧（事務局）'!$A$5:$N$804,13,0))</f>
        <v/>
      </c>
      <c r="J180" s="31" t="str">
        <f>IF(N180=0,"",VLOOKUP(B180,'申込一覧（事務局）'!$A$5:$N$804,14,0))</f>
        <v/>
      </c>
      <c r="K180" s="53" t="str">
        <f>IF(N180=0,"",VLOOKUP(B180,'申込一覧（事務局）'!$A$5:$N$804,8,0))</f>
        <v/>
      </c>
      <c r="N180" s="55">
        <f>VLOOKUP(B180,'申込一覧（事務局）'!$A$5:$N$804,10,0)</f>
        <v>0</v>
      </c>
    </row>
    <row r="181" spans="1:14" ht="22.5" customHeight="1" x14ac:dyDescent="0.4">
      <c r="A181" s="19">
        <v>160</v>
      </c>
      <c r="B181" s="15">
        <v>160</v>
      </c>
      <c r="C181" s="29" t="str">
        <f>IF(N181=0,"",VLOOKUP(B181,'申込一覧（事務局）'!$A$5:$N$804,3,0))</f>
        <v/>
      </c>
      <c r="D181" s="29" t="str">
        <f t="shared" si="31"/>
        <v/>
      </c>
      <c r="E181" s="32" t="str">
        <f>IF(N181=0,"",VLOOKUP(B181,'申込一覧（事務局）'!$A$5:$N$804,4,0))</f>
        <v/>
      </c>
      <c r="F181" s="30" t="str">
        <f>IF(N181=0,"",VLOOKUP(B181,'申込一覧（事務局）'!$A$5:$N$804,6,0))</f>
        <v/>
      </c>
      <c r="G181" s="42" t="str">
        <f t="shared" si="32"/>
        <v/>
      </c>
      <c r="H181" s="50" t="str">
        <f>IF(N181=0,"",VLOOKUP(A181,'申込一覧（事務局）'!$A$5:$N$804,11,0))</f>
        <v/>
      </c>
      <c r="I181" s="31" t="str">
        <f>IF(N181=0,"",VLOOKUP(B181,'申込一覧（事務局）'!$A$5:$N$804,13,0))</f>
        <v/>
      </c>
      <c r="J181" s="31" t="str">
        <f>IF(N181=0,"",VLOOKUP(B181,'申込一覧（事務局）'!$A$5:$N$804,14,0))</f>
        <v/>
      </c>
      <c r="K181" s="53" t="str">
        <f>IF(N181=0,"",VLOOKUP(B181,'申込一覧（事務局）'!$A$5:$N$804,8,0))</f>
        <v/>
      </c>
      <c r="N181" s="55">
        <f>VLOOKUP(B181,'申込一覧（事務局）'!$A$5:$N$804,10,0)</f>
        <v>0</v>
      </c>
    </row>
    <row r="182" spans="1:14" ht="22.5" customHeight="1" x14ac:dyDescent="0.4">
      <c r="A182" s="19">
        <v>161</v>
      </c>
      <c r="B182" s="15">
        <v>161</v>
      </c>
      <c r="C182" s="29" t="str">
        <f>IF(N182=0,"",VLOOKUP(B182,'申込一覧（事務局）'!$A$5:$N$804,3,0))</f>
        <v/>
      </c>
      <c r="D182" s="29" t="str">
        <f t="shared" si="31"/>
        <v/>
      </c>
      <c r="E182" s="32" t="str">
        <f>IF(N182=0,"",VLOOKUP(B182,'申込一覧（事務局）'!$A$5:$N$804,4,0))</f>
        <v/>
      </c>
      <c r="F182" s="30" t="str">
        <f>IF(N182=0,"",VLOOKUP(B182,'申込一覧（事務局）'!$A$5:$N$804,6,0))</f>
        <v/>
      </c>
      <c r="G182" s="42" t="str">
        <f t="shared" si="32"/>
        <v/>
      </c>
      <c r="H182" s="50" t="str">
        <f>IF(N182=0,"",VLOOKUP(A182,'申込一覧（事務局）'!$A$5:$N$804,11,0))</f>
        <v/>
      </c>
      <c r="I182" s="31" t="str">
        <f>IF(N182=0,"",VLOOKUP(B182,'申込一覧（事務局）'!$A$5:$N$804,13,0))</f>
        <v/>
      </c>
      <c r="J182" s="31" t="str">
        <f>IF(N182=0,"",VLOOKUP(B182,'申込一覧（事務局）'!$A$5:$N$804,14,0))</f>
        <v/>
      </c>
      <c r="K182" s="53" t="str">
        <f>IF(N182=0,"",VLOOKUP(B182,'申込一覧（事務局）'!$A$5:$N$804,8,0))</f>
        <v/>
      </c>
      <c r="N182" s="55">
        <f>VLOOKUP(B182,'申込一覧（事務局）'!$A$5:$N$804,10,0)</f>
        <v>0</v>
      </c>
    </row>
    <row r="183" spans="1:14" ht="22.5" customHeight="1" x14ac:dyDescent="0.4">
      <c r="A183" s="19">
        <v>162</v>
      </c>
      <c r="B183" s="15">
        <v>162</v>
      </c>
      <c r="C183" s="29" t="str">
        <f>IF(N183=0,"",VLOOKUP(B183,'申込一覧（事務局）'!$A$5:$N$804,3,0))</f>
        <v/>
      </c>
      <c r="D183" s="29" t="str">
        <f t="shared" si="31"/>
        <v/>
      </c>
      <c r="E183" s="32" t="str">
        <f>IF(N183=0,"",VLOOKUP(B183,'申込一覧（事務局）'!$A$5:$N$804,4,0))</f>
        <v/>
      </c>
      <c r="F183" s="30" t="str">
        <f>IF(N183=0,"",VLOOKUP(B183,'申込一覧（事務局）'!$A$5:$N$804,6,0))</f>
        <v/>
      </c>
      <c r="G183" s="42" t="str">
        <f t="shared" si="32"/>
        <v/>
      </c>
      <c r="H183" s="50" t="str">
        <f>IF(N183=0,"",VLOOKUP(A183,'申込一覧（事務局）'!$A$5:$N$804,11,0))</f>
        <v/>
      </c>
      <c r="I183" s="31" t="str">
        <f>IF(N183=0,"",VLOOKUP(B183,'申込一覧（事務局）'!$A$5:$N$804,13,0))</f>
        <v/>
      </c>
      <c r="J183" s="31" t="str">
        <f>IF(N183=0,"",VLOOKUP(B183,'申込一覧（事務局）'!$A$5:$N$804,14,0))</f>
        <v/>
      </c>
      <c r="K183" s="53" t="str">
        <f>IF(N183=0,"",VLOOKUP(B183,'申込一覧（事務局）'!$A$5:$N$804,8,0))</f>
        <v/>
      </c>
      <c r="N183" s="55">
        <f>VLOOKUP(B183,'申込一覧（事務局）'!$A$5:$N$804,10,0)</f>
        <v>0</v>
      </c>
    </row>
    <row r="184" spans="1:14" ht="22.5" customHeight="1" x14ac:dyDescent="0.4">
      <c r="A184" s="19">
        <v>163</v>
      </c>
      <c r="B184" s="15">
        <v>163</v>
      </c>
      <c r="C184" s="29" t="str">
        <f>IF(N184=0,"",VLOOKUP(B184,'申込一覧（事務局）'!$A$5:$N$804,3,0))</f>
        <v/>
      </c>
      <c r="D184" s="29" t="str">
        <f t="shared" si="31"/>
        <v/>
      </c>
      <c r="E184" s="32" t="str">
        <f>IF(N184=0,"",VLOOKUP(B184,'申込一覧（事務局）'!$A$5:$N$804,4,0))</f>
        <v/>
      </c>
      <c r="F184" s="30" t="str">
        <f>IF(N184=0,"",VLOOKUP(B184,'申込一覧（事務局）'!$A$5:$N$804,6,0))</f>
        <v/>
      </c>
      <c r="G184" s="42" t="str">
        <f t="shared" si="32"/>
        <v/>
      </c>
      <c r="H184" s="50" t="str">
        <f>IF(N184=0,"",VLOOKUP(A184,'申込一覧（事務局）'!$A$5:$N$804,11,0))</f>
        <v/>
      </c>
      <c r="I184" s="31" t="str">
        <f>IF(N184=0,"",VLOOKUP(B184,'申込一覧（事務局）'!$A$5:$N$804,13,0))</f>
        <v/>
      </c>
      <c r="J184" s="31" t="str">
        <f>IF(N184=0,"",VLOOKUP(B184,'申込一覧（事務局）'!$A$5:$N$804,14,0))</f>
        <v/>
      </c>
      <c r="K184" s="53" t="str">
        <f>IF(N184=0,"",VLOOKUP(B184,'申込一覧（事務局）'!$A$5:$N$804,8,0))</f>
        <v/>
      </c>
      <c r="N184" s="55">
        <f>VLOOKUP(B184,'申込一覧（事務局）'!$A$5:$N$804,10,0)</f>
        <v>0</v>
      </c>
    </row>
    <row r="185" spans="1:14" ht="22.5" customHeight="1" x14ac:dyDescent="0.4">
      <c r="A185" s="19">
        <v>164</v>
      </c>
      <c r="B185" s="15">
        <v>164</v>
      </c>
      <c r="C185" s="29" t="str">
        <f>IF(N185=0,"",VLOOKUP(B185,'申込一覧（事務局）'!$A$5:$N$804,3,0))</f>
        <v/>
      </c>
      <c r="D185" s="29" t="str">
        <f t="shared" si="31"/>
        <v/>
      </c>
      <c r="E185" s="32" t="str">
        <f>IF(N185=0,"",VLOOKUP(B185,'申込一覧（事務局）'!$A$5:$N$804,4,0))</f>
        <v/>
      </c>
      <c r="F185" s="30" t="str">
        <f>IF(N185=0,"",VLOOKUP(B185,'申込一覧（事務局）'!$A$5:$N$804,6,0))</f>
        <v/>
      </c>
      <c r="G185" s="42" t="str">
        <f t="shared" si="32"/>
        <v/>
      </c>
      <c r="H185" s="50" t="str">
        <f>IF(N185=0,"",VLOOKUP(A185,'申込一覧（事務局）'!$A$5:$N$804,11,0))</f>
        <v/>
      </c>
      <c r="I185" s="31" t="str">
        <f>IF(N185=0,"",VLOOKUP(B185,'申込一覧（事務局）'!$A$5:$N$804,13,0))</f>
        <v/>
      </c>
      <c r="J185" s="31" t="str">
        <f>IF(N185=0,"",VLOOKUP(B185,'申込一覧（事務局）'!$A$5:$N$804,14,0))</f>
        <v/>
      </c>
      <c r="K185" s="53" t="str">
        <f>IF(N185=0,"",VLOOKUP(B185,'申込一覧（事務局）'!$A$5:$N$804,8,0))</f>
        <v/>
      </c>
      <c r="N185" s="55">
        <f>VLOOKUP(B185,'申込一覧（事務局）'!$A$5:$N$804,10,0)</f>
        <v>0</v>
      </c>
    </row>
    <row r="186" spans="1:14" ht="22.5" customHeight="1" x14ac:dyDescent="0.4">
      <c r="A186" s="19">
        <v>165</v>
      </c>
      <c r="B186" s="15">
        <v>165</v>
      </c>
      <c r="C186" s="29" t="str">
        <f>IF(N186=0,"",VLOOKUP(B186,'申込一覧（事務局）'!$A$5:$N$804,3,0))</f>
        <v/>
      </c>
      <c r="D186" s="29" t="str">
        <f t="shared" si="31"/>
        <v/>
      </c>
      <c r="E186" s="32" t="str">
        <f>IF(N186=0,"",VLOOKUP(B186,'申込一覧（事務局）'!$A$5:$N$804,4,0))</f>
        <v/>
      </c>
      <c r="F186" s="30" t="str">
        <f>IF(N186=0,"",VLOOKUP(B186,'申込一覧（事務局）'!$A$5:$N$804,6,0))</f>
        <v/>
      </c>
      <c r="G186" s="42" t="str">
        <f t="shared" si="32"/>
        <v/>
      </c>
      <c r="H186" s="50" t="str">
        <f>IF(N186=0,"",VLOOKUP(A186,'申込一覧（事務局）'!$A$5:$N$804,11,0))</f>
        <v/>
      </c>
      <c r="I186" s="31" t="str">
        <f>IF(N186=0,"",VLOOKUP(B186,'申込一覧（事務局）'!$A$5:$N$804,13,0))</f>
        <v/>
      </c>
      <c r="J186" s="31" t="str">
        <f>IF(N186=0,"",VLOOKUP(B186,'申込一覧（事務局）'!$A$5:$N$804,14,0))</f>
        <v/>
      </c>
      <c r="K186" s="53" t="str">
        <f>IF(N186=0,"",VLOOKUP(B186,'申込一覧（事務局）'!$A$5:$N$804,8,0))</f>
        <v/>
      </c>
      <c r="N186" s="55">
        <f>VLOOKUP(B186,'申込一覧（事務局）'!$A$5:$N$804,10,0)</f>
        <v>0</v>
      </c>
    </row>
    <row r="187" spans="1:14" ht="22.5" customHeight="1" x14ac:dyDescent="0.4">
      <c r="A187" s="19">
        <v>166</v>
      </c>
      <c r="B187" s="15">
        <v>166</v>
      </c>
      <c r="C187" s="29" t="str">
        <f>IF(N187=0,"",VLOOKUP(B187,'申込一覧（事務局）'!$A$5:$N$804,3,0))</f>
        <v/>
      </c>
      <c r="D187" s="29" t="str">
        <f t="shared" si="31"/>
        <v/>
      </c>
      <c r="E187" s="32" t="str">
        <f>IF(N187=0,"",VLOOKUP(B187,'申込一覧（事務局）'!$A$5:$N$804,4,0))</f>
        <v/>
      </c>
      <c r="F187" s="30" t="str">
        <f>IF(N187=0,"",VLOOKUP(B187,'申込一覧（事務局）'!$A$5:$N$804,6,0))</f>
        <v/>
      </c>
      <c r="G187" s="42" t="str">
        <f t="shared" si="32"/>
        <v/>
      </c>
      <c r="H187" s="50" t="str">
        <f>IF(N187=0,"",VLOOKUP(A187,'申込一覧（事務局）'!$A$5:$N$804,11,0))</f>
        <v/>
      </c>
      <c r="I187" s="31" t="str">
        <f>IF(N187=0,"",VLOOKUP(B187,'申込一覧（事務局）'!$A$5:$N$804,13,0))</f>
        <v/>
      </c>
      <c r="J187" s="31" t="str">
        <f>IF(N187=0,"",VLOOKUP(B187,'申込一覧（事務局）'!$A$5:$N$804,14,0))</f>
        <v/>
      </c>
      <c r="K187" s="53" t="str">
        <f>IF(N187=0,"",VLOOKUP(B187,'申込一覧（事務局）'!$A$5:$N$804,8,0))</f>
        <v/>
      </c>
      <c r="N187" s="55">
        <f>VLOOKUP(B187,'申込一覧（事務局）'!$A$5:$N$804,10,0)</f>
        <v>0</v>
      </c>
    </row>
    <row r="188" spans="1:14" ht="22.5" customHeight="1" x14ac:dyDescent="0.4">
      <c r="A188" s="19">
        <v>167</v>
      </c>
      <c r="B188" s="15">
        <v>167</v>
      </c>
      <c r="C188" s="29" t="str">
        <f>IF(N188=0,"",VLOOKUP(B188,'申込一覧（事務局）'!$A$5:$N$804,3,0))</f>
        <v/>
      </c>
      <c r="D188" s="29" t="str">
        <f t="shared" si="31"/>
        <v/>
      </c>
      <c r="E188" s="32" t="str">
        <f>IF(N188=0,"",VLOOKUP(B188,'申込一覧（事務局）'!$A$5:$N$804,4,0))</f>
        <v/>
      </c>
      <c r="F188" s="30" t="str">
        <f>IF(N188=0,"",VLOOKUP(B188,'申込一覧（事務局）'!$A$5:$N$804,6,0))</f>
        <v/>
      </c>
      <c r="G188" s="42" t="str">
        <f t="shared" si="32"/>
        <v/>
      </c>
      <c r="H188" s="50" t="str">
        <f>IF(N188=0,"",VLOOKUP(A188,'申込一覧（事務局）'!$A$5:$N$804,11,0))</f>
        <v/>
      </c>
      <c r="I188" s="31" t="str">
        <f>IF(N188=0,"",VLOOKUP(B188,'申込一覧（事務局）'!$A$5:$N$804,13,0))</f>
        <v/>
      </c>
      <c r="J188" s="31" t="str">
        <f>IF(N188=0,"",VLOOKUP(B188,'申込一覧（事務局）'!$A$5:$N$804,14,0))</f>
        <v/>
      </c>
      <c r="K188" s="53" t="str">
        <f>IF(N188=0,"",VLOOKUP(B188,'申込一覧（事務局）'!$A$5:$N$804,8,0))</f>
        <v/>
      </c>
      <c r="N188" s="55">
        <f>VLOOKUP(B188,'申込一覧（事務局）'!$A$5:$N$804,10,0)</f>
        <v>0</v>
      </c>
    </row>
    <row r="189" spans="1:14" ht="22.5" customHeight="1" x14ac:dyDescent="0.4">
      <c r="A189" s="19">
        <v>168</v>
      </c>
      <c r="B189" s="15">
        <v>168</v>
      </c>
      <c r="C189" s="29" t="str">
        <f>IF(N189=0,"",VLOOKUP(B189,'申込一覧（事務局）'!$A$5:$N$804,3,0))</f>
        <v/>
      </c>
      <c r="D189" s="29" t="str">
        <f t="shared" si="31"/>
        <v/>
      </c>
      <c r="E189" s="32" t="str">
        <f>IF(N189=0,"",VLOOKUP(B189,'申込一覧（事務局）'!$A$5:$N$804,4,0))</f>
        <v/>
      </c>
      <c r="F189" s="30" t="str">
        <f>IF(N189=0,"",VLOOKUP(B189,'申込一覧（事務局）'!$A$5:$N$804,6,0))</f>
        <v/>
      </c>
      <c r="G189" s="42" t="str">
        <f t="shared" si="32"/>
        <v/>
      </c>
      <c r="H189" s="50" t="str">
        <f>IF(N189=0,"",VLOOKUP(A189,'申込一覧（事務局）'!$A$5:$N$804,11,0))</f>
        <v/>
      </c>
      <c r="I189" s="31" t="str">
        <f>IF(N189=0,"",VLOOKUP(B189,'申込一覧（事務局）'!$A$5:$N$804,13,0))</f>
        <v/>
      </c>
      <c r="J189" s="31" t="str">
        <f>IF(N189=0,"",VLOOKUP(B189,'申込一覧（事務局）'!$A$5:$N$804,14,0))</f>
        <v/>
      </c>
      <c r="K189" s="53" t="str">
        <f>IF(N189=0,"",VLOOKUP(B189,'申込一覧（事務局）'!$A$5:$N$804,8,0))</f>
        <v/>
      </c>
      <c r="N189" s="55">
        <f>VLOOKUP(B189,'申込一覧（事務局）'!$A$5:$N$804,10,0)</f>
        <v>0</v>
      </c>
    </row>
    <row r="190" spans="1:14" ht="22.5" customHeight="1" x14ac:dyDescent="0.4">
      <c r="A190" s="19">
        <v>169</v>
      </c>
      <c r="B190" s="15">
        <v>169</v>
      </c>
      <c r="C190" s="29" t="str">
        <f>IF(N190=0,"",VLOOKUP(B190,'申込一覧（事務局）'!$A$5:$N$804,3,0))</f>
        <v/>
      </c>
      <c r="D190" s="29" t="str">
        <f t="shared" si="31"/>
        <v/>
      </c>
      <c r="E190" s="32" t="str">
        <f>IF(N190=0,"",VLOOKUP(B190,'申込一覧（事務局）'!$A$5:$N$804,4,0))</f>
        <v/>
      </c>
      <c r="F190" s="30" t="str">
        <f>IF(N190=0,"",VLOOKUP(B190,'申込一覧（事務局）'!$A$5:$N$804,6,0))</f>
        <v/>
      </c>
      <c r="G190" s="42" t="str">
        <f t="shared" si="32"/>
        <v/>
      </c>
      <c r="H190" s="50" t="str">
        <f>IF(N190=0,"",VLOOKUP(A190,'申込一覧（事務局）'!$A$5:$N$804,11,0))</f>
        <v/>
      </c>
      <c r="I190" s="31" t="str">
        <f>IF(N190=0,"",VLOOKUP(B190,'申込一覧（事務局）'!$A$5:$N$804,13,0))</f>
        <v/>
      </c>
      <c r="J190" s="31" t="str">
        <f>IF(N190=0,"",VLOOKUP(B190,'申込一覧（事務局）'!$A$5:$N$804,14,0))</f>
        <v/>
      </c>
      <c r="K190" s="53" t="str">
        <f>IF(N190=0,"",VLOOKUP(B190,'申込一覧（事務局）'!$A$5:$N$804,8,0))</f>
        <v/>
      </c>
      <c r="N190" s="55">
        <f>VLOOKUP(B190,'申込一覧（事務局）'!$A$5:$N$804,10,0)</f>
        <v>0</v>
      </c>
    </row>
    <row r="191" spans="1:14" ht="22.5" customHeight="1" x14ac:dyDescent="0.4">
      <c r="A191" s="19">
        <v>170</v>
      </c>
      <c r="B191" s="15">
        <v>170</v>
      </c>
      <c r="C191" s="29" t="str">
        <f>IF(N191=0,"",VLOOKUP(B191,'申込一覧（事務局）'!$A$5:$N$804,3,0))</f>
        <v/>
      </c>
      <c r="D191" s="29" t="str">
        <f t="shared" si="31"/>
        <v/>
      </c>
      <c r="E191" s="32" t="str">
        <f>IF(N191=0,"",VLOOKUP(B191,'申込一覧（事務局）'!$A$5:$N$804,4,0))</f>
        <v/>
      </c>
      <c r="F191" s="30" t="str">
        <f>IF(N191=0,"",VLOOKUP(B191,'申込一覧（事務局）'!$A$5:$N$804,6,0))</f>
        <v/>
      </c>
      <c r="G191" s="42" t="str">
        <f t="shared" si="32"/>
        <v/>
      </c>
      <c r="H191" s="50" t="str">
        <f>IF(N191=0,"",VLOOKUP(A191,'申込一覧（事務局）'!$A$5:$N$804,11,0))</f>
        <v/>
      </c>
      <c r="I191" s="31" t="str">
        <f>IF(N191=0,"",VLOOKUP(B191,'申込一覧（事務局）'!$A$5:$N$804,13,0))</f>
        <v/>
      </c>
      <c r="J191" s="31" t="str">
        <f>IF(N191=0,"",VLOOKUP(B191,'申込一覧（事務局）'!$A$5:$N$804,14,0))</f>
        <v/>
      </c>
      <c r="K191" s="53" t="str">
        <f>IF(N191=0,"",VLOOKUP(B191,'申込一覧（事務局）'!$A$5:$N$804,8,0))</f>
        <v/>
      </c>
      <c r="N191" s="55">
        <f>VLOOKUP(B191,'申込一覧（事務局）'!$A$5:$N$804,10,0)</f>
        <v>0</v>
      </c>
    </row>
    <row r="192" spans="1:14" ht="22.5" customHeight="1" x14ac:dyDescent="0.4">
      <c r="A192" s="19">
        <v>171</v>
      </c>
      <c r="B192" s="15">
        <v>171</v>
      </c>
      <c r="C192" s="29" t="str">
        <f>IF(N192=0,"",VLOOKUP(B192,'申込一覧（事務局）'!$A$5:$N$804,3,0))</f>
        <v/>
      </c>
      <c r="D192" s="29" t="str">
        <f t="shared" si="31"/>
        <v/>
      </c>
      <c r="E192" s="32" t="str">
        <f>IF(N192=0,"",VLOOKUP(B192,'申込一覧（事務局）'!$A$5:$N$804,4,0))</f>
        <v/>
      </c>
      <c r="F192" s="30" t="str">
        <f>IF(N192=0,"",VLOOKUP(B192,'申込一覧（事務局）'!$A$5:$N$804,6,0))</f>
        <v/>
      </c>
      <c r="G192" s="42" t="str">
        <f t="shared" si="32"/>
        <v/>
      </c>
      <c r="H192" s="50" t="str">
        <f>IF(N192=0,"",VLOOKUP(A192,'申込一覧（事務局）'!$A$5:$N$804,11,0))</f>
        <v/>
      </c>
      <c r="I192" s="31" t="str">
        <f>IF(N192=0,"",VLOOKUP(B192,'申込一覧（事務局）'!$A$5:$N$804,13,0))</f>
        <v/>
      </c>
      <c r="J192" s="31" t="str">
        <f>IF(N192=0,"",VLOOKUP(B192,'申込一覧（事務局）'!$A$5:$N$804,14,0))</f>
        <v/>
      </c>
      <c r="K192" s="53" t="str">
        <f>IF(N192=0,"",VLOOKUP(B192,'申込一覧（事務局）'!$A$5:$N$804,8,0))</f>
        <v/>
      </c>
      <c r="N192" s="55">
        <f>VLOOKUP(B192,'申込一覧（事務局）'!$A$5:$N$804,10,0)</f>
        <v>0</v>
      </c>
    </row>
    <row r="193" spans="1:14" ht="22.5" customHeight="1" x14ac:dyDescent="0.4">
      <c r="A193" s="19">
        <v>172</v>
      </c>
      <c r="B193" s="15">
        <v>172</v>
      </c>
      <c r="C193" s="29" t="str">
        <f>IF(N193=0,"",VLOOKUP(B193,'申込一覧（事務局）'!$A$5:$N$804,3,0))</f>
        <v/>
      </c>
      <c r="D193" s="29" t="str">
        <f t="shared" si="31"/>
        <v/>
      </c>
      <c r="E193" s="32" t="str">
        <f>IF(N193=0,"",VLOOKUP(B193,'申込一覧（事務局）'!$A$5:$N$804,4,0))</f>
        <v/>
      </c>
      <c r="F193" s="30" t="str">
        <f>IF(N193=0,"",VLOOKUP(B193,'申込一覧（事務局）'!$A$5:$N$804,6,0))</f>
        <v/>
      </c>
      <c r="G193" s="42" t="str">
        <f t="shared" si="32"/>
        <v/>
      </c>
      <c r="H193" s="50" t="str">
        <f>IF(N193=0,"",VLOOKUP(A193,'申込一覧（事務局）'!$A$5:$N$804,11,0))</f>
        <v/>
      </c>
      <c r="I193" s="31" t="str">
        <f>IF(N193=0,"",VLOOKUP(B193,'申込一覧（事務局）'!$A$5:$N$804,13,0))</f>
        <v/>
      </c>
      <c r="J193" s="31" t="str">
        <f>IF(N193=0,"",VLOOKUP(B193,'申込一覧（事務局）'!$A$5:$N$804,14,0))</f>
        <v/>
      </c>
      <c r="K193" s="53" t="str">
        <f>IF(N193=0,"",VLOOKUP(B193,'申込一覧（事務局）'!$A$5:$N$804,8,0))</f>
        <v/>
      </c>
      <c r="N193" s="55">
        <f>VLOOKUP(B193,'申込一覧（事務局）'!$A$5:$N$804,10,0)</f>
        <v>0</v>
      </c>
    </row>
    <row r="194" spans="1:14" ht="22.5" customHeight="1" x14ac:dyDescent="0.4">
      <c r="A194" s="19">
        <v>173</v>
      </c>
      <c r="B194" s="15">
        <v>173</v>
      </c>
      <c r="C194" s="29" t="str">
        <f>IF(N194=0,"",VLOOKUP(B194,'申込一覧（事務局）'!$A$5:$N$804,3,0))</f>
        <v/>
      </c>
      <c r="D194" s="29" t="str">
        <f t="shared" si="31"/>
        <v/>
      </c>
      <c r="E194" s="32" t="str">
        <f>IF(N194=0,"",VLOOKUP(B194,'申込一覧（事務局）'!$A$5:$N$804,4,0))</f>
        <v/>
      </c>
      <c r="F194" s="30" t="str">
        <f>IF(N194=0,"",VLOOKUP(B194,'申込一覧（事務局）'!$A$5:$N$804,6,0))</f>
        <v/>
      </c>
      <c r="G194" s="42" t="str">
        <f t="shared" si="32"/>
        <v/>
      </c>
      <c r="H194" s="50" t="str">
        <f>IF(N194=0,"",VLOOKUP(A194,'申込一覧（事務局）'!$A$5:$N$804,11,0))</f>
        <v/>
      </c>
      <c r="I194" s="31" t="str">
        <f>IF(N194=0,"",VLOOKUP(B194,'申込一覧（事務局）'!$A$5:$N$804,13,0))</f>
        <v/>
      </c>
      <c r="J194" s="31" t="str">
        <f>IF(N194=0,"",VLOOKUP(B194,'申込一覧（事務局）'!$A$5:$N$804,14,0))</f>
        <v/>
      </c>
      <c r="K194" s="53" t="str">
        <f>IF(N194=0,"",VLOOKUP(B194,'申込一覧（事務局）'!$A$5:$N$804,8,0))</f>
        <v/>
      </c>
      <c r="N194" s="55">
        <f>VLOOKUP(B194,'申込一覧（事務局）'!$A$5:$N$804,10,0)</f>
        <v>0</v>
      </c>
    </row>
    <row r="195" spans="1:14" ht="22.5" customHeight="1" x14ac:dyDescent="0.4">
      <c r="A195" s="19">
        <v>174</v>
      </c>
      <c r="B195" s="15">
        <v>174</v>
      </c>
      <c r="C195" s="29" t="str">
        <f>IF(N195=0,"",VLOOKUP(B195,'申込一覧（事務局）'!$A$5:$N$804,3,0))</f>
        <v/>
      </c>
      <c r="D195" s="29" t="str">
        <f t="shared" si="31"/>
        <v/>
      </c>
      <c r="E195" s="32" t="str">
        <f>IF(N195=0,"",VLOOKUP(B195,'申込一覧（事務局）'!$A$5:$N$804,4,0))</f>
        <v/>
      </c>
      <c r="F195" s="30" t="str">
        <f>IF(N195=0,"",VLOOKUP(B195,'申込一覧（事務局）'!$A$5:$N$804,6,0))</f>
        <v/>
      </c>
      <c r="G195" s="42" t="str">
        <f t="shared" si="32"/>
        <v/>
      </c>
      <c r="H195" s="50" t="str">
        <f>IF(N195=0,"",VLOOKUP(A195,'申込一覧（事務局）'!$A$5:$N$804,11,0))</f>
        <v/>
      </c>
      <c r="I195" s="31" t="str">
        <f>IF(N195=0,"",VLOOKUP(B195,'申込一覧（事務局）'!$A$5:$N$804,13,0))</f>
        <v/>
      </c>
      <c r="J195" s="31" t="str">
        <f>IF(N195=0,"",VLOOKUP(B195,'申込一覧（事務局）'!$A$5:$N$804,14,0))</f>
        <v/>
      </c>
      <c r="K195" s="53" t="str">
        <f>IF(N195=0,"",VLOOKUP(B195,'申込一覧（事務局）'!$A$5:$N$804,8,0))</f>
        <v/>
      </c>
      <c r="N195" s="55">
        <f>VLOOKUP(B195,'申込一覧（事務局）'!$A$5:$N$804,10,0)</f>
        <v>0</v>
      </c>
    </row>
    <row r="196" spans="1:14" ht="22.5" customHeight="1" thickBot="1" x14ac:dyDescent="0.45">
      <c r="A196" s="43">
        <v>175</v>
      </c>
      <c r="B196" s="16">
        <v>175</v>
      </c>
      <c r="C196" s="33" t="str">
        <f>IF(N196=0,"",VLOOKUP(B196,'申込一覧（事務局）'!$A$5:$N$804,3,0))</f>
        <v/>
      </c>
      <c r="D196" s="33" t="str">
        <f t="shared" si="31"/>
        <v/>
      </c>
      <c r="E196" s="34" t="str">
        <f>IF(N196=0,"",VLOOKUP(B196,'申込一覧（事務局）'!$A$5:$N$804,4,0))</f>
        <v/>
      </c>
      <c r="F196" s="44" t="str">
        <f>IF(N196=0,"",VLOOKUP(B196,'申込一覧（事務局）'!$A$5:$N$804,6,0))</f>
        <v/>
      </c>
      <c r="G196" s="45" t="str">
        <f t="shared" si="32"/>
        <v/>
      </c>
      <c r="H196" s="51" t="str">
        <f>IF(N196=0,"",VLOOKUP(A196,'申込一覧（事務局）'!$A$5:$N$804,11,0))</f>
        <v/>
      </c>
      <c r="I196" s="46" t="str">
        <f>IF(N196=0,"",VLOOKUP(B196,'申込一覧（事務局）'!$A$5:$N$804,13,0))</f>
        <v/>
      </c>
      <c r="J196" s="46" t="str">
        <f>IF(N196=0,"",VLOOKUP(B196,'申込一覧（事務局）'!$A$5:$N$804,14,0))</f>
        <v/>
      </c>
      <c r="K196" s="54" t="str">
        <f>IF(N196=0,"",VLOOKUP(B196,'申込一覧（事務局）'!$A$5:$N$804,8,0))</f>
        <v/>
      </c>
      <c r="N196" s="55">
        <f>VLOOKUP(B196,'申込一覧（事務局）'!$A$5:$N$804,10,0)</f>
        <v>0</v>
      </c>
    </row>
    <row r="197" spans="1:14" ht="23.25" x14ac:dyDescent="0.4">
      <c r="A197" s="81" t="str">
        <f t="shared" ref="A197" si="33">A1</f>
        <v>2023年度　C級公認審判員申請者名簿(一般)　　　</v>
      </c>
      <c r="B197" s="81"/>
      <c r="C197" s="81"/>
      <c r="D197" s="81"/>
      <c r="E197" s="81"/>
      <c r="F197" s="81"/>
      <c r="G197" s="81"/>
      <c r="H197" s="81"/>
      <c r="I197" s="81"/>
      <c r="J197" s="81"/>
      <c r="K197" s="82" t="str">
        <f>"NO."&amp;$L$2+7</f>
        <v>NO.8</v>
      </c>
      <c r="N197" s="55" t="e">
        <f>VLOOKUP(B197,'申込一覧（事務局）'!$A$5:$N$804,10,0)</f>
        <v>#N/A</v>
      </c>
    </row>
    <row r="198" spans="1:14" ht="17.25" thickBot="1" x14ac:dyDescent="0.45">
      <c r="A198" s="84" t="str">
        <f t="shared" ref="A198:J198" si="34">A2</f>
        <v>一般財団法人　北海道陸上競技協会　　２０２３年４月１日付委嘱</v>
      </c>
      <c r="B198" s="84"/>
      <c r="C198" s="84"/>
      <c r="D198" s="84"/>
      <c r="E198" s="84"/>
      <c r="F198" s="84"/>
      <c r="G198" s="84"/>
      <c r="H198" s="84"/>
      <c r="I198" s="84"/>
      <c r="J198" s="21" t="str">
        <f t="shared" si="34"/>
        <v>2023年4月15日以降受付</v>
      </c>
      <c r="K198" s="83"/>
      <c r="L198" s="12">
        <v>1</v>
      </c>
      <c r="N198" s="55" t="e">
        <f>VLOOKUP(B198,'申込一覧（事務局）'!$A$5:$N$804,10,0)</f>
        <v>#N/A</v>
      </c>
    </row>
    <row r="199" spans="1:14" ht="26.25" customHeight="1" thickBot="1" x14ac:dyDescent="0.45">
      <c r="A199" s="13"/>
      <c r="B199" s="18" t="str">
        <f t="shared" ref="B199:K199" si="35">B3</f>
        <v>登録番号</v>
      </c>
      <c r="C199" s="22" t="str">
        <f t="shared" si="35"/>
        <v>所属陸協</v>
      </c>
      <c r="D199" s="23" t="str">
        <f t="shared" si="35"/>
        <v>区分</v>
      </c>
      <c r="E199" s="24" t="str">
        <f t="shared" si="35"/>
        <v>氏      名</v>
      </c>
      <c r="F199" s="25" t="str">
        <f t="shared" si="35"/>
        <v>性</v>
      </c>
      <c r="G199" s="24" t="str">
        <f t="shared" si="35"/>
        <v>生年月日</v>
      </c>
      <c r="H199" s="24" t="str">
        <f t="shared" si="35"/>
        <v>年齢</v>
      </c>
      <c r="I199" s="24" t="str">
        <f t="shared" si="35"/>
        <v>（〒）</v>
      </c>
      <c r="J199" s="26" t="str">
        <f t="shared" si="35"/>
        <v>住所</v>
      </c>
      <c r="K199" s="27" t="str">
        <f t="shared" si="35"/>
        <v>所属高校</v>
      </c>
      <c r="N199" s="55" t="e">
        <f>VLOOKUP(B199,'申込一覧（事務局）'!$A$5:$N$804,10,0)</f>
        <v>#N/A</v>
      </c>
    </row>
    <row r="200" spans="1:14" ht="22.5" customHeight="1" x14ac:dyDescent="0.4">
      <c r="A200" s="37">
        <v>176</v>
      </c>
      <c r="B200" s="14">
        <v>176</v>
      </c>
      <c r="C200" s="28" t="str">
        <f>IF(N200=0,"",VLOOKUP(B200,'申込一覧（事務局）'!$A$5:$N$804,3,0))</f>
        <v/>
      </c>
      <c r="D200" s="28" t="str">
        <f>IF(C200="","","高校")</f>
        <v/>
      </c>
      <c r="E200" s="38" t="str">
        <f>IF(N200=0,"",VLOOKUP(B200,'申込一覧（事務局）'!$A$5:$N$804,4,0))</f>
        <v/>
      </c>
      <c r="F200" s="39" t="str">
        <f>IF(N200=0,"",VLOOKUP(B200,'申込一覧（事務局）'!$A$5:$N$804,6,0))</f>
        <v/>
      </c>
      <c r="G200" s="40" t="str">
        <f>IF(N200=0,"",TEXT(N200,"0000!/00!/00"))</f>
        <v/>
      </c>
      <c r="H200" s="48" t="str">
        <f>IF(N200=0,"",VLOOKUP(A200,'申込一覧（事務局）'!$A$5:$N$804,11,0))</f>
        <v/>
      </c>
      <c r="I200" s="41" t="str">
        <f>IF(N200=0,"",VLOOKUP(B200,'申込一覧（事務局）'!$A$5:$N$804,13,0))</f>
        <v/>
      </c>
      <c r="J200" s="41" t="str">
        <f>IF(N200=0,"",VLOOKUP(B200,'申込一覧（事務局）'!$A$5:$N$804,14,0))</f>
        <v/>
      </c>
      <c r="K200" s="52" t="str">
        <f>IF(N200=0,"",VLOOKUP(B200,'申込一覧（事務局）'!$A$5:$N$804,8,0))</f>
        <v/>
      </c>
      <c r="N200" s="55">
        <f>VLOOKUP(B200,'申込一覧（事務局）'!$A$5:$N$804,10,0)</f>
        <v>0</v>
      </c>
    </row>
    <row r="201" spans="1:14" ht="22.5" customHeight="1" x14ac:dyDescent="0.4">
      <c r="A201" s="19">
        <v>177</v>
      </c>
      <c r="B201" s="15">
        <v>177</v>
      </c>
      <c r="C201" s="29" t="str">
        <f>IF(N201=0,"",VLOOKUP(B201,'申込一覧（事務局）'!$A$5:$N$804,3,0))</f>
        <v/>
      </c>
      <c r="D201" s="29" t="str">
        <f t="shared" ref="D201:D224" si="36">IF(C201="","","高校")</f>
        <v/>
      </c>
      <c r="E201" s="32" t="str">
        <f>IF(N201=0,"",VLOOKUP(B201,'申込一覧（事務局）'!$A$5:$N$804,4,0))</f>
        <v/>
      </c>
      <c r="F201" s="30" t="str">
        <f>IF(N201=0,"",VLOOKUP(B201,'申込一覧（事務局）'!$A$5:$N$804,6,0))</f>
        <v/>
      </c>
      <c r="G201" s="42" t="str">
        <f t="shared" ref="G201:G224" si="37">IF(N201=0,"",TEXT(N201,"0000!/00!/00"))</f>
        <v/>
      </c>
      <c r="H201" s="50" t="str">
        <f>IF(N201=0,"",VLOOKUP(A201,'申込一覧（事務局）'!$A$5:$N$804,11,0))</f>
        <v/>
      </c>
      <c r="I201" s="31" t="str">
        <f>IF(N201=0,"",VLOOKUP(B201,'申込一覧（事務局）'!$A$5:$N$804,13,0))</f>
        <v/>
      </c>
      <c r="J201" s="31" t="str">
        <f>IF(N201=0,"",VLOOKUP(B201,'申込一覧（事務局）'!$A$5:$N$804,14,0))</f>
        <v/>
      </c>
      <c r="K201" s="53" t="str">
        <f>IF(N201=0,"",VLOOKUP(B201,'申込一覧（事務局）'!$A$5:$N$804,8,0))</f>
        <v/>
      </c>
      <c r="N201" s="55">
        <f>VLOOKUP(B201,'申込一覧（事務局）'!$A$5:$N$804,10,0)</f>
        <v>0</v>
      </c>
    </row>
    <row r="202" spans="1:14" ht="22.5" customHeight="1" x14ac:dyDescent="0.4">
      <c r="A202" s="19">
        <v>178</v>
      </c>
      <c r="B202" s="15">
        <v>178</v>
      </c>
      <c r="C202" s="29" t="str">
        <f>IF(N202=0,"",VLOOKUP(B202,'申込一覧（事務局）'!$A$5:$N$804,3,0))</f>
        <v/>
      </c>
      <c r="D202" s="29" t="str">
        <f t="shared" si="36"/>
        <v/>
      </c>
      <c r="E202" s="32" t="str">
        <f>IF(N202=0,"",VLOOKUP(B202,'申込一覧（事務局）'!$A$5:$N$804,4,0))</f>
        <v/>
      </c>
      <c r="F202" s="30" t="str">
        <f>IF(N202=0,"",VLOOKUP(B202,'申込一覧（事務局）'!$A$5:$N$804,6,0))</f>
        <v/>
      </c>
      <c r="G202" s="42" t="str">
        <f t="shared" si="37"/>
        <v/>
      </c>
      <c r="H202" s="50" t="str">
        <f>IF(N202=0,"",VLOOKUP(A202,'申込一覧（事務局）'!$A$5:$N$804,11,0))</f>
        <v/>
      </c>
      <c r="I202" s="31" t="str">
        <f>IF(N202=0,"",VLOOKUP(B202,'申込一覧（事務局）'!$A$5:$N$804,13,0))</f>
        <v/>
      </c>
      <c r="J202" s="31" t="str">
        <f>IF(N202=0,"",VLOOKUP(B202,'申込一覧（事務局）'!$A$5:$N$804,14,0))</f>
        <v/>
      </c>
      <c r="K202" s="53" t="str">
        <f>IF(N202=0,"",VLOOKUP(B202,'申込一覧（事務局）'!$A$5:$N$804,8,0))</f>
        <v/>
      </c>
      <c r="N202" s="55">
        <f>VLOOKUP(B202,'申込一覧（事務局）'!$A$5:$N$804,10,0)</f>
        <v>0</v>
      </c>
    </row>
    <row r="203" spans="1:14" ht="22.5" customHeight="1" x14ac:dyDescent="0.4">
      <c r="A203" s="19">
        <v>179</v>
      </c>
      <c r="B203" s="15">
        <v>179</v>
      </c>
      <c r="C203" s="29" t="str">
        <f>IF(N203=0,"",VLOOKUP(B203,'申込一覧（事務局）'!$A$5:$N$804,3,0))</f>
        <v/>
      </c>
      <c r="D203" s="29" t="str">
        <f t="shared" si="36"/>
        <v/>
      </c>
      <c r="E203" s="32" t="str">
        <f>IF(N203=0,"",VLOOKUP(B203,'申込一覧（事務局）'!$A$5:$N$804,4,0))</f>
        <v/>
      </c>
      <c r="F203" s="30" t="str">
        <f>IF(N203=0,"",VLOOKUP(B203,'申込一覧（事務局）'!$A$5:$N$804,6,0))</f>
        <v/>
      </c>
      <c r="G203" s="42" t="str">
        <f t="shared" si="37"/>
        <v/>
      </c>
      <c r="H203" s="50" t="str">
        <f>IF(N203=0,"",VLOOKUP(A203,'申込一覧（事務局）'!$A$5:$N$804,11,0))</f>
        <v/>
      </c>
      <c r="I203" s="31" t="str">
        <f>IF(N203=0,"",VLOOKUP(B203,'申込一覧（事務局）'!$A$5:$N$804,13,0))</f>
        <v/>
      </c>
      <c r="J203" s="31" t="str">
        <f>IF(N203=0,"",VLOOKUP(B203,'申込一覧（事務局）'!$A$5:$N$804,14,0))</f>
        <v/>
      </c>
      <c r="K203" s="53" t="str">
        <f>IF(N203=0,"",VLOOKUP(B203,'申込一覧（事務局）'!$A$5:$N$804,8,0))</f>
        <v/>
      </c>
      <c r="N203" s="55">
        <f>VLOOKUP(B203,'申込一覧（事務局）'!$A$5:$N$804,10,0)</f>
        <v>0</v>
      </c>
    </row>
    <row r="204" spans="1:14" ht="22.5" customHeight="1" x14ac:dyDescent="0.4">
      <c r="A204" s="19">
        <v>180</v>
      </c>
      <c r="B204" s="15">
        <v>180</v>
      </c>
      <c r="C204" s="29" t="str">
        <f>IF(N204=0,"",VLOOKUP(B204,'申込一覧（事務局）'!$A$5:$N$804,3,0))</f>
        <v/>
      </c>
      <c r="D204" s="29" t="str">
        <f t="shared" si="36"/>
        <v/>
      </c>
      <c r="E204" s="32" t="str">
        <f>IF(N204=0,"",VLOOKUP(B204,'申込一覧（事務局）'!$A$5:$N$804,4,0))</f>
        <v/>
      </c>
      <c r="F204" s="30" t="str">
        <f>IF(N204=0,"",VLOOKUP(B204,'申込一覧（事務局）'!$A$5:$N$804,6,0))</f>
        <v/>
      </c>
      <c r="G204" s="42" t="str">
        <f t="shared" si="37"/>
        <v/>
      </c>
      <c r="H204" s="50" t="str">
        <f>IF(N204=0,"",VLOOKUP(A204,'申込一覧（事務局）'!$A$5:$N$804,11,0))</f>
        <v/>
      </c>
      <c r="I204" s="31" t="str">
        <f>IF(N204=0,"",VLOOKUP(B204,'申込一覧（事務局）'!$A$5:$N$804,13,0))</f>
        <v/>
      </c>
      <c r="J204" s="31" t="str">
        <f>IF(N204=0,"",VLOOKUP(B204,'申込一覧（事務局）'!$A$5:$N$804,14,0))</f>
        <v/>
      </c>
      <c r="K204" s="53" t="str">
        <f>IF(N204=0,"",VLOOKUP(B204,'申込一覧（事務局）'!$A$5:$N$804,8,0))</f>
        <v/>
      </c>
      <c r="N204" s="55">
        <f>VLOOKUP(B204,'申込一覧（事務局）'!$A$5:$N$804,10,0)</f>
        <v>0</v>
      </c>
    </row>
    <row r="205" spans="1:14" ht="22.5" customHeight="1" x14ac:dyDescent="0.4">
      <c r="A205" s="19">
        <v>181</v>
      </c>
      <c r="B205" s="15">
        <v>181</v>
      </c>
      <c r="C205" s="29" t="str">
        <f>IF(N205=0,"",VLOOKUP(B205,'申込一覧（事務局）'!$A$5:$N$804,3,0))</f>
        <v/>
      </c>
      <c r="D205" s="29" t="str">
        <f t="shared" si="36"/>
        <v/>
      </c>
      <c r="E205" s="32" t="str">
        <f>IF(N205=0,"",VLOOKUP(B205,'申込一覧（事務局）'!$A$5:$N$804,4,0))</f>
        <v/>
      </c>
      <c r="F205" s="30" t="str">
        <f>IF(N205=0,"",VLOOKUP(B205,'申込一覧（事務局）'!$A$5:$N$804,6,0))</f>
        <v/>
      </c>
      <c r="G205" s="42" t="str">
        <f t="shared" si="37"/>
        <v/>
      </c>
      <c r="H205" s="50" t="str">
        <f>IF(N205=0,"",VLOOKUP(A205,'申込一覧（事務局）'!$A$5:$N$804,11,0))</f>
        <v/>
      </c>
      <c r="I205" s="31" t="str">
        <f>IF(N205=0,"",VLOOKUP(B205,'申込一覧（事務局）'!$A$5:$N$804,13,0))</f>
        <v/>
      </c>
      <c r="J205" s="31" t="str">
        <f>IF(N205=0,"",VLOOKUP(B205,'申込一覧（事務局）'!$A$5:$N$804,14,0))</f>
        <v/>
      </c>
      <c r="K205" s="53" t="str">
        <f>IF(N205=0,"",VLOOKUP(B205,'申込一覧（事務局）'!$A$5:$N$804,8,0))</f>
        <v/>
      </c>
      <c r="N205" s="55">
        <f>VLOOKUP(B205,'申込一覧（事務局）'!$A$5:$N$804,10,0)</f>
        <v>0</v>
      </c>
    </row>
    <row r="206" spans="1:14" ht="22.5" customHeight="1" x14ac:dyDescent="0.4">
      <c r="A206" s="19">
        <v>182</v>
      </c>
      <c r="B206" s="15">
        <v>182</v>
      </c>
      <c r="C206" s="29" t="str">
        <f>IF(N206=0,"",VLOOKUP(B206,'申込一覧（事務局）'!$A$5:$N$804,3,0))</f>
        <v/>
      </c>
      <c r="D206" s="29" t="str">
        <f t="shared" si="36"/>
        <v/>
      </c>
      <c r="E206" s="32" t="str">
        <f>IF(N206=0,"",VLOOKUP(B206,'申込一覧（事務局）'!$A$5:$N$804,4,0))</f>
        <v/>
      </c>
      <c r="F206" s="30" t="str">
        <f>IF(N206=0,"",VLOOKUP(B206,'申込一覧（事務局）'!$A$5:$N$804,6,0))</f>
        <v/>
      </c>
      <c r="G206" s="42" t="str">
        <f t="shared" si="37"/>
        <v/>
      </c>
      <c r="H206" s="50" t="str">
        <f>IF(N206=0,"",VLOOKUP(A206,'申込一覧（事務局）'!$A$5:$N$804,11,0))</f>
        <v/>
      </c>
      <c r="I206" s="31" t="str">
        <f>IF(N206=0,"",VLOOKUP(B206,'申込一覧（事務局）'!$A$5:$N$804,13,0))</f>
        <v/>
      </c>
      <c r="J206" s="31" t="str">
        <f>IF(N206=0,"",VLOOKUP(B206,'申込一覧（事務局）'!$A$5:$N$804,14,0))</f>
        <v/>
      </c>
      <c r="K206" s="53" t="str">
        <f>IF(N206=0,"",VLOOKUP(B206,'申込一覧（事務局）'!$A$5:$N$804,8,0))</f>
        <v/>
      </c>
      <c r="N206" s="55">
        <f>VLOOKUP(B206,'申込一覧（事務局）'!$A$5:$N$804,10,0)</f>
        <v>0</v>
      </c>
    </row>
    <row r="207" spans="1:14" ht="22.5" customHeight="1" x14ac:dyDescent="0.4">
      <c r="A207" s="19">
        <v>183</v>
      </c>
      <c r="B207" s="15">
        <v>183</v>
      </c>
      <c r="C207" s="29" t="str">
        <f>IF(N207=0,"",VLOOKUP(B207,'申込一覧（事務局）'!$A$5:$N$804,3,0))</f>
        <v/>
      </c>
      <c r="D207" s="29" t="str">
        <f t="shared" si="36"/>
        <v/>
      </c>
      <c r="E207" s="32" t="str">
        <f>IF(N207=0,"",VLOOKUP(B207,'申込一覧（事務局）'!$A$5:$N$804,4,0))</f>
        <v/>
      </c>
      <c r="F207" s="30" t="str">
        <f>IF(N207=0,"",VLOOKUP(B207,'申込一覧（事務局）'!$A$5:$N$804,6,0))</f>
        <v/>
      </c>
      <c r="G207" s="42" t="str">
        <f t="shared" si="37"/>
        <v/>
      </c>
      <c r="H207" s="50" t="str">
        <f>IF(N207=0,"",VLOOKUP(A207,'申込一覧（事務局）'!$A$5:$N$804,11,0))</f>
        <v/>
      </c>
      <c r="I207" s="31" t="str">
        <f>IF(N207=0,"",VLOOKUP(B207,'申込一覧（事務局）'!$A$5:$N$804,13,0))</f>
        <v/>
      </c>
      <c r="J207" s="31" t="str">
        <f>IF(N207=0,"",VLOOKUP(B207,'申込一覧（事務局）'!$A$5:$N$804,14,0))</f>
        <v/>
      </c>
      <c r="K207" s="53" t="str">
        <f>IF(N207=0,"",VLOOKUP(B207,'申込一覧（事務局）'!$A$5:$N$804,8,0))</f>
        <v/>
      </c>
      <c r="N207" s="55">
        <f>VLOOKUP(B207,'申込一覧（事務局）'!$A$5:$N$804,10,0)</f>
        <v>0</v>
      </c>
    </row>
    <row r="208" spans="1:14" ht="22.5" customHeight="1" x14ac:dyDescent="0.4">
      <c r="A208" s="19">
        <v>184</v>
      </c>
      <c r="B208" s="15">
        <v>184</v>
      </c>
      <c r="C208" s="29" t="str">
        <f>IF(N208=0,"",VLOOKUP(B208,'申込一覧（事務局）'!$A$5:$N$804,3,0))</f>
        <v/>
      </c>
      <c r="D208" s="29" t="str">
        <f t="shared" si="36"/>
        <v/>
      </c>
      <c r="E208" s="32" t="str">
        <f>IF(N208=0,"",VLOOKUP(B208,'申込一覧（事務局）'!$A$5:$N$804,4,0))</f>
        <v/>
      </c>
      <c r="F208" s="30" t="str">
        <f>IF(N208=0,"",VLOOKUP(B208,'申込一覧（事務局）'!$A$5:$N$804,6,0))</f>
        <v/>
      </c>
      <c r="G208" s="42" t="str">
        <f t="shared" si="37"/>
        <v/>
      </c>
      <c r="H208" s="50" t="str">
        <f>IF(N208=0,"",VLOOKUP(A208,'申込一覧（事務局）'!$A$5:$N$804,11,0))</f>
        <v/>
      </c>
      <c r="I208" s="31" t="str">
        <f>IF(N208=0,"",VLOOKUP(B208,'申込一覧（事務局）'!$A$5:$N$804,13,0))</f>
        <v/>
      </c>
      <c r="J208" s="31" t="str">
        <f>IF(N208=0,"",VLOOKUP(B208,'申込一覧（事務局）'!$A$5:$N$804,14,0))</f>
        <v/>
      </c>
      <c r="K208" s="53" t="str">
        <f>IF(N208=0,"",VLOOKUP(B208,'申込一覧（事務局）'!$A$5:$N$804,8,0))</f>
        <v/>
      </c>
      <c r="N208" s="55">
        <f>VLOOKUP(B208,'申込一覧（事務局）'!$A$5:$N$804,10,0)</f>
        <v>0</v>
      </c>
    </row>
    <row r="209" spans="1:14" ht="22.5" customHeight="1" x14ac:dyDescent="0.4">
      <c r="A209" s="19">
        <v>185</v>
      </c>
      <c r="B209" s="15">
        <v>185</v>
      </c>
      <c r="C209" s="29" t="str">
        <f>IF(N209=0,"",VLOOKUP(B209,'申込一覧（事務局）'!$A$5:$N$804,3,0))</f>
        <v/>
      </c>
      <c r="D209" s="29" t="str">
        <f t="shared" si="36"/>
        <v/>
      </c>
      <c r="E209" s="32" t="str">
        <f>IF(N209=0,"",VLOOKUP(B209,'申込一覧（事務局）'!$A$5:$N$804,4,0))</f>
        <v/>
      </c>
      <c r="F209" s="30" t="str">
        <f>IF(N209=0,"",VLOOKUP(B209,'申込一覧（事務局）'!$A$5:$N$804,6,0))</f>
        <v/>
      </c>
      <c r="G209" s="42" t="str">
        <f t="shared" si="37"/>
        <v/>
      </c>
      <c r="H209" s="50" t="str">
        <f>IF(N209=0,"",VLOOKUP(A209,'申込一覧（事務局）'!$A$5:$N$804,11,0))</f>
        <v/>
      </c>
      <c r="I209" s="31" t="str">
        <f>IF(N209=0,"",VLOOKUP(B209,'申込一覧（事務局）'!$A$5:$N$804,13,0))</f>
        <v/>
      </c>
      <c r="J209" s="31" t="str">
        <f>IF(N209=0,"",VLOOKUP(B209,'申込一覧（事務局）'!$A$5:$N$804,14,0))</f>
        <v/>
      </c>
      <c r="K209" s="53" t="str">
        <f>IF(N209=0,"",VLOOKUP(B209,'申込一覧（事務局）'!$A$5:$N$804,8,0))</f>
        <v/>
      </c>
      <c r="N209" s="55">
        <f>VLOOKUP(B209,'申込一覧（事務局）'!$A$5:$N$804,10,0)</f>
        <v>0</v>
      </c>
    </row>
    <row r="210" spans="1:14" ht="22.5" customHeight="1" x14ac:dyDescent="0.4">
      <c r="A210" s="19">
        <v>186</v>
      </c>
      <c r="B210" s="15">
        <v>186</v>
      </c>
      <c r="C210" s="29" t="str">
        <f>IF(N210=0,"",VLOOKUP(B210,'申込一覧（事務局）'!$A$5:$N$804,3,0))</f>
        <v/>
      </c>
      <c r="D210" s="29" t="str">
        <f t="shared" si="36"/>
        <v/>
      </c>
      <c r="E210" s="32" t="str">
        <f>IF(N210=0,"",VLOOKUP(B210,'申込一覧（事務局）'!$A$5:$N$804,4,0))</f>
        <v/>
      </c>
      <c r="F210" s="30" t="str">
        <f>IF(N210=0,"",VLOOKUP(B210,'申込一覧（事務局）'!$A$5:$N$804,6,0))</f>
        <v/>
      </c>
      <c r="G210" s="42" t="str">
        <f t="shared" si="37"/>
        <v/>
      </c>
      <c r="H210" s="50" t="str">
        <f>IF(N210=0,"",VLOOKUP(A210,'申込一覧（事務局）'!$A$5:$N$804,11,0))</f>
        <v/>
      </c>
      <c r="I210" s="31" t="str">
        <f>IF(N210=0,"",VLOOKUP(B210,'申込一覧（事務局）'!$A$5:$N$804,13,0))</f>
        <v/>
      </c>
      <c r="J210" s="31" t="str">
        <f>IF(N210=0,"",VLOOKUP(B210,'申込一覧（事務局）'!$A$5:$N$804,14,0))</f>
        <v/>
      </c>
      <c r="K210" s="53" t="str">
        <f>IF(N210=0,"",VLOOKUP(B210,'申込一覧（事務局）'!$A$5:$N$804,8,0))</f>
        <v/>
      </c>
      <c r="N210" s="55">
        <f>VLOOKUP(B210,'申込一覧（事務局）'!$A$5:$N$804,10,0)</f>
        <v>0</v>
      </c>
    </row>
    <row r="211" spans="1:14" ht="22.5" customHeight="1" x14ac:dyDescent="0.4">
      <c r="A211" s="19">
        <v>187</v>
      </c>
      <c r="B211" s="15">
        <v>187</v>
      </c>
      <c r="C211" s="29" t="str">
        <f>IF(N211=0,"",VLOOKUP(B211,'申込一覧（事務局）'!$A$5:$N$804,3,0))</f>
        <v/>
      </c>
      <c r="D211" s="29" t="str">
        <f t="shared" si="36"/>
        <v/>
      </c>
      <c r="E211" s="32" t="str">
        <f>IF(N211=0,"",VLOOKUP(B211,'申込一覧（事務局）'!$A$5:$N$804,4,0))</f>
        <v/>
      </c>
      <c r="F211" s="30" t="str">
        <f>IF(N211=0,"",VLOOKUP(B211,'申込一覧（事務局）'!$A$5:$N$804,6,0))</f>
        <v/>
      </c>
      <c r="G211" s="42" t="str">
        <f t="shared" si="37"/>
        <v/>
      </c>
      <c r="H211" s="50" t="str">
        <f>IF(N211=0,"",VLOOKUP(A211,'申込一覧（事務局）'!$A$5:$N$804,11,0))</f>
        <v/>
      </c>
      <c r="I211" s="31" t="str">
        <f>IF(N211=0,"",VLOOKUP(B211,'申込一覧（事務局）'!$A$5:$N$804,13,0))</f>
        <v/>
      </c>
      <c r="J211" s="31" t="str">
        <f>IF(N211=0,"",VLOOKUP(B211,'申込一覧（事務局）'!$A$5:$N$804,14,0))</f>
        <v/>
      </c>
      <c r="K211" s="53" t="str">
        <f>IF(N211=0,"",VLOOKUP(B211,'申込一覧（事務局）'!$A$5:$N$804,8,0))</f>
        <v/>
      </c>
      <c r="N211" s="55">
        <f>VLOOKUP(B211,'申込一覧（事務局）'!$A$5:$N$804,10,0)</f>
        <v>0</v>
      </c>
    </row>
    <row r="212" spans="1:14" ht="22.5" customHeight="1" x14ac:dyDescent="0.4">
      <c r="A212" s="19">
        <v>188</v>
      </c>
      <c r="B212" s="15">
        <v>188</v>
      </c>
      <c r="C212" s="29" t="str">
        <f>IF(N212=0,"",VLOOKUP(B212,'申込一覧（事務局）'!$A$5:$N$804,3,0))</f>
        <v/>
      </c>
      <c r="D212" s="29" t="str">
        <f t="shared" si="36"/>
        <v/>
      </c>
      <c r="E212" s="32" t="str">
        <f>IF(N212=0,"",VLOOKUP(B212,'申込一覧（事務局）'!$A$5:$N$804,4,0))</f>
        <v/>
      </c>
      <c r="F212" s="30" t="str">
        <f>IF(N212=0,"",VLOOKUP(B212,'申込一覧（事務局）'!$A$5:$N$804,6,0))</f>
        <v/>
      </c>
      <c r="G212" s="42" t="str">
        <f t="shared" si="37"/>
        <v/>
      </c>
      <c r="H212" s="50" t="str">
        <f>IF(N212=0,"",VLOOKUP(A212,'申込一覧（事務局）'!$A$5:$N$804,11,0))</f>
        <v/>
      </c>
      <c r="I212" s="31" t="str">
        <f>IF(N212=0,"",VLOOKUP(B212,'申込一覧（事務局）'!$A$5:$N$804,13,0))</f>
        <v/>
      </c>
      <c r="J212" s="31" t="str">
        <f>IF(N212=0,"",VLOOKUP(B212,'申込一覧（事務局）'!$A$5:$N$804,14,0))</f>
        <v/>
      </c>
      <c r="K212" s="53" t="str">
        <f>IF(N212=0,"",VLOOKUP(B212,'申込一覧（事務局）'!$A$5:$N$804,8,0))</f>
        <v/>
      </c>
      <c r="N212" s="55">
        <f>VLOOKUP(B212,'申込一覧（事務局）'!$A$5:$N$804,10,0)</f>
        <v>0</v>
      </c>
    </row>
    <row r="213" spans="1:14" ht="22.5" customHeight="1" x14ac:dyDescent="0.4">
      <c r="A213" s="19">
        <v>189</v>
      </c>
      <c r="B213" s="15">
        <v>189</v>
      </c>
      <c r="C213" s="29" t="str">
        <f>IF(N213=0,"",VLOOKUP(B213,'申込一覧（事務局）'!$A$5:$N$804,3,0))</f>
        <v/>
      </c>
      <c r="D213" s="29" t="str">
        <f t="shared" si="36"/>
        <v/>
      </c>
      <c r="E213" s="32" t="str">
        <f>IF(N213=0,"",VLOOKUP(B213,'申込一覧（事務局）'!$A$5:$N$804,4,0))</f>
        <v/>
      </c>
      <c r="F213" s="30" t="str">
        <f>IF(N213=0,"",VLOOKUP(B213,'申込一覧（事務局）'!$A$5:$N$804,6,0))</f>
        <v/>
      </c>
      <c r="G213" s="42" t="str">
        <f t="shared" si="37"/>
        <v/>
      </c>
      <c r="H213" s="50" t="str">
        <f>IF(N213=0,"",VLOOKUP(A213,'申込一覧（事務局）'!$A$5:$N$804,11,0))</f>
        <v/>
      </c>
      <c r="I213" s="31" t="str">
        <f>IF(N213=0,"",VLOOKUP(B213,'申込一覧（事務局）'!$A$5:$N$804,13,0))</f>
        <v/>
      </c>
      <c r="J213" s="31" t="str">
        <f>IF(N213=0,"",VLOOKUP(B213,'申込一覧（事務局）'!$A$5:$N$804,14,0))</f>
        <v/>
      </c>
      <c r="K213" s="53" t="str">
        <f>IF(N213=0,"",VLOOKUP(B213,'申込一覧（事務局）'!$A$5:$N$804,8,0))</f>
        <v/>
      </c>
      <c r="N213" s="55">
        <f>VLOOKUP(B213,'申込一覧（事務局）'!$A$5:$N$804,10,0)</f>
        <v>0</v>
      </c>
    </row>
    <row r="214" spans="1:14" ht="22.5" customHeight="1" x14ac:dyDescent="0.4">
      <c r="A214" s="19">
        <v>190</v>
      </c>
      <c r="B214" s="15">
        <v>190</v>
      </c>
      <c r="C214" s="29" t="str">
        <f>IF(N214=0,"",VLOOKUP(B214,'申込一覧（事務局）'!$A$5:$N$804,3,0))</f>
        <v/>
      </c>
      <c r="D214" s="29" t="str">
        <f t="shared" si="36"/>
        <v/>
      </c>
      <c r="E214" s="32" t="str">
        <f>IF(N214=0,"",VLOOKUP(B214,'申込一覧（事務局）'!$A$5:$N$804,4,0))</f>
        <v/>
      </c>
      <c r="F214" s="30" t="str">
        <f>IF(N214=0,"",VLOOKUP(B214,'申込一覧（事務局）'!$A$5:$N$804,6,0))</f>
        <v/>
      </c>
      <c r="G214" s="42" t="str">
        <f t="shared" si="37"/>
        <v/>
      </c>
      <c r="H214" s="50" t="str">
        <f>IF(N214=0,"",VLOOKUP(A214,'申込一覧（事務局）'!$A$5:$N$804,11,0))</f>
        <v/>
      </c>
      <c r="I214" s="31" t="str">
        <f>IF(N214=0,"",VLOOKUP(B214,'申込一覧（事務局）'!$A$5:$N$804,13,0))</f>
        <v/>
      </c>
      <c r="J214" s="31" t="str">
        <f>IF(N214=0,"",VLOOKUP(B214,'申込一覧（事務局）'!$A$5:$N$804,14,0))</f>
        <v/>
      </c>
      <c r="K214" s="53" t="str">
        <f>IF(N214=0,"",VLOOKUP(B214,'申込一覧（事務局）'!$A$5:$N$804,8,0))</f>
        <v/>
      </c>
      <c r="N214" s="55">
        <f>VLOOKUP(B214,'申込一覧（事務局）'!$A$5:$N$804,10,0)</f>
        <v>0</v>
      </c>
    </row>
    <row r="215" spans="1:14" ht="22.5" customHeight="1" x14ac:dyDescent="0.4">
      <c r="A215" s="19">
        <v>191</v>
      </c>
      <c r="B215" s="15">
        <v>191</v>
      </c>
      <c r="C215" s="29" t="str">
        <f>IF(N215=0,"",VLOOKUP(B215,'申込一覧（事務局）'!$A$5:$N$804,3,0))</f>
        <v/>
      </c>
      <c r="D215" s="29" t="str">
        <f t="shared" si="36"/>
        <v/>
      </c>
      <c r="E215" s="32" t="str">
        <f>IF(N215=0,"",VLOOKUP(B215,'申込一覧（事務局）'!$A$5:$N$804,4,0))</f>
        <v/>
      </c>
      <c r="F215" s="30" t="str">
        <f>IF(N215=0,"",VLOOKUP(B215,'申込一覧（事務局）'!$A$5:$N$804,6,0))</f>
        <v/>
      </c>
      <c r="G215" s="42" t="str">
        <f t="shared" si="37"/>
        <v/>
      </c>
      <c r="H215" s="50" t="str">
        <f>IF(N215=0,"",VLOOKUP(A215,'申込一覧（事務局）'!$A$5:$N$804,11,0))</f>
        <v/>
      </c>
      <c r="I215" s="31" t="str">
        <f>IF(N215=0,"",VLOOKUP(B215,'申込一覧（事務局）'!$A$5:$N$804,13,0))</f>
        <v/>
      </c>
      <c r="J215" s="31" t="str">
        <f>IF(N215=0,"",VLOOKUP(B215,'申込一覧（事務局）'!$A$5:$N$804,14,0))</f>
        <v/>
      </c>
      <c r="K215" s="53" t="str">
        <f>IF(N215=0,"",VLOOKUP(B215,'申込一覧（事務局）'!$A$5:$N$804,8,0))</f>
        <v/>
      </c>
      <c r="N215" s="55">
        <f>VLOOKUP(B215,'申込一覧（事務局）'!$A$5:$N$804,10,0)</f>
        <v>0</v>
      </c>
    </row>
    <row r="216" spans="1:14" ht="22.5" customHeight="1" x14ac:dyDescent="0.4">
      <c r="A216" s="19">
        <v>192</v>
      </c>
      <c r="B216" s="15">
        <v>192</v>
      </c>
      <c r="C216" s="29" t="str">
        <f>IF(N216=0,"",VLOOKUP(B216,'申込一覧（事務局）'!$A$5:$N$804,3,0))</f>
        <v/>
      </c>
      <c r="D216" s="29" t="str">
        <f t="shared" si="36"/>
        <v/>
      </c>
      <c r="E216" s="32" t="str">
        <f>IF(N216=0,"",VLOOKUP(B216,'申込一覧（事務局）'!$A$5:$N$804,4,0))</f>
        <v/>
      </c>
      <c r="F216" s="30" t="str">
        <f>IF(N216=0,"",VLOOKUP(B216,'申込一覧（事務局）'!$A$5:$N$804,6,0))</f>
        <v/>
      </c>
      <c r="G216" s="42" t="str">
        <f t="shared" si="37"/>
        <v/>
      </c>
      <c r="H216" s="50" t="str">
        <f>IF(N216=0,"",VLOOKUP(A216,'申込一覧（事務局）'!$A$5:$N$804,11,0))</f>
        <v/>
      </c>
      <c r="I216" s="31" t="str">
        <f>IF(N216=0,"",VLOOKUP(B216,'申込一覧（事務局）'!$A$5:$N$804,13,0))</f>
        <v/>
      </c>
      <c r="J216" s="31" t="str">
        <f>IF(N216=0,"",VLOOKUP(B216,'申込一覧（事務局）'!$A$5:$N$804,14,0))</f>
        <v/>
      </c>
      <c r="K216" s="53" t="str">
        <f>IF(N216=0,"",VLOOKUP(B216,'申込一覧（事務局）'!$A$5:$N$804,8,0))</f>
        <v/>
      </c>
      <c r="N216" s="55">
        <f>VLOOKUP(B216,'申込一覧（事務局）'!$A$5:$N$804,10,0)</f>
        <v>0</v>
      </c>
    </row>
    <row r="217" spans="1:14" ht="22.5" customHeight="1" x14ac:dyDescent="0.4">
      <c r="A217" s="19">
        <v>193</v>
      </c>
      <c r="B217" s="15">
        <v>193</v>
      </c>
      <c r="C217" s="29" t="str">
        <f>IF(N217=0,"",VLOOKUP(B217,'申込一覧（事務局）'!$A$5:$N$804,3,0))</f>
        <v/>
      </c>
      <c r="D217" s="29" t="str">
        <f t="shared" si="36"/>
        <v/>
      </c>
      <c r="E217" s="32" t="str">
        <f>IF(N217=0,"",VLOOKUP(B217,'申込一覧（事務局）'!$A$5:$N$804,4,0))</f>
        <v/>
      </c>
      <c r="F217" s="30" t="str">
        <f>IF(N217=0,"",VLOOKUP(B217,'申込一覧（事務局）'!$A$5:$N$804,6,0))</f>
        <v/>
      </c>
      <c r="G217" s="42" t="str">
        <f t="shared" si="37"/>
        <v/>
      </c>
      <c r="H217" s="50" t="str">
        <f>IF(N217=0,"",VLOOKUP(A217,'申込一覧（事務局）'!$A$5:$N$804,11,0))</f>
        <v/>
      </c>
      <c r="I217" s="31" t="str">
        <f>IF(N217=0,"",VLOOKUP(B217,'申込一覧（事務局）'!$A$5:$N$804,13,0))</f>
        <v/>
      </c>
      <c r="J217" s="31" t="str">
        <f>IF(N217=0,"",VLOOKUP(B217,'申込一覧（事務局）'!$A$5:$N$804,14,0))</f>
        <v/>
      </c>
      <c r="K217" s="53" t="str">
        <f>IF(N217=0,"",VLOOKUP(B217,'申込一覧（事務局）'!$A$5:$N$804,8,0))</f>
        <v/>
      </c>
      <c r="N217" s="55">
        <f>VLOOKUP(B217,'申込一覧（事務局）'!$A$5:$N$804,10,0)</f>
        <v>0</v>
      </c>
    </row>
    <row r="218" spans="1:14" ht="22.5" customHeight="1" x14ac:dyDescent="0.4">
      <c r="A218" s="19">
        <v>194</v>
      </c>
      <c r="B218" s="15">
        <v>194</v>
      </c>
      <c r="C218" s="29" t="str">
        <f>IF(N218=0,"",VLOOKUP(B218,'申込一覧（事務局）'!$A$5:$N$804,3,0))</f>
        <v/>
      </c>
      <c r="D218" s="29" t="str">
        <f t="shared" si="36"/>
        <v/>
      </c>
      <c r="E218" s="32" t="str">
        <f>IF(N218=0,"",VLOOKUP(B218,'申込一覧（事務局）'!$A$5:$N$804,4,0))</f>
        <v/>
      </c>
      <c r="F218" s="30" t="str">
        <f>IF(N218=0,"",VLOOKUP(B218,'申込一覧（事務局）'!$A$5:$N$804,6,0))</f>
        <v/>
      </c>
      <c r="G218" s="42" t="str">
        <f t="shared" si="37"/>
        <v/>
      </c>
      <c r="H218" s="50" t="str">
        <f>IF(N218=0,"",VLOOKUP(A218,'申込一覧（事務局）'!$A$5:$N$804,11,0))</f>
        <v/>
      </c>
      <c r="I218" s="31" t="str">
        <f>IF(N218=0,"",VLOOKUP(B218,'申込一覧（事務局）'!$A$5:$N$804,13,0))</f>
        <v/>
      </c>
      <c r="J218" s="31" t="str">
        <f>IF(N218=0,"",VLOOKUP(B218,'申込一覧（事務局）'!$A$5:$N$804,14,0))</f>
        <v/>
      </c>
      <c r="K218" s="53" t="str">
        <f>IF(N218=0,"",VLOOKUP(B218,'申込一覧（事務局）'!$A$5:$N$804,8,0))</f>
        <v/>
      </c>
      <c r="N218" s="55">
        <f>VLOOKUP(B218,'申込一覧（事務局）'!$A$5:$N$804,10,0)</f>
        <v>0</v>
      </c>
    </row>
    <row r="219" spans="1:14" ht="22.5" customHeight="1" x14ac:dyDescent="0.4">
      <c r="A219" s="19">
        <v>195</v>
      </c>
      <c r="B219" s="15">
        <v>195</v>
      </c>
      <c r="C219" s="29" t="str">
        <f>IF(N219=0,"",VLOOKUP(B219,'申込一覧（事務局）'!$A$5:$N$804,3,0))</f>
        <v/>
      </c>
      <c r="D219" s="29" t="str">
        <f t="shared" si="36"/>
        <v/>
      </c>
      <c r="E219" s="32" t="str">
        <f>IF(N219=0,"",VLOOKUP(B219,'申込一覧（事務局）'!$A$5:$N$804,4,0))</f>
        <v/>
      </c>
      <c r="F219" s="30" t="str">
        <f>IF(N219=0,"",VLOOKUP(B219,'申込一覧（事務局）'!$A$5:$N$804,6,0))</f>
        <v/>
      </c>
      <c r="G219" s="42" t="str">
        <f t="shared" si="37"/>
        <v/>
      </c>
      <c r="H219" s="50" t="str">
        <f>IF(N219=0,"",VLOOKUP(A219,'申込一覧（事務局）'!$A$5:$N$804,11,0))</f>
        <v/>
      </c>
      <c r="I219" s="31" t="str">
        <f>IF(N219=0,"",VLOOKUP(B219,'申込一覧（事務局）'!$A$5:$N$804,13,0))</f>
        <v/>
      </c>
      <c r="J219" s="31" t="str">
        <f>IF(N219=0,"",VLOOKUP(B219,'申込一覧（事務局）'!$A$5:$N$804,14,0))</f>
        <v/>
      </c>
      <c r="K219" s="53" t="str">
        <f>IF(N219=0,"",VLOOKUP(B219,'申込一覧（事務局）'!$A$5:$N$804,8,0))</f>
        <v/>
      </c>
      <c r="N219" s="55">
        <f>VLOOKUP(B219,'申込一覧（事務局）'!$A$5:$N$804,10,0)</f>
        <v>0</v>
      </c>
    </row>
    <row r="220" spans="1:14" ht="22.5" customHeight="1" x14ac:dyDescent="0.4">
      <c r="A220" s="19">
        <v>196</v>
      </c>
      <c r="B220" s="15">
        <v>196</v>
      </c>
      <c r="C220" s="29" t="str">
        <f>IF(N220=0,"",VLOOKUP(B220,'申込一覧（事務局）'!$A$5:$N$804,3,0))</f>
        <v/>
      </c>
      <c r="D220" s="29" t="str">
        <f t="shared" si="36"/>
        <v/>
      </c>
      <c r="E220" s="32" t="str">
        <f>IF(N220=0,"",VLOOKUP(B220,'申込一覧（事務局）'!$A$5:$N$804,4,0))</f>
        <v/>
      </c>
      <c r="F220" s="30" t="str">
        <f>IF(N220=0,"",VLOOKUP(B220,'申込一覧（事務局）'!$A$5:$N$804,6,0))</f>
        <v/>
      </c>
      <c r="G220" s="42" t="str">
        <f t="shared" si="37"/>
        <v/>
      </c>
      <c r="H220" s="50" t="str">
        <f>IF(N220=0,"",VLOOKUP(A220,'申込一覧（事務局）'!$A$5:$N$804,11,0))</f>
        <v/>
      </c>
      <c r="I220" s="31" t="str">
        <f>IF(N220=0,"",VLOOKUP(B220,'申込一覧（事務局）'!$A$5:$N$804,13,0))</f>
        <v/>
      </c>
      <c r="J220" s="31" t="str">
        <f>IF(N220=0,"",VLOOKUP(B220,'申込一覧（事務局）'!$A$5:$N$804,14,0))</f>
        <v/>
      </c>
      <c r="K220" s="53" t="str">
        <f>IF(N220=0,"",VLOOKUP(B220,'申込一覧（事務局）'!$A$5:$N$804,8,0))</f>
        <v/>
      </c>
      <c r="N220" s="55">
        <f>VLOOKUP(B220,'申込一覧（事務局）'!$A$5:$N$804,10,0)</f>
        <v>0</v>
      </c>
    </row>
    <row r="221" spans="1:14" ht="22.5" customHeight="1" x14ac:dyDescent="0.4">
      <c r="A221" s="19">
        <v>197</v>
      </c>
      <c r="B221" s="15">
        <v>197</v>
      </c>
      <c r="C221" s="29" t="str">
        <f>IF(N221=0,"",VLOOKUP(B221,'申込一覧（事務局）'!$A$5:$N$804,3,0))</f>
        <v/>
      </c>
      <c r="D221" s="29" t="str">
        <f t="shared" si="36"/>
        <v/>
      </c>
      <c r="E221" s="32" t="str">
        <f>IF(N221=0,"",VLOOKUP(B221,'申込一覧（事務局）'!$A$5:$N$804,4,0))</f>
        <v/>
      </c>
      <c r="F221" s="30" t="str">
        <f>IF(N221=0,"",VLOOKUP(B221,'申込一覧（事務局）'!$A$5:$N$804,6,0))</f>
        <v/>
      </c>
      <c r="G221" s="42" t="str">
        <f t="shared" si="37"/>
        <v/>
      </c>
      <c r="H221" s="50" t="str">
        <f>IF(N221=0,"",VLOOKUP(A221,'申込一覧（事務局）'!$A$5:$N$804,11,0))</f>
        <v/>
      </c>
      <c r="I221" s="31" t="str">
        <f>IF(N221=0,"",VLOOKUP(B221,'申込一覧（事務局）'!$A$5:$N$804,13,0))</f>
        <v/>
      </c>
      <c r="J221" s="31" t="str">
        <f>IF(N221=0,"",VLOOKUP(B221,'申込一覧（事務局）'!$A$5:$N$804,14,0))</f>
        <v/>
      </c>
      <c r="K221" s="53" t="str">
        <f>IF(N221=0,"",VLOOKUP(B221,'申込一覧（事務局）'!$A$5:$N$804,8,0))</f>
        <v/>
      </c>
      <c r="N221" s="55">
        <f>VLOOKUP(B221,'申込一覧（事務局）'!$A$5:$N$804,10,0)</f>
        <v>0</v>
      </c>
    </row>
    <row r="222" spans="1:14" ht="22.5" customHeight="1" x14ac:dyDescent="0.4">
      <c r="A222" s="19">
        <v>198</v>
      </c>
      <c r="B222" s="15">
        <v>198</v>
      </c>
      <c r="C222" s="29" t="str">
        <f>IF(N222=0,"",VLOOKUP(B222,'申込一覧（事務局）'!$A$5:$N$804,3,0))</f>
        <v/>
      </c>
      <c r="D222" s="29" t="str">
        <f t="shared" si="36"/>
        <v/>
      </c>
      <c r="E222" s="32" t="str">
        <f>IF(N222=0,"",VLOOKUP(B222,'申込一覧（事務局）'!$A$5:$N$804,4,0))</f>
        <v/>
      </c>
      <c r="F222" s="30" t="str">
        <f>IF(N222=0,"",VLOOKUP(B222,'申込一覧（事務局）'!$A$5:$N$804,6,0))</f>
        <v/>
      </c>
      <c r="G222" s="42" t="str">
        <f t="shared" si="37"/>
        <v/>
      </c>
      <c r="H222" s="50" t="str">
        <f>IF(N222=0,"",VLOOKUP(A222,'申込一覧（事務局）'!$A$5:$N$804,11,0))</f>
        <v/>
      </c>
      <c r="I222" s="31" t="str">
        <f>IF(N222=0,"",VLOOKUP(B222,'申込一覧（事務局）'!$A$5:$N$804,13,0))</f>
        <v/>
      </c>
      <c r="J222" s="31" t="str">
        <f>IF(N222=0,"",VLOOKUP(B222,'申込一覧（事務局）'!$A$5:$N$804,14,0))</f>
        <v/>
      </c>
      <c r="K222" s="53" t="str">
        <f>IF(N222=0,"",VLOOKUP(B222,'申込一覧（事務局）'!$A$5:$N$804,8,0))</f>
        <v/>
      </c>
      <c r="N222" s="55">
        <f>VLOOKUP(B222,'申込一覧（事務局）'!$A$5:$N$804,10,0)</f>
        <v>0</v>
      </c>
    </row>
    <row r="223" spans="1:14" ht="22.5" customHeight="1" x14ac:dyDescent="0.4">
      <c r="A223" s="19">
        <v>199</v>
      </c>
      <c r="B223" s="15">
        <v>199</v>
      </c>
      <c r="C223" s="29" t="str">
        <f>IF(N223=0,"",VLOOKUP(B223,'申込一覧（事務局）'!$A$5:$N$804,3,0))</f>
        <v/>
      </c>
      <c r="D223" s="29" t="str">
        <f t="shared" si="36"/>
        <v/>
      </c>
      <c r="E223" s="32" t="str">
        <f>IF(N223=0,"",VLOOKUP(B223,'申込一覧（事務局）'!$A$5:$N$804,4,0))</f>
        <v/>
      </c>
      <c r="F223" s="30" t="str">
        <f>IF(N223=0,"",VLOOKUP(B223,'申込一覧（事務局）'!$A$5:$N$804,6,0))</f>
        <v/>
      </c>
      <c r="G223" s="42" t="str">
        <f t="shared" si="37"/>
        <v/>
      </c>
      <c r="H223" s="50" t="str">
        <f>IF(N223=0,"",VLOOKUP(A223,'申込一覧（事務局）'!$A$5:$N$804,11,0))</f>
        <v/>
      </c>
      <c r="I223" s="31" t="str">
        <f>IF(N223=0,"",VLOOKUP(B223,'申込一覧（事務局）'!$A$5:$N$804,13,0))</f>
        <v/>
      </c>
      <c r="J223" s="31" t="str">
        <f>IF(N223=0,"",VLOOKUP(B223,'申込一覧（事務局）'!$A$5:$N$804,14,0))</f>
        <v/>
      </c>
      <c r="K223" s="53" t="str">
        <f>IF(N223=0,"",VLOOKUP(B223,'申込一覧（事務局）'!$A$5:$N$804,8,0))</f>
        <v/>
      </c>
      <c r="N223" s="55">
        <f>VLOOKUP(B223,'申込一覧（事務局）'!$A$5:$N$804,10,0)</f>
        <v>0</v>
      </c>
    </row>
    <row r="224" spans="1:14" ht="22.5" customHeight="1" thickBot="1" x14ac:dyDescent="0.45">
      <c r="A224" s="43">
        <v>200</v>
      </c>
      <c r="B224" s="16">
        <v>200</v>
      </c>
      <c r="C224" s="33" t="str">
        <f>IF(N224=0,"",VLOOKUP(B224,'申込一覧（事務局）'!$A$5:$N$804,3,0))</f>
        <v/>
      </c>
      <c r="D224" s="33" t="str">
        <f t="shared" si="36"/>
        <v/>
      </c>
      <c r="E224" s="34" t="str">
        <f>IF(N224=0,"",VLOOKUP(B224,'申込一覧（事務局）'!$A$5:$N$804,4,0))</f>
        <v/>
      </c>
      <c r="F224" s="44" t="str">
        <f>IF(N224=0,"",VLOOKUP(B224,'申込一覧（事務局）'!$A$5:$N$804,6,0))</f>
        <v/>
      </c>
      <c r="G224" s="45" t="str">
        <f t="shared" si="37"/>
        <v/>
      </c>
      <c r="H224" s="51" t="str">
        <f>IF(N224=0,"",VLOOKUP(A224,'申込一覧（事務局）'!$A$5:$N$804,11,0))</f>
        <v/>
      </c>
      <c r="I224" s="46" t="str">
        <f>IF(N224=0,"",VLOOKUP(B224,'申込一覧（事務局）'!$A$5:$N$804,13,0))</f>
        <v/>
      </c>
      <c r="J224" s="46" t="str">
        <f>IF(N224=0,"",VLOOKUP(B224,'申込一覧（事務局）'!$A$5:$N$804,14,0))</f>
        <v/>
      </c>
      <c r="K224" s="54" t="str">
        <f>IF(N224=0,"",VLOOKUP(B224,'申込一覧（事務局）'!$A$5:$N$804,8,0))</f>
        <v/>
      </c>
      <c r="N224" s="55">
        <f>VLOOKUP(B224,'申込一覧（事務局）'!$A$5:$N$804,10,0)</f>
        <v>0</v>
      </c>
    </row>
    <row r="225" spans="1:14" ht="23.25" x14ac:dyDescent="0.4">
      <c r="A225" s="81" t="str">
        <f t="shared" ref="A225" si="38">A1</f>
        <v>2023年度　C級公認審判員申請者名簿(一般)　　　</v>
      </c>
      <c r="B225" s="81"/>
      <c r="C225" s="81"/>
      <c r="D225" s="81"/>
      <c r="E225" s="81"/>
      <c r="F225" s="81"/>
      <c r="G225" s="81"/>
      <c r="H225" s="81"/>
      <c r="I225" s="81"/>
      <c r="J225" s="81"/>
      <c r="K225" s="82" t="str">
        <f>"NO."&amp;$L$2+8</f>
        <v>NO.9</v>
      </c>
      <c r="N225" s="55" t="e">
        <f>VLOOKUP(B225,'申込一覧（事務局）'!$A$5:$N$804,10,0)</f>
        <v>#N/A</v>
      </c>
    </row>
    <row r="226" spans="1:14" ht="17.25" thickBot="1" x14ac:dyDescent="0.45">
      <c r="A226" s="84" t="str">
        <f t="shared" ref="A226:J226" si="39">A2</f>
        <v>一般財団法人　北海道陸上競技協会　　２０２３年４月１日付委嘱</v>
      </c>
      <c r="B226" s="84"/>
      <c r="C226" s="84"/>
      <c r="D226" s="84"/>
      <c r="E226" s="84"/>
      <c r="F226" s="84"/>
      <c r="G226" s="84"/>
      <c r="H226" s="84"/>
      <c r="I226" s="84"/>
      <c r="J226" s="21" t="str">
        <f t="shared" si="39"/>
        <v>2023年4月15日以降受付</v>
      </c>
      <c r="K226" s="83"/>
      <c r="L226" s="12">
        <v>1</v>
      </c>
      <c r="N226" s="55" t="e">
        <f>VLOOKUP(B226,'申込一覧（事務局）'!$A$5:$N$804,10,0)</f>
        <v>#N/A</v>
      </c>
    </row>
    <row r="227" spans="1:14" ht="26.25" customHeight="1" thickBot="1" x14ac:dyDescent="0.45">
      <c r="A227" s="13"/>
      <c r="B227" s="18" t="str">
        <f t="shared" ref="B227:K227" si="40">B3</f>
        <v>登録番号</v>
      </c>
      <c r="C227" s="22" t="str">
        <f t="shared" si="40"/>
        <v>所属陸協</v>
      </c>
      <c r="D227" s="23" t="str">
        <f t="shared" si="40"/>
        <v>区分</v>
      </c>
      <c r="E227" s="24" t="str">
        <f t="shared" si="40"/>
        <v>氏      名</v>
      </c>
      <c r="F227" s="25" t="str">
        <f t="shared" si="40"/>
        <v>性</v>
      </c>
      <c r="G227" s="24" t="str">
        <f t="shared" si="40"/>
        <v>生年月日</v>
      </c>
      <c r="H227" s="24" t="str">
        <f t="shared" si="40"/>
        <v>年齢</v>
      </c>
      <c r="I227" s="24" t="str">
        <f t="shared" si="40"/>
        <v>（〒）</v>
      </c>
      <c r="J227" s="26" t="str">
        <f t="shared" si="40"/>
        <v>住所</v>
      </c>
      <c r="K227" s="27" t="str">
        <f t="shared" si="40"/>
        <v>所属高校</v>
      </c>
      <c r="N227" s="55" t="e">
        <f>VLOOKUP(B227,'申込一覧（事務局）'!$A$5:$N$804,10,0)</f>
        <v>#N/A</v>
      </c>
    </row>
    <row r="228" spans="1:14" ht="22.5" customHeight="1" x14ac:dyDescent="0.4">
      <c r="A228" s="37">
        <v>201</v>
      </c>
      <c r="B228" s="14">
        <v>201</v>
      </c>
      <c r="C228" s="28" t="str">
        <f>IF(N228=0,"",VLOOKUP(B228,'申込一覧（事務局）'!$A$5:$N$804,3,0))</f>
        <v/>
      </c>
      <c r="D228" s="28" t="str">
        <f>IF(C228="","","高校")</f>
        <v/>
      </c>
      <c r="E228" s="38" t="str">
        <f>IF(N228=0,"",VLOOKUP(B228,'申込一覧（事務局）'!$A$5:$N$804,4,0))</f>
        <v/>
      </c>
      <c r="F228" s="39" t="str">
        <f>IF(N228=0,"",VLOOKUP(B228,'申込一覧（事務局）'!$A$5:$N$804,6,0))</f>
        <v/>
      </c>
      <c r="G228" s="40" t="str">
        <f>IF(N228=0,"",TEXT(N228,"0000!/00!/00"))</f>
        <v/>
      </c>
      <c r="H228" s="48" t="str">
        <f>IF(N228=0,"",VLOOKUP(A228,'申込一覧（事務局）'!$A$5:$N$804,11,0))</f>
        <v/>
      </c>
      <c r="I228" s="41" t="str">
        <f>IF(N228=0,"",VLOOKUP(B228,'申込一覧（事務局）'!$A$5:$N$804,13,0))</f>
        <v/>
      </c>
      <c r="J228" s="41" t="str">
        <f>IF(N228=0,"",VLOOKUP(B228,'申込一覧（事務局）'!$A$5:$N$804,14,0))</f>
        <v/>
      </c>
      <c r="K228" s="52" t="str">
        <f>IF(N228=0,"",VLOOKUP(B228,'申込一覧（事務局）'!$A$5:$N$804,8,0))</f>
        <v/>
      </c>
      <c r="N228" s="55">
        <f>VLOOKUP(B228,'申込一覧（事務局）'!$A$5:$N$804,10,0)</f>
        <v>0</v>
      </c>
    </row>
    <row r="229" spans="1:14" ht="22.5" customHeight="1" x14ac:dyDescent="0.4">
      <c r="A229" s="19">
        <v>202</v>
      </c>
      <c r="B229" s="15">
        <v>202</v>
      </c>
      <c r="C229" s="29" t="str">
        <f>IF(N229=0,"",VLOOKUP(B229,'申込一覧（事務局）'!$A$5:$N$804,3,0))</f>
        <v/>
      </c>
      <c r="D229" s="29" t="str">
        <f t="shared" ref="D229:D252" si="41">IF(C229="","","高校")</f>
        <v/>
      </c>
      <c r="E229" s="32" t="str">
        <f>IF(N229=0,"",VLOOKUP(B229,'申込一覧（事務局）'!$A$5:$N$804,4,0))</f>
        <v/>
      </c>
      <c r="F229" s="30" t="str">
        <f>IF(N229=0,"",VLOOKUP(B229,'申込一覧（事務局）'!$A$5:$N$804,6,0))</f>
        <v/>
      </c>
      <c r="G229" s="42" t="str">
        <f t="shared" ref="G229:G252" si="42">IF(N229=0,"",TEXT(N229,"0000!/00!/00"))</f>
        <v/>
      </c>
      <c r="H229" s="50" t="str">
        <f>IF(N229=0,"",VLOOKUP(A229,'申込一覧（事務局）'!$A$5:$N$804,11,0))</f>
        <v/>
      </c>
      <c r="I229" s="31" t="str">
        <f>IF(N229=0,"",VLOOKUP(B229,'申込一覧（事務局）'!$A$5:$N$804,13,0))</f>
        <v/>
      </c>
      <c r="J229" s="31" t="str">
        <f>IF(N229=0,"",VLOOKUP(B229,'申込一覧（事務局）'!$A$5:$N$804,14,0))</f>
        <v/>
      </c>
      <c r="K229" s="53" t="str">
        <f>IF(N229=0,"",VLOOKUP(B229,'申込一覧（事務局）'!$A$5:$N$804,8,0))</f>
        <v/>
      </c>
      <c r="N229" s="55">
        <f>VLOOKUP(B229,'申込一覧（事務局）'!$A$5:$N$804,10,0)</f>
        <v>0</v>
      </c>
    </row>
    <row r="230" spans="1:14" ht="22.5" customHeight="1" x14ac:dyDescent="0.4">
      <c r="A230" s="19">
        <v>203</v>
      </c>
      <c r="B230" s="15">
        <v>203</v>
      </c>
      <c r="C230" s="29" t="str">
        <f>IF(N230=0,"",VLOOKUP(B230,'申込一覧（事務局）'!$A$5:$N$804,3,0))</f>
        <v/>
      </c>
      <c r="D230" s="29" t="str">
        <f t="shared" si="41"/>
        <v/>
      </c>
      <c r="E230" s="32" t="str">
        <f>IF(N230=0,"",VLOOKUP(B230,'申込一覧（事務局）'!$A$5:$N$804,4,0))</f>
        <v/>
      </c>
      <c r="F230" s="30" t="str">
        <f>IF(N230=0,"",VLOOKUP(B230,'申込一覧（事務局）'!$A$5:$N$804,6,0))</f>
        <v/>
      </c>
      <c r="G230" s="42" t="str">
        <f t="shared" si="42"/>
        <v/>
      </c>
      <c r="H230" s="50" t="str">
        <f>IF(N230=0,"",VLOOKUP(A230,'申込一覧（事務局）'!$A$5:$N$804,11,0))</f>
        <v/>
      </c>
      <c r="I230" s="31" t="str">
        <f>IF(N230=0,"",VLOOKUP(B230,'申込一覧（事務局）'!$A$5:$N$804,13,0))</f>
        <v/>
      </c>
      <c r="J230" s="31" t="str">
        <f>IF(N230=0,"",VLOOKUP(B230,'申込一覧（事務局）'!$A$5:$N$804,14,0))</f>
        <v/>
      </c>
      <c r="K230" s="53" t="str">
        <f>IF(N230=0,"",VLOOKUP(B230,'申込一覧（事務局）'!$A$5:$N$804,8,0))</f>
        <v/>
      </c>
      <c r="N230" s="55">
        <f>VLOOKUP(B230,'申込一覧（事務局）'!$A$5:$N$804,10,0)</f>
        <v>0</v>
      </c>
    </row>
    <row r="231" spans="1:14" ht="22.5" customHeight="1" x14ac:dyDescent="0.4">
      <c r="A231" s="19">
        <v>204</v>
      </c>
      <c r="B231" s="15">
        <v>204</v>
      </c>
      <c r="C231" s="29" t="str">
        <f>IF(N231=0,"",VLOOKUP(B231,'申込一覧（事務局）'!$A$5:$N$804,3,0))</f>
        <v/>
      </c>
      <c r="D231" s="29" t="str">
        <f t="shared" si="41"/>
        <v/>
      </c>
      <c r="E231" s="32" t="str">
        <f>IF(N231=0,"",VLOOKUP(B231,'申込一覧（事務局）'!$A$5:$N$804,4,0))</f>
        <v/>
      </c>
      <c r="F231" s="30" t="str">
        <f>IF(N231=0,"",VLOOKUP(B231,'申込一覧（事務局）'!$A$5:$N$804,6,0))</f>
        <v/>
      </c>
      <c r="G231" s="42" t="str">
        <f t="shared" si="42"/>
        <v/>
      </c>
      <c r="H231" s="50" t="str">
        <f>IF(N231=0,"",VLOOKUP(A231,'申込一覧（事務局）'!$A$5:$N$804,11,0))</f>
        <v/>
      </c>
      <c r="I231" s="31" t="str">
        <f>IF(N231=0,"",VLOOKUP(B231,'申込一覧（事務局）'!$A$5:$N$804,13,0))</f>
        <v/>
      </c>
      <c r="J231" s="31" t="str">
        <f>IF(N231=0,"",VLOOKUP(B231,'申込一覧（事務局）'!$A$5:$N$804,14,0))</f>
        <v/>
      </c>
      <c r="K231" s="53" t="str">
        <f>IF(N231=0,"",VLOOKUP(B231,'申込一覧（事務局）'!$A$5:$N$804,8,0))</f>
        <v/>
      </c>
      <c r="N231" s="55">
        <f>VLOOKUP(B231,'申込一覧（事務局）'!$A$5:$N$804,10,0)</f>
        <v>0</v>
      </c>
    </row>
    <row r="232" spans="1:14" ht="22.5" customHeight="1" x14ac:dyDescent="0.4">
      <c r="A232" s="19">
        <v>205</v>
      </c>
      <c r="B232" s="15">
        <v>205</v>
      </c>
      <c r="C232" s="29" t="str">
        <f>IF(N232=0,"",VLOOKUP(B232,'申込一覧（事務局）'!$A$5:$N$804,3,0))</f>
        <v/>
      </c>
      <c r="D232" s="29" t="str">
        <f t="shared" si="41"/>
        <v/>
      </c>
      <c r="E232" s="32" t="str">
        <f>IF(N232=0,"",VLOOKUP(B232,'申込一覧（事務局）'!$A$5:$N$804,4,0))</f>
        <v/>
      </c>
      <c r="F232" s="30" t="str">
        <f>IF(N232=0,"",VLOOKUP(B232,'申込一覧（事務局）'!$A$5:$N$804,6,0))</f>
        <v/>
      </c>
      <c r="G232" s="42" t="str">
        <f t="shared" si="42"/>
        <v/>
      </c>
      <c r="H232" s="50" t="str">
        <f>IF(N232=0,"",VLOOKUP(A232,'申込一覧（事務局）'!$A$5:$N$804,11,0))</f>
        <v/>
      </c>
      <c r="I232" s="31" t="str">
        <f>IF(N232=0,"",VLOOKUP(B232,'申込一覧（事務局）'!$A$5:$N$804,13,0))</f>
        <v/>
      </c>
      <c r="J232" s="31" t="str">
        <f>IF(N232=0,"",VLOOKUP(B232,'申込一覧（事務局）'!$A$5:$N$804,14,0))</f>
        <v/>
      </c>
      <c r="K232" s="53" t="str">
        <f>IF(N232=0,"",VLOOKUP(B232,'申込一覧（事務局）'!$A$5:$N$804,8,0))</f>
        <v/>
      </c>
      <c r="N232" s="55">
        <f>VLOOKUP(B232,'申込一覧（事務局）'!$A$5:$N$804,10,0)</f>
        <v>0</v>
      </c>
    </row>
    <row r="233" spans="1:14" ht="22.5" customHeight="1" x14ac:dyDescent="0.4">
      <c r="A233" s="19">
        <v>206</v>
      </c>
      <c r="B233" s="15">
        <v>206</v>
      </c>
      <c r="C233" s="29" t="str">
        <f>IF(N233=0,"",VLOOKUP(B233,'申込一覧（事務局）'!$A$5:$N$804,3,0))</f>
        <v/>
      </c>
      <c r="D233" s="29" t="str">
        <f t="shared" si="41"/>
        <v/>
      </c>
      <c r="E233" s="32" t="str">
        <f>IF(N233=0,"",VLOOKUP(B233,'申込一覧（事務局）'!$A$5:$N$804,4,0))</f>
        <v/>
      </c>
      <c r="F233" s="30" t="str">
        <f>IF(N233=0,"",VLOOKUP(B233,'申込一覧（事務局）'!$A$5:$N$804,6,0))</f>
        <v/>
      </c>
      <c r="G233" s="42" t="str">
        <f t="shared" si="42"/>
        <v/>
      </c>
      <c r="H233" s="50" t="str">
        <f>IF(N233=0,"",VLOOKUP(A233,'申込一覧（事務局）'!$A$5:$N$804,11,0))</f>
        <v/>
      </c>
      <c r="I233" s="31" t="str">
        <f>IF(N233=0,"",VLOOKUP(B233,'申込一覧（事務局）'!$A$5:$N$804,13,0))</f>
        <v/>
      </c>
      <c r="J233" s="31" t="str">
        <f>IF(N233=0,"",VLOOKUP(B233,'申込一覧（事務局）'!$A$5:$N$804,14,0))</f>
        <v/>
      </c>
      <c r="K233" s="53" t="str">
        <f>IF(N233=0,"",VLOOKUP(B233,'申込一覧（事務局）'!$A$5:$N$804,8,0))</f>
        <v/>
      </c>
      <c r="N233" s="55">
        <f>VLOOKUP(B233,'申込一覧（事務局）'!$A$5:$N$804,10,0)</f>
        <v>0</v>
      </c>
    </row>
    <row r="234" spans="1:14" ht="22.5" customHeight="1" x14ac:dyDescent="0.4">
      <c r="A234" s="19">
        <v>207</v>
      </c>
      <c r="B234" s="15">
        <v>207</v>
      </c>
      <c r="C234" s="29" t="str">
        <f>IF(N234=0,"",VLOOKUP(B234,'申込一覧（事務局）'!$A$5:$N$804,3,0))</f>
        <v/>
      </c>
      <c r="D234" s="29" t="str">
        <f t="shared" si="41"/>
        <v/>
      </c>
      <c r="E234" s="32" t="str">
        <f>IF(N234=0,"",VLOOKUP(B234,'申込一覧（事務局）'!$A$5:$N$804,4,0))</f>
        <v/>
      </c>
      <c r="F234" s="30" t="str">
        <f>IF(N234=0,"",VLOOKUP(B234,'申込一覧（事務局）'!$A$5:$N$804,6,0))</f>
        <v/>
      </c>
      <c r="G234" s="42" t="str">
        <f t="shared" si="42"/>
        <v/>
      </c>
      <c r="H234" s="50" t="str">
        <f>IF(N234=0,"",VLOOKUP(A234,'申込一覧（事務局）'!$A$5:$N$804,11,0))</f>
        <v/>
      </c>
      <c r="I234" s="31" t="str">
        <f>IF(N234=0,"",VLOOKUP(B234,'申込一覧（事務局）'!$A$5:$N$804,13,0))</f>
        <v/>
      </c>
      <c r="J234" s="31" t="str">
        <f>IF(N234=0,"",VLOOKUP(B234,'申込一覧（事務局）'!$A$5:$N$804,14,0))</f>
        <v/>
      </c>
      <c r="K234" s="53" t="str">
        <f>IF(N234=0,"",VLOOKUP(B234,'申込一覧（事務局）'!$A$5:$N$804,8,0))</f>
        <v/>
      </c>
      <c r="N234" s="55">
        <f>VLOOKUP(B234,'申込一覧（事務局）'!$A$5:$N$804,10,0)</f>
        <v>0</v>
      </c>
    </row>
    <row r="235" spans="1:14" ht="22.5" customHeight="1" x14ac:dyDescent="0.4">
      <c r="A235" s="19">
        <v>208</v>
      </c>
      <c r="B235" s="15">
        <v>208</v>
      </c>
      <c r="C235" s="29" t="str">
        <f>IF(N235=0,"",VLOOKUP(B235,'申込一覧（事務局）'!$A$5:$N$804,3,0))</f>
        <v/>
      </c>
      <c r="D235" s="29" t="str">
        <f t="shared" si="41"/>
        <v/>
      </c>
      <c r="E235" s="32" t="str">
        <f>IF(N235=0,"",VLOOKUP(B235,'申込一覧（事務局）'!$A$5:$N$804,4,0))</f>
        <v/>
      </c>
      <c r="F235" s="30" t="str">
        <f>IF(N235=0,"",VLOOKUP(B235,'申込一覧（事務局）'!$A$5:$N$804,6,0))</f>
        <v/>
      </c>
      <c r="G235" s="42" t="str">
        <f t="shared" si="42"/>
        <v/>
      </c>
      <c r="H235" s="50" t="str">
        <f>IF(N235=0,"",VLOOKUP(A235,'申込一覧（事務局）'!$A$5:$N$804,11,0))</f>
        <v/>
      </c>
      <c r="I235" s="31" t="str">
        <f>IF(N235=0,"",VLOOKUP(B235,'申込一覧（事務局）'!$A$5:$N$804,13,0))</f>
        <v/>
      </c>
      <c r="J235" s="31" t="str">
        <f>IF(N235=0,"",VLOOKUP(B235,'申込一覧（事務局）'!$A$5:$N$804,14,0))</f>
        <v/>
      </c>
      <c r="K235" s="53" t="str">
        <f>IF(N235=0,"",VLOOKUP(B235,'申込一覧（事務局）'!$A$5:$N$804,8,0))</f>
        <v/>
      </c>
      <c r="N235" s="55">
        <f>VLOOKUP(B235,'申込一覧（事務局）'!$A$5:$N$804,10,0)</f>
        <v>0</v>
      </c>
    </row>
    <row r="236" spans="1:14" ht="22.5" customHeight="1" x14ac:dyDescent="0.4">
      <c r="A236" s="19">
        <v>209</v>
      </c>
      <c r="B236" s="15">
        <v>209</v>
      </c>
      <c r="C236" s="29" t="str">
        <f>IF(N236=0,"",VLOOKUP(B236,'申込一覧（事務局）'!$A$5:$N$804,3,0))</f>
        <v/>
      </c>
      <c r="D236" s="29" t="str">
        <f t="shared" si="41"/>
        <v/>
      </c>
      <c r="E236" s="32" t="str">
        <f>IF(N236=0,"",VLOOKUP(B236,'申込一覧（事務局）'!$A$5:$N$804,4,0))</f>
        <v/>
      </c>
      <c r="F236" s="30" t="str">
        <f>IF(N236=0,"",VLOOKUP(B236,'申込一覧（事務局）'!$A$5:$N$804,6,0))</f>
        <v/>
      </c>
      <c r="G236" s="42" t="str">
        <f t="shared" si="42"/>
        <v/>
      </c>
      <c r="H236" s="50" t="str">
        <f>IF(N236=0,"",VLOOKUP(A236,'申込一覧（事務局）'!$A$5:$N$804,11,0))</f>
        <v/>
      </c>
      <c r="I236" s="31" t="str">
        <f>IF(N236=0,"",VLOOKUP(B236,'申込一覧（事務局）'!$A$5:$N$804,13,0))</f>
        <v/>
      </c>
      <c r="J236" s="31" t="str">
        <f>IF(N236=0,"",VLOOKUP(B236,'申込一覧（事務局）'!$A$5:$N$804,14,0))</f>
        <v/>
      </c>
      <c r="K236" s="53" t="str">
        <f>IF(N236=0,"",VLOOKUP(B236,'申込一覧（事務局）'!$A$5:$N$804,8,0))</f>
        <v/>
      </c>
      <c r="N236" s="55">
        <f>VLOOKUP(B236,'申込一覧（事務局）'!$A$5:$N$804,10,0)</f>
        <v>0</v>
      </c>
    </row>
    <row r="237" spans="1:14" ht="22.5" customHeight="1" x14ac:dyDescent="0.4">
      <c r="A237" s="19">
        <v>210</v>
      </c>
      <c r="B237" s="15">
        <v>210</v>
      </c>
      <c r="C237" s="29" t="str">
        <f>IF(N237=0,"",VLOOKUP(B237,'申込一覧（事務局）'!$A$5:$N$804,3,0))</f>
        <v/>
      </c>
      <c r="D237" s="29" t="str">
        <f t="shared" si="41"/>
        <v/>
      </c>
      <c r="E237" s="32" t="str">
        <f>IF(N237=0,"",VLOOKUP(B237,'申込一覧（事務局）'!$A$5:$N$804,4,0))</f>
        <v/>
      </c>
      <c r="F237" s="30" t="str">
        <f>IF(N237=0,"",VLOOKUP(B237,'申込一覧（事務局）'!$A$5:$N$804,6,0))</f>
        <v/>
      </c>
      <c r="G237" s="42" t="str">
        <f t="shared" si="42"/>
        <v/>
      </c>
      <c r="H237" s="50" t="str">
        <f>IF(N237=0,"",VLOOKUP(A237,'申込一覧（事務局）'!$A$5:$N$804,11,0))</f>
        <v/>
      </c>
      <c r="I237" s="31" t="str">
        <f>IF(N237=0,"",VLOOKUP(B237,'申込一覧（事務局）'!$A$5:$N$804,13,0))</f>
        <v/>
      </c>
      <c r="J237" s="31" t="str">
        <f>IF(N237=0,"",VLOOKUP(B237,'申込一覧（事務局）'!$A$5:$N$804,14,0))</f>
        <v/>
      </c>
      <c r="K237" s="53" t="str">
        <f>IF(N237=0,"",VLOOKUP(B237,'申込一覧（事務局）'!$A$5:$N$804,8,0))</f>
        <v/>
      </c>
      <c r="N237" s="55">
        <f>VLOOKUP(B237,'申込一覧（事務局）'!$A$5:$N$804,10,0)</f>
        <v>0</v>
      </c>
    </row>
    <row r="238" spans="1:14" ht="22.5" customHeight="1" x14ac:dyDescent="0.4">
      <c r="A238" s="19">
        <v>211</v>
      </c>
      <c r="B238" s="15">
        <v>211</v>
      </c>
      <c r="C238" s="29" t="str">
        <f>IF(N238=0,"",VLOOKUP(B238,'申込一覧（事務局）'!$A$5:$N$804,3,0))</f>
        <v/>
      </c>
      <c r="D238" s="29" t="str">
        <f t="shared" si="41"/>
        <v/>
      </c>
      <c r="E238" s="32" t="str">
        <f>IF(N238=0,"",VLOOKUP(B238,'申込一覧（事務局）'!$A$5:$N$804,4,0))</f>
        <v/>
      </c>
      <c r="F238" s="30" t="str">
        <f>IF(N238=0,"",VLOOKUP(B238,'申込一覧（事務局）'!$A$5:$N$804,6,0))</f>
        <v/>
      </c>
      <c r="G238" s="42" t="str">
        <f t="shared" si="42"/>
        <v/>
      </c>
      <c r="H238" s="50" t="str">
        <f>IF(N238=0,"",VLOOKUP(A238,'申込一覧（事務局）'!$A$5:$N$804,11,0))</f>
        <v/>
      </c>
      <c r="I238" s="31" t="str">
        <f>IF(N238=0,"",VLOOKUP(B238,'申込一覧（事務局）'!$A$5:$N$804,13,0))</f>
        <v/>
      </c>
      <c r="J238" s="31" t="str">
        <f>IF(N238=0,"",VLOOKUP(B238,'申込一覧（事務局）'!$A$5:$N$804,14,0))</f>
        <v/>
      </c>
      <c r="K238" s="53" t="str">
        <f>IF(N238=0,"",VLOOKUP(B238,'申込一覧（事務局）'!$A$5:$N$804,8,0))</f>
        <v/>
      </c>
      <c r="N238" s="55">
        <f>VLOOKUP(B238,'申込一覧（事務局）'!$A$5:$N$804,10,0)</f>
        <v>0</v>
      </c>
    </row>
    <row r="239" spans="1:14" ht="22.5" customHeight="1" x14ac:dyDescent="0.4">
      <c r="A239" s="19">
        <v>212</v>
      </c>
      <c r="B239" s="15">
        <v>212</v>
      </c>
      <c r="C239" s="29" t="str">
        <f>IF(N239=0,"",VLOOKUP(B239,'申込一覧（事務局）'!$A$5:$N$804,3,0))</f>
        <v/>
      </c>
      <c r="D239" s="29" t="str">
        <f t="shared" si="41"/>
        <v/>
      </c>
      <c r="E239" s="32" t="str">
        <f>IF(N239=0,"",VLOOKUP(B239,'申込一覧（事務局）'!$A$5:$N$804,4,0))</f>
        <v/>
      </c>
      <c r="F239" s="30" t="str">
        <f>IF(N239=0,"",VLOOKUP(B239,'申込一覧（事務局）'!$A$5:$N$804,6,0))</f>
        <v/>
      </c>
      <c r="G239" s="42" t="str">
        <f t="shared" si="42"/>
        <v/>
      </c>
      <c r="H239" s="50" t="str">
        <f>IF(N239=0,"",VLOOKUP(A239,'申込一覧（事務局）'!$A$5:$N$804,11,0))</f>
        <v/>
      </c>
      <c r="I239" s="31" t="str">
        <f>IF(N239=0,"",VLOOKUP(B239,'申込一覧（事務局）'!$A$5:$N$804,13,0))</f>
        <v/>
      </c>
      <c r="J239" s="31" t="str">
        <f>IF(N239=0,"",VLOOKUP(B239,'申込一覧（事務局）'!$A$5:$N$804,14,0))</f>
        <v/>
      </c>
      <c r="K239" s="53" t="str">
        <f>IF(N239=0,"",VLOOKUP(B239,'申込一覧（事務局）'!$A$5:$N$804,8,0))</f>
        <v/>
      </c>
      <c r="N239" s="55">
        <f>VLOOKUP(B239,'申込一覧（事務局）'!$A$5:$N$804,10,0)</f>
        <v>0</v>
      </c>
    </row>
    <row r="240" spans="1:14" ht="22.5" customHeight="1" x14ac:dyDescent="0.4">
      <c r="A240" s="19">
        <v>213</v>
      </c>
      <c r="B240" s="15">
        <v>213</v>
      </c>
      <c r="C240" s="29" t="str">
        <f>IF(N240=0,"",VLOOKUP(B240,'申込一覧（事務局）'!$A$5:$N$804,3,0))</f>
        <v/>
      </c>
      <c r="D240" s="29" t="str">
        <f t="shared" si="41"/>
        <v/>
      </c>
      <c r="E240" s="32" t="str">
        <f>IF(N240=0,"",VLOOKUP(B240,'申込一覧（事務局）'!$A$5:$N$804,4,0))</f>
        <v/>
      </c>
      <c r="F240" s="30" t="str">
        <f>IF(N240=0,"",VLOOKUP(B240,'申込一覧（事務局）'!$A$5:$N$804,6,0))</f>
        <v/>
      </c>
      <c r="G240" s="42" t="str">
        <f t="shared" si="42"/>
        <v/>
      </c>
      <c r="H240" s="50" t="str">
        <f>IF(N240=0,"",VLOOKUP(A240,'申込一覧（事務局）'!$A$5:$N$804,11,0))</f>
        <v/>
      </c>
      <c r="I240" s="31" t="str">
        <f>IF(N240=0,"",VLOOKUP(B240,'申込一覧（事務局）'!$A$5:$N$804,13,0))</f>
        <v/>
      </c>
      <c r="J240" s="31" t="str">
        <f>IF(N240=0,"",VLOOKUP(B240,'申込一覧（事務局）'!$A$5:$N$804,14,0))</f>
        <v/>
      </c>
      <c r="K240" s="53" t="str">
        <f>IF(N240=0,"",VLOOKUP(B240,'申込一覧（事務局）'!$A$5:$N$804,8,0))</f>
        <v/>
      </c>
      <c r="N240" s="55">
        <f>VLOOKUP(B240,'申込一覧（事務局）'!$A$5:$N$804,10,0)</f>
        <v>0</v>
      </c>
    </row>
    <row r="241" spans="1:14" ht="22.5" customHeight="1" x14ac:dyDescent="0.4">
      <c r="A241" s="19">
        <v>214</v>
      </c>
      <c r="B241" s="15">
        <v>214</v>
      </c>
      <c r="C241" s="29" t="str">
        <f>IF(N241=0,"",VLOOKUP(B241,'申込一覧（事務局）'!$A$5:$N$804,3,0))</f>
        <v/>
      </c>
      <c r="D241" s="29" t="str">
        <f t="shared" si="41"/>
        <v/>
      </c>
      <c r="E241" s="32" t="str">
        <f>IF(N241=0,"",VLOOKUP(B241,'申込一覧（事務局）'!$A$5:$N$804,4,0))</f>
        <v/>
      </c>
      <c r="F241" s="30" t="str">
        <f>IF(N241=0,"",VLOOKUP(B241,'申込一覧（事務局）'!$A$5:$N$804,6,0))</f>
        <v/>
      </c>
      <c r="G241" s="42" t="str">
        <f t="shared" si="42"/>
        <v/>
      </c>
      <c r="H241" s="50" t="str">
        <f>IF(N241=0,"",VLOOKUP(A241,'申込一覧（事務局）'!$A$5:$N$804,11,0))</f>
        <v/>
      </c>
      <c r="I241" s="31" t="str">
        <f>IF(N241=0,"",VLOOKUP(B241,'申込一覧（事務局）'!$A$5:$N$804,13,0))</f>
        <v/>
      </c>
      <c r="J241" s="31" t="str">
        <f>IF(N241=0,"",VLOOKUP(B241,'申込一覧（事務局）'!$A$5:$N$804,14,0))</f>
        <v/>
      </c>
      <c r="K241" s="53" t="str">
        <f>IF(N241=0,"",VLOOKUP(B241,'申込一覧（事務局）'!$A$5:$N$804,8,0))</f>
        <v/>
      </c>
      <c r="N241" s="55">
        <f>VLOOKUP(B241,'申込一覧（事務局）'!$A$5:$N$804,10,0)</f>
        <v>0</v>
      </c>
    </row>
    <row r="242" spans="1:14" ht="22.5" customHeight="1" x14ac:dyDescent="0.4">
      <c r="A242" s="19">
        <v>215</v>
      </c>
      <c r="B242" s="15">
        <v>215</v>
      </c>
      <c r="C242" s="29" t="str">
        <f>IF(N242=0,"",VLOOKUP(B242,'申込一覧（事務局）'!$A$5:$N$804,3,0))</f>
        <v/>
      </c>
      <c r="D242" s="29" t="str">
        <f t="shared" si="41"/>
        <v/>
      </c>
      <c r="E242" s="32" t="str">
        <f>IF(N242=0,"",VLOOKUP(B242,'申込一覧（事務局）'!$A$5:$N$804,4,0))</f>
        <v/>
      </c>
      <c r="F242" s="30" t="str">
        <f>IF(N242=0,"",VLOOKUP(B242,'申込一覧（事務局）'!$A$5:$N$804,6,0))</f>
        <v/>
      </c>
      <c r="G242" s="42" t="str">
        <f t="shared" si="42"/>
        <v/>
      </c>
      <c r="H242" s="50" t="str">
        <f>IF(N242=0,"",VLOOKUP(A242,'申込一覧（事務局）'!$A$5:$N$804,11,0))</f>
        <v/>
      </c>
      <c r="I242" s="31" t="str">
        <f>IF(N242=0,"",VLOOKUP(B242,'申込一覧（事務局）'!$A$5:$N$804,13,0))</f>
        <v/>
      </c>
      <c r="J242" s="31" t="str">
        <f>IF(N242=0,"",VLOOKUP(B242,'申込一覧（事務局）'!$A$5:$N$804,14,0))</f>
        <v/>
      </c>
      <c r="K242" s="53" t="str">
        <f>IF(N242=0,"",VLOOKUP(B242,'申込一覧（事務局）'!$A$5:$N$804,8,0))</f>
        <v/>
      </c>
      <c r="N242" s="55">
        <f>VLOOKUP(B242,'申込一覧（事務局）'!$A$5:$N$804,10,0)</f>
        <v>0</v>
      </c>
    </row>
    <row r="243" spans="1:14" ht="22.5" customHeight="1" x14ac:dyDescent="0.4">
      <c r="A243" s="19">
        <v>216</v>
      </c>
      <c r="B243" s="15">
        <v>216</v>
      </c>
      <c r="C243" s="29" t="str">
        <f>IF(N243=0,"",VLOOKUP(B243,'申込一覧（事務局）'!$A$5:$N$804,3,0))</f>
        <v/>
      </c>
      <c r="D243" s="29" t="str">
        <f t="shared" si="41"/>
        <v/>
      </c>
      <c r="E243" s="32" t="str">
        <f>IF(N243=0,"",VLOOKUP(B243,'申込一覧（事務局）'!$A$5:$N$804,4,0))</f>
        <v/>
      </c>
      <c r="F243" s="30" t="str">
        <f>IF(N243=0,"",VLOOKUP(B243,'申込一覧（事務局）'!$A$5:$N$804,6,0))</f>
        <v/>
      </c>
      <c r="G243" s="42" t="str">
        <f t="shared" si="42"/>
        <v/>
      </c>
      <c r="H243" s="50" t="str">
        <f>IF(N243=0,"",VLOOKUP(A243,'申込一覧（事務局）'!$A$5:$N$804,11,0))</f>
        <v/>
      </c>
      <c r="I243" s="31" t="str">
        <f>IF(N243=0,"",VLOOKUP(B243,'申込一覧（事務局）'!$A$5:$N$804,13,0))</f>
        <v/>
      </c>
      <c r="J243" s="31" t="str">
        <f>IF(N243=0,"",VLOOKUP(B243,'申込一覧（事務局）'!$A$5:$N$804,14,0))</f>
        <v/>
      </c>
      <c r="K243" s="53" t="str">
        <f>IF(N243=0,"",VLOOKUP(B243,'申込一覧（事務局）'!$A$5:$N$804,8,0))</f>
        <v/>
      </c>
      <c r="N243" s="55">
        <f>VLOOKUP(B243,'申込一覧（事務局）'!$A$5:$N$804,10,0)</f>
        <v>0</v>
      </c>
    </row>
    <row r="244" spans="1:14" ht="22.5" customHeight="1" x14ac:dyDescent="0.4">
      <c r="A244" s="19">
        <v>217</v>
      </c>
      <c r="B244" s="15">
        <v>217</v>
      </c>
      <c r="C244" s="29" t="str">
        <f>IF(N244=0,"",VLOOKUP(B244,'申込一覧（事務局）'!$A$5:$N$804,3,0))</f>
        <v/>
      </c>
      <c r="D244" s="29" t="str">
        <f t="shared" si="41"/>
        <v/>
      </c>
      <c r="E244" s="32" t="str">
        <f>IF(N244=0,"",VLOOKUP(B244,'申込一覧（事務局）'!$A$5:$N$804,4,0))</f>
        <v/>
      </c>
      <c r="F244" s="30" t="str">
        <f>IF(N244=0,"",VLOOKUP(B244,'申込一覧（事務局）'!$A$5:$N$804,6,0))</f>
        <v/>
      </c>
      <c r="G244" s="42" t="str">
        <f t="shared" si="42"/>
        <v/>
      </c>
      <c r="H244" s="50" t="str">
        <f>IF(N244=0,"",VLOOKUP(A244,'申込一覧（事務局）'!$A$5:$N$804,11,0))</f>
        <v/>
      </c>
      <c r="I244" s="31" t="str">
        <f>IF(N244=0,"",VLOOKUP(B244,'申込一覧（事務局）'!$A$5:$N$804,13,0))</f>
        <v/>
      </c>
      <c r="J244" s="31" t="str">
        <f>IF(N244=0,"",VLOOKUP(B244,'申込一覧（事務局）'!$A$5:$N$804,14,0))</f>
        <v/>
      </c>
      <c r="K244" s="53" t="str">
        <f>IF(N244=0,"",VLOOKUP(B244,'申込一覧（事務局）'!$A$5:$N$804,8,0))</f>
        <v/>
      </c>
      <c r="N244" s="55">
        <f>VLOOKUP(B244,'申込一覧（事務局）'!$A$5:$N$804,10,0)</f>
        <v>0</v>
      </c>
    </row>
    <row r="245" spans="1:14" ht="22.5" customHeight="1" x14ac:dyDescent="0.4">
      <c r="A245" s="19">
        <v>218</v>
      </c>
      <c r="B245" s="15">
        <v>218</v>
      </c>
      <c r="C245" s="29" t="str">
        <f>IF(N245=0,"",VLOOKUP(B245,'申込一覧（事務局）'!$A$5:$N$804,3,0))</f>
        <v/>
      </c>
      <c r="D245" s="29" t="str">
        <f t="shared" si="41"/>
        <v/>
      </c>
      <c r="E245" s="32" t="str">
        <f>IF(N245=0,"",VLOOKUP(B245,'申込一覧（事務局）'!$A$5:$N$804,4,0))</f>
        <v/>
      </c>
      <c r="F245" s="30" t="str">
        <f>IF(N245=0,"",VLOOKUP(B245,'申込一覧（事務局）'!$A$5:$N$804,6,0))</f>
        <v/>
      </c>
      <c r="G245" s="42" t="str">
        <f t="shared" si="42"/>
        <v/>
      </c>
      <c r="H245" s="50" t="str">
        <f>IF(N245=0,"",VLOOKUP(A245,'申込一覧（事務局）'!$A$5:$N$804,11,0))</f>
        <v/>
      </c>
      <c r="I245" s="31" t="str">
        <f>IF(N245=0,"",VLOOKUP(B245,'申込一覧（事務局）'!$A$5:$N$804,13,0))</f>
        <v/>
      </c>
      <c r="J245" s="31" t="str">
        <f>IF(N245=0,"",VLOOKUP(B245,'申込一覧（事務局）'!$A$5:$N$804,14,0))</f>
        <v/>
      </c>
      <c r="K245" s="53" t="str">
        <f>IF(N245=0,"",VLOOKUP(B245,'申込一覧（事務局）'!$A$5:$N$804,8,0))</f>
        <v/>
      </c>
      <c r="N245" s="55">
        <f>VLOOKUP(B245,'申込一覧（事務局）'!$A$5:$N$804,10,0)</f>
        <v>0</v>
      </c>
    </row>
    <row r="246" spans="1:14" ht="22.5" customHeight="1" x14ac:dyDescent="0.4">
      <c r="A246" s="19">
        <v>219</v>
      </c>
      <c r="B246" s="15">
        <v>219</v>
      </c>
      <c r="C246" s="29" t="str">
        <f>IF(N246=0,"",VLOOKUP(B246,'申込一覧（事務局）'!$A$5:$N$804,3,0))</f>
        <v/>
      </c>
      <c r="D246" s="29" t="str">
        <f t="shared" si="41"/>
        <v/>
      </c>
      <c r="E246" s="32" t="str">
        <f>IF(N246=0,"",VLOOKUP(B246,'申込一覧（事務局）'!$A$5:$N$804,4,0))</f>
        <v/>
      </c>
      <c r="F246" s="30" t="str">
        <f>IF(N246=0,"",VLOOKUP(B246,'申込一覧（事務局）'!$A$5:$N$804,6,0))</f>
        <v/>
      </c>
      <c r="G246" s="42" t="str">
        <f t="shared" si="42"/>
        <v/>
      </c>
      <c r="H246" s="50" t="str">
        <f>IF(N246=0,"",VLOOKUP(A246,'申込一覧（事務局）'!$A$5:$N$804,11,0))</f>
        <v/>
      </c>
      <c r="I246" s="31" t="str">
        <f>IF(N246=0,"",VLOOKUP(B246,'申込一覧（事務局）'!$A$5:$N$804,13,0))</f>
        <v/>
      </c>
      <c r="J246" s="31" t="str">
        <f>IF(N246=0,"",VLOOKUP(B246,'申込一覧（事務局）'!$A$5:$N$804,14,0))</f>
        <v/>
      </c>
      <c r="K246" s="53" t="str">
        <f>IF(N246=0,"",VLOOKUP(B246,'申込一覧（事務局）'!$A$5:$N$804,8,0))</f>
        <v/>
      </c>
      <c r="N246" s="55">
        <f>VLOOKUP(B246,'申込一覧（事務局）'!$A$5:$N$804,10,0)</f>
        <v>0</v>
      </c>
    </row>
    <row r="247" spans="1:14" ht="22.5" customHeight="1" x14ac:dyDescent="0.4">
      <c r="A247" s="19">
        <v>220</v>
      </c>
      <c r="B247" s="15">
        <v>220</v>
      </c>
      <c r="C247" s="29" t="str">
        <f>IF(N247=0,"",VLOOKUP(B247,'申込一覧（事務局）'!$A$5:$N$804,3,0))</f>
        <v/>
      </c>
      <c r="D247" s="29" t="str">
        <f t="shared" si="41"/>
        <v/>
      </c>
      <c r="E247" s="32" t="str">
        <f>IF(N247=0,"",VLOOKUP(B247,'申込一覧（事務局）'!$A$5:$N$804,4,0))</f>
        <v/>
      </c>
      <c r="F247" s="30" t="str">
        <f>IF(N247=0,"",VLOOKUP(B247,'申込一覧（事務局）'!$A$5:$N$804,6,0))</f>
        <v/>
      </c>
      <c r="G247" s="42" t="str">
        <f t="shared" si="42"/>
        <v/>
      </c>
      <c r="H247" s="50" t="str">
        <f>IF(N247=0,"",VLOOKUP(A247,'申込一覧（事務局）'!$A$5:$N$804,11,0))</f>
        <v/>
      </c>
      <c r="I247" s="31" t="str">
        <f>IF(N247=0,"",VLOOKUP(B247,'申込一覧（事務局）'!$A$5:$N$804,13,0))</f>
        <v/>
      </c>
      <c r="J247" s="31" t="str">
        <f>IF(N247=0,"",VLOOKUP(B247,'申込一覧（事務局）'!$A$5:$N$804,14,0))</f>
        <v/>
      </c>
      <c r="K247" s="53" t="str">
        <f>IF(N247=0,"",VLOOKUP(B247,'申込一覧（事務局）'!$A$5:$N$804,8,0))</f>
        <v/>
      </c>
      <c r="N247" s="55">
        <f>VLOOKUP(B247,'申込一覧（事務局）'!$A$5:$N$804,10,0)</f>
        <v>0</v>
      </c>
    </row>
    <row r="248" spans="1:14" ht="22.5" customHeight="1" x14ac:dyDescent="0.4">
      <c r="A248" s="19">
        <v>221</v>
      </c>
      <c r="B248" s="15">
        <v>221</v>
      </c>
      <c r="C248" s="29" t="str">
        <f>IF(N248=0,"",VLOOKUP(B248,'申込一覧（事務局）'!$A$5:$N$804,3,0))</f>
        <v/>
      </c>
      <c r="D248" s="29" t="str">
        <f t="shared" si="41"/>
        <v/>
      </c>
      <c r="E248" s="32" t="str">
        <f>IF(N248=0,"",VLOOKUP(B248,'申込一覧（事務局）'!$A$5:$N$804,4,0))</f>
        <v/>
      </c>
      <c r="F248" s="30" t="str">
        <f>IF(N248=0,"",VLOOKUP(B248,'申込一覧（事務局）'!$A$5:$N$804,6,0))</f>
        <v/>
      </c>
      <c r="G248" s="42" t="str">
        <f t="shared" si="42"/>
        <v/>
      </c>
      <c r="H248" s="50" t="str">
        <f>IF(N248=0,"",VLOOKUP(A248,'申込一覧（事務局）'!$A$5:$N$804,11,0))</f>
        <v/>
      </c>
      <c r="I248" s="31" t="str">
        <f>IF(N248=0,"",VLOOKUP(B248,'申込一覧（事務局）'!$A$5:$N$804,13,0))</f>
        <v/>
      </c>
      <c r="J248" s="31" t="str">
        <f>IF(N248=0,"",VLOOKUP(B248,'申込一覧（事務局）'!$A$5:$N$804,14,0))</f>
        <v/>
      </c>
      <c r="K248" s="53" t="str">
        <f>IF(N248=0,"",VLOOKUP(B248,'申込一覧（事務局）'!$A$5:$N$804,8,0))</f>
        <v/>
      </c>
      <c r="N248" s="55">
        <f>VLOOKUP(B248,'申込一覧（事務局）'!$A$5:$N$804,10,0)</f>
        <v>0</v>
      </c>
    </row>
    <row r="249" spans="1:14" ht="22.5" customHeight="1" x14ac:dyDescent="0.4">
      <c r="A249" s="19">
        <v>222</v>
      </c>
      <c r="B249" s="15">
        <v>222</v>
      </c>
      <c r="C249" s="29" t="str">
        <f>IF(N249=0,"",VLOOKUP(B249,'申込一覧（事務局）'!$A$5:$N$804,3,0))</f>
        <v/>
      </c>
      <c r="D249" s="29" t="str">
        <f t="shared" si="41"/>
        <v/>
      </c>
      <c r="E249" s="32" t="str">
        <f>IF(N249=0,"",VLOOKUP(B249,'申込一覧（事務局）'!$A$5:$N$804,4,0))</f>
        <v/>
      </c>
      <c r="F249" s="30" t="str">
        <f>IF(N249=0,"",VLOOKUP(B249,'申込一覧（事務局）'!$A$5:$N$804,6,0))</f>
        <v/>
      </c>
      <c r="G249" s="42" t="str">
        <f t="shared" si="42"/>
        <v/>
      </c>
      <c r="H249" s="50" t="str">
        <f>IF(N249=0,"",VLOOKUP(A249,'申込一覧（事務局）'!$A$5:$N$804,11,0))</f>
        <v/>
      </c>
      <c r="I249" s="31" t="str">
        <f>IF(N249=0,"",VLOOKUP(B249,'申込一覧（事務局）'!$A$5:$N$804,13,0))</f>
        <v/>
      </c>
      <c r="J249" s="31" t="str">
        <f>IF(N249=0,"",VLOOKUP(B249,'申込一覧（事務局）'!$A$5:$N$804,14,0))</f>
        <v/>
      </c>
      <c r="K249" s="53" t="str">
        <f>IF(N249=0,"",VLOOKUP(B249,'申込一覧（事務局）'!$A$5:$N$804,8,0))</f>
        <v/>
      </c>
      <c r="N249" s="55">
        <f>VLOOKUP(B249,'申込一覧（事務局）'!$A$5:$N$804,10,0)</f>
        <v>0</v>
      </c>
    </row>
    <row r="250" spans="1:14" ht="22.5" customHeight="1" x14ac:dyDescent="0.4">
      <c r="A250" s="19">
        <v>223</v>
      </c>
      <c r="B250" s="15">
        <v>223</v>
      </c>
      <c r="C250" s="29" t="str">
        <f>IF(N250=0,"",VLOOKUP(B250,'申込一覧（事務局）'!$A$5:$N$804,3,0))</f>
        <v/>
      </c>
      <c r="D250" s="29" t="str">
        <f t="shared" si="41"/>
        <v/>
      </c>
      <c r="E250" s="32" t="str">
        <f>IF(N250=0,"",VLOOKUP(B250,'申込一覧（事務局）'!$A$5:$N$804,4,0))</f>
        <v/>
      </c>
      <c r="F250" s="30" t="str">
        <f>IF(N250=0,"",VLOOKUP(B250,'申込一覧（事務局）'!$A$5:$N$804,6,0))</f>
        <v/>
      </c>
      <c r="G250" s="42" t="str">
        <f t="shared" si="42"/>
        <v/>
      </c>
      <c r="H250" s="50" t="str">
        <f>IF(N250=0,"",VLOOKUP(A250,'申込一覧（事務局）'!$A$5:$N$804,11,0))</f>
        <v/>
      </c>
      <c r="I250" s="31" t="str">
        <f>IF(N250=0,"",VLOOKUP(B250,'申込一覧（事務局）'!$A$5:$N$804,13,0))</f>
        <v/>
      </c>
      <c r="J250" s="31" t="str">
        <f>IF(N250=0,"",VLOOKUP(B250,'申込一覧（事務局）'!$A$5:$N$804,14,0))</f>
        <v/>
      </c>
      <c r="K250" s="53" t="str">
        <f>IF(N250=0,"",VLOOKUP(B250,'申込一覧（事務局）'!$A$5:$N$804,8,0))</f>
        <v/>
      </c>
      <c r="N250" s="55">
        <f>VLOOKUP(B250,'申込一覧（事務局）'!$A$5:$N$804,10,0)</f>
        <v>0</v>
      </c>
    </row>
    <row r="251" spans="1:14" ht="22.5" customHeight="1" x14ac:dyDescent="0.4">
      <c r="A251" s="19">
        <v>224</v>
      </c>
      <c r="B251" s="15">
        <v>224</v>
      </c>
      <c r="C251" s="29" t="str">
        <f>IF(N251=0,"",VLOOKUP(B251,'申込一覧（事務局）'!$A$5:$N$804,3,0))</f>
        <v/>
      </c>
      <c r="D251" s="29" t="str">
        <f t="shared" si="41"/>
        <v/>
      </c>
      <c r="E251" s="32" t="str">
        <f>IF(N251=0,"",VLOOKUP(B251,'申込一覧（事務局）'!$A$5:$N$804,4,0))</f>
        <v/>
      </c>
      <c r="F251" s="30" t="str">
        <f>IF(N251=0,"",VLOOKUP(B251,'申込一覧（事務局）'!$A$5:$N$804,6,0))</f>
        <v/>
      </c>
      <c r="G251" s="42" t="str">
        <f t="shared" si="42"/>
        <v/>
      </c>
      <c r="H251" s="50" t="str">
        <f>IF(N251=0,"",VLOOKUP(A251,'申込一覧（事務局）'!$A$5:$N$804,11,0))</f>
        <v/>
      </c>
      <c r="I251" s="31" t="str">
        <f>IF(N251=0,"",VLOOKUP(B251,'申込一覧（事務局）'!$A$5:$N$804,13,0))</f>
        <v/>
      </c>
      <c r="J251" s="31" t="str">
        <f>IF(N251=0,"",VLOOKUP(B251,'申込一覧（事務局）'!$A$5:$N$804,14,0))</f>
        <v/>
      </c>
      <c r="K251" s="53" t="str">
        <f>IF(N251=0,"",VLOOKUP(B251,'申込一覧（事務局）'!$A$5:$N$804,8,0))</f>
        <v/>
      </c>
      <c r="N251" s="55">
        <f>VLOOKUP(B251,'申込一覧（事務局）'!$A$5:$N$804,10,0)</f>
        <v>0</v>
      </c>
    </row>
    <row r="252" spans="1:14" ht="22.5" customHeight="1" thickBot="1" x14ac:dyDescent="0.45">
      <c r="A252" s="43">
        <v>225</v>
      </c>
      <c r="B252" s="16">
        <v>225</v>
      </c>
      <c r="C252" s="33" t="str">
        <f>IF(N252=0,"",VLOOKUP(B252,'申込一覧（事務局）'!$A$5:$N$804,3,0))</f>
        <v/>
      </c>
      <c r="D252" s="33" t="str">
        <f t="shared" si="41"/>
        <v/>
      </c>
      <c r="E252" s="34" t="str">
        <f>IF(N252=0,"",VLOOKUP(B252,'申込一覧（事務局）'!$A$5:$N$804,4,0))</f>
        <v/>
      </c>
      <c r="F252" s="44" t="str">
        <f>IF(N252=0,"",VLOOKUP(B252,'申込一覧（事務局）'!$A$5:$N$804,6,0))</f>
        <v/>
      </c>
      <c r="G252" s="45" t="str">
        <f t="shared" si="42"/>
        <v/>
      </c>
      <c r="H252" s="51" t="str">
        <f>IF(N252=0,"",VLOOKUP(A252,'申込一覧（事務局）'!$A$5:$N$804,11,0))</f>
        <v/>
      </c>
      <c r="I252" s="46" t="str">
        <f>IF(N252=0,"",VLOOKUP(B252,'申込一覧（事務局）'!$A$5:$N$804,13,0))</f>
        <v/>
      </c>
      <c r="J252" s="46" t="str">
        <f>IF(N252=0,"",VLOOKUP(B252,'申込一覧（事務局）'!$A$5:$N$804,14,0))</f>
        <v/>
      </c>
      <c r="K252" s="54" t="str">
        <f>IF(N252=0,"",VLOOKUP(B252,'申込一覧（事務局）'!$A$5:$N$804,8,0))</f>
        <v/>
      </c>
      <c r="N252" s="55">
        <f>VLOOKUP(B252,'申込一覧（事務局）'!$A$5:$N$804,10,0)</f>
        <v>0</v>
      </c>
    </row>
    <row r="253" spans="1:14" ht="23.25" x14ac:dyDescent="0.4">
      <c r="A253" s="81" t="str">
        <f t="shared" ref="A253" si="43">A1</f>
        <v>2023年度　C級公認審判員申請者名簿(一般)　　　</v>
      </c>
      <c r="B253" s="81"/>
      <c r="C253" s="81"/>
      <c r="D253" s="81"/>
      <c r="E253" s="81"/>
      <c r="F253" s="81"/>
      <c r="G253" s="81"/>
      <c r="H253" s="81"/>
      <c r="I253" s="81"/>
      <c r="J253" s="81"/>
      <c r="K253" s="82" t="str">
        <f>"NO."&amp;$L$2+9</f>
        <v>NO.10</v>
      </c>
      <c r="N253" s="55" t="e">
        <f>VLOOKUP(B253,'申込一覧（事務局）'!$A$5:$N$804,10,0)</f>
        <v>#N/A</v>
      </c>
    </row>
    <row r="254" spans="1:14" ht="17.25" thickBot="1" x14ac:dyDescent="0.45">
      <c r="A254" s="84" t="str">
        <f t="shared" ref="A254:J254" si="44">A2</f>
        <v>一般財団法人　北海道陸上競技協会　　２０２３年４月１日付委嘱</v>
      </c>
      <c r="B254" s="84"/>
      <c r="C254" s="84"/>
      <c r="D254" s="84"/>
      <c r="E254" s="84"/>
      <c r="F254" s="84"/>
      <c r="G254" s="84"/>
      <c r="H254" s="84"/>
      <c r="I254" s="84"/>
      <c r="J254" s="21" t="str">
        <f t="shared" si="44"/>
        <v>2023年4月15日以降受付</v>
      </c>
      <c r="K254" s="83"/>
      <c r="L254" s="12">
        <v>1</v>
      </c>
      <c r="N254" s="55" t="e">
        <f>VLOOKUP(B254,'申込一覧（事務局）'!$A$5:$N$804,10,0)</f>
        <v>#N/A</v>
      </c>
    </row>
    <row r="255" spans="1:14" ht="26.25" customHeight="1" thickBot="1" x14ac:dyDescent="0.45">
      <c r="A255" s="13"/>
      <c r="B255" s="18" t="str">
        <f t="shared" ref="B255:K255" si="45">B3</f>
        <v>登録番号</v>
      </c>
      <c r="C255" s="22" t="str">
        <f t="shared" si="45"/>
        <v>所属陸協</v>
      </c>
      <c r="D255" s="23" t="str">
        <f t="shared" si="45"/>
        <v>区分</v>
      </c>
      <c r="E255" s="24" t="str">
        <f t="shared" si="45"/>
        <v>氏      名</v>
      </c>
      <c r="F255" s="25" t="str">
        <f t="shared" si="45"/>
        <v>性</v>
      </c>
      <c r="G255" s="24" t="str">
        <f t="shared" si="45"/>
        <v>生年月日</v>
      </c>
      <c r="H255" s="24" t="str">
        <f t="shared" si="45"/>
        <v>年齢</v>
      </c>
      <c r="I255" s="24" t="str">
        <f t="shared" si="45"/>
        <v>（〒）</v>
      </c>
      <c r="J255" s="26" t="str">
        <f t="shared" si="45"/>
        <v>住所</v>
      </c>
      <c r="K255" s="27" t="str">
        <f t="shared" si="45"/>
        <v>所属高校</v>
      </c>
      <c r="N255" s="55" t="e">
        <f>VLOOKUP(B255,'申込一覧（事務局）'!$A$5:$N$804,10,0)</f>
        <v>#N/A</v>
      </c>
    </row>
    <row r="256" spans="1:14" ht="22.5" customHeight="1" x14ac:dyDescent="0.4">
      <c r="A256" s="37">
        <v>226</v>
      </c>
      <c r="B256" s="14">
        <v>226</v>
      </c>
      <c r="C256" s="28" t="str">
        <f>IF(N256=0,"",VLOOKUP(B256,'申込一覧（事務局）'!$A$5:$N$804,3,0))</f>
        <v/>
      </c>
      <c r="D256" s="28" t="str">
        <f>IF(C256="","","高校")</f>
        <v/>
      </c>
      <c r="E256" s="38" t="str">
        <f>IF(N256=0,"",VLOOKUP(B256,'申込一覧（事務局）'!$A$5:$N$804,4,0))</f>
        <v/>
      </c>
      <c r="F256" s="39" t="str">
        <f>IF(N256=0,"",VLOOKUP(B256,'申込一覧（事務局）'!$A$5:$N$804,6,0))</f>
        <v/>
      </c>
      <c r="G256" s="40" t="str">
        <f>IF(N256=0,"",TEXT(N256,"0000!/00!/00"))</f>
        <v/>
      </c>
      <c r="H256" s="48" t="str">
        <f>IF(N256=0,"",VLOOKUP(A256,'申込一覧（事務局）'!$A$5:$N$804,11,0))</f>
        <v/>
      </c>
      <c r="I256" s="41" t="str">
        <f>IF(N256=0,"",VLOOKUP(B256,'申込一覧（事務局）'!$A$5:$N$804,13,0))</f>
        <v/>
      </c>
      <c r="J256" s="41" t="str">
        <f>IF(N256=0,"",VLOOKUP(B256,'申込一覧（事務局）'!$A$5:$N$804,14,0))</f>
        <v/>
      </c>
      <c r="K256" s="52" t="str">
        <f>IF(N256=0,"",VLOOKUP(B256,'申込一覧（事務局）'!$A$5:$N$804,8,0))</f>
        <v/>
      </c>
      <c r="N256" s="55">
        <f>VLOOKUP(B256,'申込一覧（事務局）'!$A$5:$N$804,10,0)</f>
        <v>0</v>
      </c>
    </row>
    <row r="257" spans="1:14" ht="22.5" customHeight="1" x14ac:dyDescent="0.4">
      <c r="A257" s="19">
        <v>227</v>
      </c>
      <c r="B257" s="15">
        <v>227</v>
      </c>
      <c r="C257" s="29" t="str">
        <f>IF(N257=0,"",VLOOKUP(B257,'申込一覧（事務局）'!$A$5:$N$804,3,0))</f>
        <v/>
      </c>
      <c r="D257" s="29" t="str">
        <f t="shared" ref="D257:D280" si="46">IF(C257="","","高校")</f>
        <v/>
      </c>
      <c r="E257" s="32" t="str">
        <f>IF(N257=0,"",VLOOKUP(B257,'申込一覧（事務局）'!$A$5:$N$804,4,0))</f>
        <v/>
      </c>
      <c r="F257" s="30" t="str">
        <f>IF(N257=0,"",VLOOKUP(B257,'申込一覧（事務局）'!$A$5:$N$804,6,0))</f>
        <v/>
      </c>
      <c r="G257" s="42" t="str">
        <f t="shared" ref="G257:G280" si="47">IF(N257=0,"",TEXT(N257,"0000!/00!/00"))</f>
        <v/>
      </c>
      <c r="H257" s="50" t="str">
        <f>IF(N257=0,"",VLOOKUP(A257,'申込一覧（事務局）'!$A$5:$N$804,11,0))</f>
        <v/>
      </c>
      <c r="I257" s="31" t="str">
        <f>IF(N257=0,"",VLOOKUP(B257,'申込一覧（事務局）'!$A$5:$N$804,13,0))</f>
        <v/>
      </c>
      <c r="J257" s="31" t="str">
        <f>IF(N257=0,"",VLOOKUP(B257,'申込一覧（事務局）'!$A$5:$N$804,14,0))</f>
        <v/>
      </c>
      <c r="K257" s="53" t="str">
        <f>IF(N257=0,"",VLOOKUP(B257,'申込一覧（事務局）'!$A$5:$N$804,8,0))</f>
        <v/>
      </c>
      <c r="N257" s="55">
        <f>VLOOKUP(B257,'申込一覧（事務局）'!$A$5:$N$804,10,0)</f>
        <v>0</v>
      </c>
    </row>
    <row r="258" spans="1:14" ht="22.5" customHeight="1" x14ac:dyDescent="0.4">
      <c r="A258" s="19">
        <v>228</v>
      </c>
      <c r="B258" s="15">
        <v>228</v>
      </c>
      <c r="C258" s="29" t="str">
        <f>IF(N258=0,"",VLOOKUP(B258,'申込一覧（事務局）'!$A$5:$N$804,3,0))</f>
        <v/>
      </c>
      <c r="D258" s="29" t="str">
        <f t="shared" si="46"/>
        <v/>
      </c>
      <c r="E258" s="32" t="str">
        <f>IF(N258=0,"",VLOOKUP(B258,'申込一覧（事務局）'!$A$5:$N$804,4,0))</f>
        <v/>
      </c>
      <c r="F258" s="30" t="str">
        <f>IF(N258=0,"",VLOOKUP(B258,'申込一覧（事務局）'!$A$5:$N$804,6,0))</f>
        <v/>
      </c>
      <c r="G258" s="42" t="str">
        <f t="shared" si="47"/>
        <v/>
      </c>
      <c r="H258" s="50" t="str">
        <f>IF(N258=0,"",VLOOKUP(A258,'申込一覧（事務局）'!$A$5:$N$804,11,0))</f>
        <v/>
      </c>
      <c r="I258" s="31" t="str">
        <f>IF(N258=0,"",VLOOKUP(B258,'申込一覧（事務局）'!$A$5:$N$804,13,0))</f>
        <v/>
      </c>
      <c r="J258" s="31" t="str">
        <f>IF(N258=0,"",VLOOKUP(B258,'申込一覧（事務局）'!$A$5:$N$804,14,0))</f>
        <v/>
      </c>
      <c r="K258" s="53" t="str">
        <f>IF(N258=0,"",VLOOKUP(B258,'申込一覧（事務局）'!$A$5:$N$804,8,0))</f>
        <v/>
      </c>
      <c r="N258" s="55">
        <f>VLOOKUP(B258,'申込一覧（事務局）'!$A$5:$N$804,10,0)</f>
        <v>0</v>
      </c>
    </row>
    <row r="259" spans="1:14" ht="22.5" customHeight="1" x14ac:dyDescent="0.4">
      <c r="A259" s="19">
        <v>229</v>
      </c>
      <c r="B259" s="15">
        <v>229</v>
      </c>
      <c r="C259" s="29" t="str">
        <f>IF(N259=0,"",VLOOKUP(B259,'申込一覧（事務局）'!$A$5:$N$804,3,0))</f>
        <v/>
      </c>
      <c r="D259" s="29" t="str">
        <f t="shared" si="46"/>
        <v/>
      </c>
      <c r="E259" s="32" t="str">
        <f>IF(N259=0,"",VLOOKUP(B259,'申込一覧（事務局）'!$A$5:$N$804,4,0))</f>
        <v/>
      </c>
      <c r="F259" s="30" t="str">
        <f>IF(N259=0,"",VLOOKUP(B259,'申込一覧（事務局）'!$A$5:$N$804,6,0))</f>
        <v/>
      </c>
      <c r="G259" s="42" t="str">
        <f t="shared" si="47"/>
        <v/>
      </c>
      <c r="H259" s="50" t="str">
        <f>IF(N259=0,"",VLOOKUP(A259,'申込一覧（事務局）'!$A$5:$N$804,11,0))</f>
        <v/>
      </c>
      <c r="I259" s="31" t="str">
        <f>IF(N259=0,"",VLOOKUP(B259,'申込一覧（事務局）'!$A$5:$N$804,13,0))</f>
        <v/>
      </c>
      <c r="J259" s="31" t="str">
        <f>IF(N259=0,"",VLOOKUP(B259,'申込一覧（事務局）'!$A$5:$N$804,14,0))</f>
        <v/>
      </c>
      <c r="K259" s="53" t="str">
        <f>IF(N259=0,"",VLOOKUP(B259,'申込一覧（事務局）'!$A$5:$N$804,8,0))</f>
        <v/>
      </c>
      <c r="N259" s="55">
        <f>VLOOKUP(B259,'申込一覧（事務局）'!$A$5:$N$804,10,0)</f>
        <v>0</v>
      </c>
    </row>
    <row r="260" spans="1:14" ht="22.5" customHeight="1" x14ac:dyDescent="0.4">
      <c r="A260" s="19">
        <v>230</v>
      </c>
      <c r="B260" s="15">
        <v>230</v>
      </c>
      <c r="C260" s="29" t="str">
        <f>IF(N260=0,"",VLOOKUP(B260,'申込一覧（事務局）'!$A$5:$N$804,3,0))</f>
        <v/>
      </c>
      <c r="D260" s="29" t="str">
        <f t="shared" si="46"/>
        <v/>
      </c>
      <c r="E260" s="32" t="str">
        <f>IF(N260=0,"",VLOOKUP(B260,'申込一覧（事務局）'!$A$5:$N$804,4,0))</f>
        <v/>
      </c>
      <c r="F260" s="30" t="str">
        <f>IF(N260=0,"",VLOOKUP(B260,'申込一覧（事務局）'!$A$5:$N$804,6,0))</f>
        <v/>
      </c>
      <c r="G260" s="42" t="str">
        <f t="shared" si="47"/>
        <v/>
      </c>
      <c r="H260" s="50" t="str">
        <f>IF(N260=0,"",VLOOKUP(A260,'申込一覧（事務局）'!$A$5:$N$804,11,0))</f>
        <v/>
      </c>
      <c r="I260" s="31" t="str">
        <f>IF(N260=0,"",VLOOKUP(B260,'申込一覧（事務局）'!$A$5:$N$804,13,0))</f>
        <v/>
      </c>
      <c r="J260" s="31" t="str">
        <f>IF(N260=0,"",VLOOKUP(B260,'申込一覧（事務局）'!$A$5:$N$804,14,0))</f>
        <v/>
      </c>
      <c r="K260" s="53" t="str">
        <f>IF(N260=0,"",VLOOKUP(B260,'申込一覧（事務局）'!$A$5:$N$804,8,0))</f>
        <v/>
      </c>
      <c r="N260" s="55">
        <f>VLOOKUP(B260,'申込一覧（事務局）'!$A$5:$N$804,10,0)</f>
        <v>0</v>
      </c>
    </row>
    <row r="261" spans="1:14" ht="22.5" customHeight="1" x14ac:dyDescent="0.4">
      <c r="A261" s="19">
        <v>231</v>
      </c>
      <c r="B261" s="15">
        <v>231</v>
      </c>
      <c r="C261" s="29" t="str">
        <f>IF(N261=0,"",VLOOKUP(B261,'申込一覧（事務局）'!$A$5:$N$804,3,0))</f>
        <v/>
      </c>
      <c r="D261" s="29" t="str">
        <f t="shared" si="46"/>
        <v/>
      </c>
      <c r="E261" s="32" t="str">
        <f>IF(N261=0,"",VLOOKUP(B261,'申込一覧（事務局）'!$A$5:$N$804,4,0))</f>
        <v/>
      </c>
      <c r="F261" s="30" t="str">
        <f>IF(N261=0,"",VLOOKUP(B261,'申込一覧（事務局）'!$A$5:$N$804,6,0))</f>
        <v/>
      </c>
      <c r="G261" s="42" t="str">
        <f t="shared" si="47"/>
        <v/>
      </c>
      <c r="H261" s="50" t="str">
        <f>IF(N261=0,"",VLOOKUP(A261,'申込一覧（事務局）'!$A$5:$N$804,11,0))</f>
        <v/>
      </c>
      <c r="I261" s="31" t="str">
        <f>IF(N261=0,"",VLOOKUP(B261,'申込一覧（事務局）'!$A$5:$N$804,13,0))</f>
        <v/>
      </c>
      <c r="J261" s="31" t="str">
        <f>IF(N261=0,"",VLOOKUP(B261,'申込一覧（事務局）'!$A$5:$N$804,14,0))</f>
        <v/>
      </c>
      <c r="K261" s="53" t="str">
        <f>IF(N261=0,"",VLOOKUP(B261,'申込一覧（事務局）'!$A$5:$N$804,8,0))</f>
        <v/>
      </c>
      <c r="N261" s="55">
        <f>VLOOKUP(B261,'申込一覧（事務局）'!$A$5:$N$804,10,0)</f>
        <v>0</v>
      </c>
    </row>
    <row r="262" spans="1:14" ht="22.5" customHeight="1" x14ac:dyDescent="0.4">
      <c r="A262" s="19">
        <v>232</v>
      </c>
      <c r="B262" s="15">
        <v>232</v>
      </c>
      <c r="C262" s="29" t="str">
        <f>IF(N262=0,"",VLOOKUP(B262,'申込一覧（事務局）'!$A$5:$N$804,3,0))</f>
        <v/>
      </c>
      <c r="D262" s="29" t="str">
        <f t="shared" si="46"/>
        <v/>
      </c>
      <c r="E262" s="32" t="str">
        <f>IF(N262=0,"",VLOOKUP(B262,'申込一覧（事務局）'!$A$5:$N$804,4,0))</f>
        <v/>
      </c>
      <c r="F262" s="30" t="str">
        <f>IF(N262=0,"",VLOOKUP(B262,'申込一覧（事務局）'!$A$5:$N$804,6,0))</f>
        <v/>
      </c>
      <c r="G262" s="42" t="str">
        <f t="shared" si="47"/>
        <v/>
      </c>
      <c r="H262" s="50" t="str">
        <f>IF(N262=0,"",VLOOKUP(A262,'申込一覧（事務局）'!$A$5:$N$804,11,0))</f>
        <v/>
      </c>
      <c r="I262" s="31" t="str">
        <f>IF(N262=0,"",VLOOKUP(B262,'申込一覧（事務局）'!$A$5:$N$804,13,0))</f>
        <v/>
      </c>
      <c r="J262" s="31" t="str">
        <f>IF(N262=0,"",VLOOKUP(B262,'申込一覧（事務局）'!$A$5:$N$804,14,0))</f>
        <v/>
      </c>
      <c r="K262" s="53" t="str">
        <f>IF(N262=0,"",VLOOKUP(B262,'申込一覧（事務局）'!$A$5:$N$804,8,0))</f>
        <v/>
      </c>
      <c r="N262" s="55">
        <f>VLOOKUP(B262,'申込一覧（事務局）'!$A$5:$N$804,10,0)</f>
        <v>0</v>
      </c>
    </row>
    <row r="263" spans="1:14" ht="22.5" customHeight="1" x14ac:dyDescent="0.4">
      <c r="A263" s="19">
        <v>233</v>
      </c>
      <c r="B263" s="15">
        <v>233</v>
      </c>
      <c r="C263" s="29" t="str">
        <f>IF(N263=0,"",VLOOKUP(B263,'申込一覧（事務局）'!$A$5:$N$804,3,0))</f>
        <v/>
      </c>
      <c r="D263" s="29" t="str">
        <f t="shared" si="46"/>
        <v/>
      </c>
      <c r="E263" s="32" t="str">
        <f>IF(N263=0,"",VLOOKUP(B263,'申込一覧（事務局）'!$A$5:$N$804,4,0))</f>
        <v/>
      </c>
      <c r="F263" s="30" t="str">
        <f>IF(N263=0,"",VLOOKUP(B263,'申込一覧（事務局）'!$A$5:$N$804,6,0))</f>
        <v/>
      </c>
      <c r="G263" s="42" t="str">
        <f t="shared" si="47"/>
        <v/>
      </c>
      <c r="H263" s="50" t="str">
        <f>IF(N263=0,"",VLOOKUP(A263,'申込一覧（事務局）'!$A$5:$N$804,11,0))</f>
        <v/>
      </c>
      <c r="I263" s="31" t="str">
        <f>IF(N263=0,"",VLOOKUP(B263,'申込一覧（事務局）'!$A$5:$N$804,13,0))</f>
        <v/>
      </c>
      <c r="J263" s="31" t="str">
        <f>IF(N263=0,"",VLOOKUP(B263,'申込一覧（事務局）'!$A$5:$N$804,14,0))</f>
        <v/>
      </c>
      <c r="K263" s="53" t="str">
        <f>IF(N263=0,"",VLOOKUP(B263,'申込一覧（事務局）'!$A$5:$N$804,8,0))</f>
        <v/>
      </c>
      <c r="N263" s="55">
        <f>VLOOKUP(B263,'申込一覧（事務局）'!$A$5:$N$804,10,0)</f>
        <v>0</v>
      </c>
    </row>
    <row r="264" spans="1:14" ht="22.5" customHeight="1" x14ac:dyDescent="0.4">
      <c r="A264" s="19">
        <v>234</v>
      </c>
      <c r="B264" s="15">
        <v>234</v>
      </c>
      <c r="C264" s="29" t="str">
        <f>IF(N264=0,"",VLOOKUP(B264,'申込一覧（事務局）'!$A$5:$N$804,3,0))</f>
        <v/>
      </c>
      <c r="D264" s="29" t="str">
        <f t="shared" si="46"/>
        <v/>
      </c>
      <c r="E264" s="32" t="str">
        <f>IF(N264=0,"",VLOOKUP(B264,'申込一覧（事務局）'!$A$5:$N$804,4,0))</f>
        <v/>
      </c>
      <c r="F264" s="30" t="str">
        <f>IF(N264=0,"",VLOOKUP(B264,'申込一覧（事務局）'!$A$5:$N$804,6,0))</f>
        <v/>
      </c>
      <c r="G264" s="42" t="str">
        <f t="shared" si="47"/>
        <v/>
      </c>
      <c r="H264" s="50" t="str">
        <f>IF(N264=0,"",VLOOKUP(A264,'申込一覧（事務局）'!$A$5:$N$804,11,0))</f>
        <v/>
      </c>
      <c r="I264" s="31" t="str">
        <f>IF(N264=0,"",VLOOKUP(B264,'申込一覧（事務局）'!$A$5:$N$804,13,0))</f>
        <v/>
      </c>
      <c r="J264" s="31" t="str">
        <f>IF(N264=0,"",VLOOKUP(B264,'申込一覧（事務局）'!$A$5:$N$804,14,0))</f>
        <v/>
      </c>
      <c r="K264" s="53" t="str">
        <f>IF(N264=0,"",VLOOKUP(B264,'申込一覧（事務局）'!$A$5:$N$804,8,0))</f>
        <v/>
      </c>
      <c r="N264" s="55">
        <f>VLOOKUP(B264,'申込一覧（事務局）'!$A$5:$N$804,10,0)</f>
        <v>0</v>
      </c>
    </row>
    <row r="265" spans="1:14" ht="22.5" customHeight="1" x14ac:dyDescent="0.4">
      <c r="A265" s="19">
        <v>235</v>
      </c>
      <c r="B265" s="15">
        <v>235</v>
      </c>
      <c r="C265" s="29" t="str">
        <f>IF(N265=0,"",VLOOKUP(B265,'申込一覧（事務局）'!$A$5:$N$804,3,0))</f>
        <v/>
      </c>
      <c r="D265" s="29" t="str">
        <f t="shared" si="46"/>
        <v/>
      </c>
      <c r="E265" s="32" t="str">
        <f>IF(N265=0,"",VLOOKUP(B265,'申込一覧（事務局）'!$A$5:$N$804,4,0))</f>
        <v/>
      </c>
      <c r="F265" s="30" t="str">
        <f>IF(N265=0,"",VLOOKUP(B265,'申込一覧（事務局）'!$A$5:$N$804,6,0))</f>
        <v/>
      </c>
      <c r="G265" s="42" t="str">
        <f t="shared" si="47"/>
        <v/>
      </c>
      <c r="H265" s="50" t="str">
        <f>IF(N265=0,"",VLOOKUP(A265,'申込一覧（事務局）'!$A$5:$N$804,11,0))</f>
        <v/>
      </c>
      <c r="I265" s="31" t="str">
        <f>IF(N265=0,"",VLOOKUP(B265,'申込一覧（事務局）'!$A$5:$N$804,13,0))</f>
        <v/>
      </c>
      <c r="J265" s="31" t="str">
        <f>IF(N265=0,"",VLOOKUP(B265,'申込一覧（事務局）'!$A$5:$N$804,14,0))</f>
        <v/>
      </c>
      <c r="K265" s="53" t="str">
        <f>IF(N265=0,"",VLOOKUP(B265,'申込一覧（事務局）'!$A$5:$N$804,8,0))</f>
        <v/>
      </c>
      <c r="N265" s="55">
        <f>VLOOKUP(B265,'申込一覧（事務局）'!$A$5:$N$804,10,0)</f>
        <v>0</v>
      </c>
    </row>
    <row r="266" spans="1:14" ht="22.5" customHeight="1" x14ac:dyDescent="0.4">
      <c r="A266" s="19">
        <v>236</v>
      </c>
      <c r="B266" s="15">
        <v>236</v>
      </c>
      <c r="C266" s="29" t="str">
        <f>IF(N266=0,"",VLOOKUP(B266,'申込一覧（事務局）'!$A$5:$N$804,3,0))</f>
        <v/>
      </c>
      <c r="D266" s="29" t="str">
        <f t="shared" si="46"/>
        <v/>
      </c>
      <c r="E266" s="32" t="str">
        <f>IF(N266=0,"",VLOOKUP(B266,'申込一覧（事務局）'!$A$5:$N$804,4,0))</f>
        <v/>
      </c>
      <c r="F266" s="30" t="str">
        <f>IF(N266=0,"",VLOOKUP(B266,'申込一覧（事務局）'!$A$5:$N$804,6,0))</f>
        <v/>
      </c>
      <c r="G266" s="42" t="str">
        <f t="shared" si="47"/>
        <v/>
      </c>
      <c r="H266" s="50" t="str">
        <f>IF(N266=0,"",VLOOKUP(A266,'申込一覧（事務局）'!$A$5:$N$804,11,0))</f>
        <v/>
      </c>
      <c r="I266" s="31" t="str">
        <f>IF(N266=0,"",VLOOKUP(B266,'申込一覧（事務局）'!$A$5:$N$804,13,0))</f>
        <v/>
      </c>
      <c r="J266" s="31" t="str">
        <f>IF(N266=0,"",VLOOKUP(B266,'申込一覧（事務局）'!$A$5:$N$804,14,0))</f>
        <v/>
      </c>
      <c r="K266" s="53" t="str">
        <f>IF(N266=0,"",VLOOKUP(B266,'申込一覧（事務局）'!$A$5:$N$804,8,0))</f>
        <v/>
      </c>
      <c r="N266" s="55">
        <f>VLOOKUP(B266,'申込一覧（事務局）'!$A$5:$N$804,10,0)</f>
        <v>0</v>
      </c>
    </row>
    <row r="267" spans="1:14" ht="22.5" customHeight="1" x14ac:dyDescent="0.4">
      <c r="A267" s="19">
        <v>237</v>
      </c>
      <c r="B267" s="15">
        <v>237</v>
      </c>
      <c r="C267" s="29" t="str">
        <f>IF(N267=0,"",VLOOKUP(B267,'申込一覧（事務局）'!$A$5:$N$804,3,0))</f>
        <v/>
      </c>
      <c r="D267" s="29" t="str">
        <f t="shared" si="46"/>
        <v/>
      </c>
      <c r="E267" s="32" t="str">
        <f>IF(N267=0,"",VLOOKUP(B267,'申込一覧（事務局）'!$A$5:$N$804,4,0))</f>
        <v/>
      </c>
      <c r="F267" s="30" t="str">
        <f>IF(N267=0,"",VLOOKUP(B267,'申込一覧（事務局）'!$A$5:$N$804,6,0))</f>
        <v/>
      </c>
      <c r="G267" s="42" t="str">
        <f t="shared" si="47"/>
        <v/>
      </c>
      <c r="H267" s="50" t="str">
        <f>IF(N267=0,"",VLOOKUP(A267,'申込一覧（事務局）'!$A$5:$N$804,11,0))</f>
        <v/>
      </c>
      <c r="I267" s="31" t="str">
        <f>IF(N267=0,"",VLOOKUP(B267,'申込一覧（事務局）'!$A$5:$N$804,13,0))</f>
        <v/>
      </c>
      <c r="J267" s="31" t="str">
        <f>IF(N267=0,"",VLOOKUP(B267,'申込一覧（事務局）'!$A$5:$N$804,14,0))</f>
        <v/>
      </c>
      <c r="K267" s="53" t="str">
        <f>IF(N267=0,"",VLOOKUP(B267,'申込一覧（事務局）'!$A$5:$N$804,8,0))</f>
        <v/>
      </c>
      <c r="N267" s="55">
        <f>VLOOKUP(B267,'申込一覧（事務局）'!$A$5:$N$804,10,0)</f>
        <v>0</v>
      </c>
    </row>
    <row r="268" spans="1:14" ht="22.5" customHeight="1" x14ac:dyDescent="0.4">
      <c r="A268" s="19">
        <v>238</v>
      </c>
      <c r="B268" s="15">
        <v>238</v>
      </c>
      <c r="C268" s="29" t="str">
        <f>IF(N268=0,"",VLOOKUP(B268,'申込一覧（事務局）'!$A$5:$N$804,3,0))</f>
        <v/>
      </c>
      <c r="D268" s="29" t="str">
        <f t="shared" si="46"/>
        <v/>
      </c>
      <c r="E268" s="32" t="str">
        <f>IF(N268=0,"",VLOOKUP(B268,'申込一覧（事務局）'!$A$5:$N$804,4,0))</f>
        <v/>
      </c>
      <c r="F268" s="30" t="str">
        <f>IF(N268=0,"",VLOOKUP(B268,'申込一覧（事務局）'!$A$5:$N$804,6,0))</f>
        <v/>
      </c>
      <c r="G268" s="42" t="str">
        <f t="shared" si="47"/>
        <v/>
      </c>
      <c r="H268" s="50" t="str">
        <f>IF(N268=0,"",VLOOKUP(A268,'申込一覧（事務局）'!$A$5:$N$804,11,0))</f>
        <v/>
      </c>
      <c r="I268" s="31" t="str">
        <f>IF(N268=0,"",VLOOKUP(B268,'申込一覧（事務局）'!$A$5:$N$804,13,0))</f>
        <v/>
      </c>
      <c r="J268" s="31" t="str">
        <f>IF(N268=0,"",VLOOKUP(B268,'申込一覧（事務局）'!$A$5:$N$804,14,0))</f>
        <v/>
      </c>
      <c r="K268" s="53" t="str">
        <f>IF(N268=0,"",VLOOKUP(B268,'申込一覧（事務局）'!$A$5:$N$804,8,0))</f>
        <v/>
      </c>
      <c r="N268" s="55">
        <f>VLOOKUP(B268,'申込一覧（事務局）'!$A$5:$N$804,10,0)</f>
        <v>0</v>
      </c>
    </row>
    <row r="269" spans="1:14" ht="22.5" customHeight="1" x14ac:dyDescent="0.4">
      <c r="A269" s="19">
        <v>239</v>
      </c>
      <c r="B269" s="15">
        <v>239</v>
      </c>
      <c r="C269" s="29" t="str">
        <f>IF(N269=0,"",VLOOKUP(B269,'申込一覧（事務局）'!$A$5:$N$804,3,0))</f>
        <v/>
      </c>
      <c r="D269" s="29" t="str">
        <f t="shared" si="46"/>
        <v/>
      </c>
      <c r="E269" s="32" t="str">
        <f>IF(N269=0,"",VLOOKUP(B269,'申込一覧（事務局）'!$A$5:$N$804,4,0))</f>
        <v/>
      </c>
      <c r="F269" s="30" t="str">
        <f>IF(N269=0,"",VLOOKUP(B269,'申込一覧（事務局）'!$A$5:$N$804,6,0))</f>
        <v/>
      </c>
      <c r="G269" s="42" t="str">
        <f t="shared" si="47"/>
        <v/>
      </c>
      <c r="H269" s="50" t="str">
        <f>IF(N269=0,"",VLOOKUP(A269,'申込一覧（事務局）'!$A$5:$N$804,11,0))</f>
        <v/>
      </c>
      <c r="I269" s="31" t="str">
        <f>IF(N269=0,"",VLOOKUP(B269,'申込一覧（事務局）'!$A$5:$N$804,13,0))</f>
        <v/>
      </c>
      <c r="J269" s="31" t="str">
        <f>IF(N269=0,"",VLOOKUP(B269,'申込一覧（事務局）'!$A$5:$N$804,14,0))</f>
        <v/>
      </c>
      <c r="K269" s="53" t="str">
        <f>IF(N269=0,"",VLOOKUP(B269,'申込一覧（事務局）'!$A$5:$N$804,8,0))</f>
        <v/>
      </c>
      <c r="N269" s="55">
        <f>VLOOKUP(B269,'申込一覧（事務局）'!$A$5:$N$804,10,0)</f>
        <v>0</v>
      </c>
    </row>
    <row r="270" spans="1:14" ht="22.5" customHeight="1" x14ac:dyDescent="0.4">
      <c r="A270" s="19">
        <v>240</v>
      </c>
      <c r="B270" s="15">
        <v>240</v>
      </c>
      <c r="C270" s="29" t="str">
        <f>IF(N270=0,"",VLOOKUP(B270,'申込一覧（事務局）'!$A$5:$N$804,3,0))</f>
        <v/>
      </c>
      <c r="D270" s="29" t="str">
        <f t="shared" si="46"/>
        <v/>
      </c>
      <c r="E270" s="32" t="str">
        <f>IF(N270=0,"",VLOOKUP(B270,'申込一覧（事務局）'!$A$5:$N$804,4,0))</f>
        <v/>
      </c>
      <c r="F270" s="30" t="str">
        <f>IF(N270=0,"",VLOOKUP(B270,'申込一覧（事務局）'!$A$5:$N$804,6,0))</f>
        <v/>
      </c>
      <c r="G270" s="42" t="str">
        <f t="shared" si="47"/>
        <v/>
      </c>
      <c r="H270" s="50" t="str">
        <f>IF(N270=0,"",VLOOKUP(A270,'申込一覧（事務局）'!$A$5:$N$804,11,0))</f>
        <v/>
      </c>
      <c r="I270" s="31" t="str">
        <f>IF(N270=0,"",VLOOKUP(B270,'申込一覧（事務局）'!$A$5:$N$804,13,0))</f>
        <v/>
      </c>
      <c r="J270" s="31" t="str">
        <f>IF(N270=0,"",VLOOKUP(B270,'申込一覧（事務局）'!$A$5:$N$804,14,0))</f>
        <v/>
      </c>
      <c r="K270" s="53" t="str">
        <f>IF(N270=0,"",VLOOKUP(B270,'申込一覧（事務局）'!$A$5:$N$804,8,0))</f>
        <v/>
      </c>
      <c r="N270" s="55">
        <f>VLOOKUP(B270,'申込一覧（事務局）'!$A$5:$N$804,10,0)</f>
        <v>0</v>
      </c>
    </row>
    <row r="271" spans="1:14" ht="22.5" customHeight="1" x14ac:dyDescent="0.4">
      <c r="A271" s="19">
        <v>241</v>
      </c>
      <c r="B271" s="15">
        <v>241</v>
      </c>
      <c r="C271" s="29" t="str">
        <f>IF(N271=0,"",VLOOKUP(B271,'申込一覧（事務局）'!$A$5:$N$804,3,0))</f>
        <v/>
      </c>
      <c r="D271" s="29" t="str">
        <f t="shared" si="46"/>
        <v/>
      </c>
      <c r="E271" s="32" t="str">
        <f>IF(N271=0,"",VLOOKUP(B271,'申込一覧（事務局）'!$A$5:$N$804,4,0))</f>
        <v/>
      </c>
      <c r="F271" s="30" t="str">
        <f>IF(N271=0,"",VLOOKUP(B271,'申込一覧（事務局）'!$A$5:$N$804,6,0))</f>
        <v/>
      </c>
      <c r="G271" s="42" t="str">
        <f t="shared" si="47"/>
        <v/>
      </c>
      <c r="H271" s="50" t="str">
        <f>IF(N271=0,"",VLOOKUP(A271,'申込一覧（事務局）'!$A$5:$N$804,11,0))</f>
        <v/>
      </c>
      <c r="I271" s="31" t="str">
        <f>IF(N271=0,"",VLOOKUP(B271,'申込一覧（事務局）'!$A$5:$N$804,13,0))</f>
        <v/>
      </c>
      <c r="J271" s="31" t="str">
        <f>IF(N271=0,"",VLOOKUP(B271,'申込一覧（事務局）'!$A$5:$N$804,14,0))</f>
        <v/>
      </c>
      <c r="K271" s="53" t="str">
        <f>IF(N271=0,"",VLOOKUP(B271,'申込一覧（事務局）'!$A$5:$N$804,8,0))</f>
        <v/>
      </c>
      <c r="N271" s="55">
        <f>VLOOKUP(B271,'申込一覧（事務局）'!$A$5:$N$804,10,0)</f>
        <v>0</v>
      </c>
    </row>
    <row r="272" spans="1:14" ht="22.5" customHeight="1" x14ac:dyDescent="0.4">
      <c r="A272" s="19">
        <v>242</v>
      </c>
      <c r="B272" s="15">
        <v>242</v>
      </c>
      <c r="C272" s="29" t="str">
        <f>IF(N272=0,"",VLOOKUP(B272,'申込一覧（事務局）'!$A$5:$N$804,3,0))</f>
        <v/>
      </c>
      <c r="D272" s="29" t="str">
        <f t="shared" si="46"/>
        <v/>
      </c>
      <c r="E272" s="32" t="str">
        <f>IF(N272=0,"",VLOOKUP(B272,'申込一覧（事務局）'!$A$5:$N$804,4,0))</f>
        <v/>
      </c>
      <c r="F272" s="30" t="str">
        <f>IF(N272=0,"",VLOOKUP(B272,'申込一覧（事務局）'!$A$5:$N$804,6,0))</f>
        <v/>
      </c>
      <c r="G272" s="42" t="str">
        <f t="shared" si="47"/>
        <v/>
      </c>
      <c r="H272" s="50" t="str">
        <f>IF(N272=0,"",VLOOKUP(A272,'申込一覧（事務局）'!$A$5:$N$804,11,0))</f>
        <v/>
      </c>
      <c r="I272" s="31" t="str">
        <f>IF(N272=0,"",VLOOKUP(B272,'申込一覧（事務局）'!$A$5:$N$804,13,0))</f>
        <v/>
      </c>
      <c r="J272" s="31" t="str">
        <f>IF(N272=0,"",VLOOKUP(B272,'申込一覧（事務局）'!$A$5:$N$804,14,0))</f>
        <v/>
      </c>
      <c r="K272" s="53" t="str">
        <f>IF(N272=0,"",VLOOKUP(B272,'申込一覧（事務局）'!$A$5:$N$804,8,0))</f>
        <v/>
      </c>
      <c r="N272" s="55">
        <f>VLOOKUP(B272,'申込一覧（事務局）'!$A$5:$N$804,10,0)</f>
        <v>0</v>
      </c>
    </row>
    <row r="273" spans="1:14" ht="22.5" customHeight="1" x14ac:dyDescent="0.4">
      <c r="A273" s="19">
        <v>243</v>
      </c>
      <c r="B273" s="15">
        <v>243</v>
      </c>
      <c r="C273" s="29" t="str">
        <f>IF(N273=0,"",VLOOKUP(B273,'申込一覧（事務局）'!$A$5:$N$804,3,0))</f>
        <v/>
      </c>
      <c r="D273" s="29" t="str">
        <f t="shared" si="46"/>
        <v/>
      </c>
      <c r="E273" s="32" t="str">
        <f>IF(N273=0,"",VLOOKUP(B273,'申込一覧（事務局）'!$A$5:$N$804,4,0))</f>
        <v/>
      </c>
      <c r="F273" s="30" t="str">
        <f>IF(N273=0,"",VLOOKUP(B273,'申込一覧（事務局）'!$A$5:$N$804,6,0))</f>
        <v/>
      </c>
      <c r="G273" s="42" t="str">
        <f t="shared" si="47"/>
        <v/>
      </c>
      <c r="H273" s="50" t="str">
        <f>IF(N273=0,"",VLOOKUP(A273,'申込一覧（事務局）'!$A$5:$N$804,11,0))</f>
        <v/>
      </c>
      <c r="I273" s="31" t="str">
        <f>IF(N273=0,"",VLOOKUP(B273,'申込一覧（事務局）'!$A$5:$N$804,13,0))</f>
        <v/>
      </c>
      <c r="J273" s="31" t="str">
        <f>IF(N273=0,"",VLOOKUP(B273,'申込一覧（事務局）'!$A$5:$N$804,14,0))</f>
        <v/>
      </c>
      <c r="K273" s="53" t="str">
        <f>IF(N273=0,"",VLOOKUP(B273,'申込一覧（事務局）'!$A$5:$N$804,8,0))</f>
        <v/>
      </c>
      <c r="N273" s="55">
        <f>VLOOKUP(B273,'申込一覧（事務局）'!$A$5:$N$804,10,0)</f>
        <v>0</v>
      </c>
    </row>
    <row r="274" spans="1:14" ht="22.5" customHeight="1" x14ac:dyDescent="0.4">
      <c r="A274" s="19">
        <v>244</v>
      </c>
      <c r="B274" s="15">
        <v>244</v>
      </c>
      <c r="C274" s="29" t="str">
        <f>IF(N274=0,"",VLOOKUP(B274,'申込一覧（事務局）'!$A$5:$N$804,3,0))</f>
        <v/>
      </c>
      <c r="D274" s="29" t="str">
        <f t="shared" si="46"/>
        <v/>
      </c>
      <c r="E274" s="32" t="str">
        <f>IF(N274=0,"",VLOOKUP(B274,'申込一覧（事務局）'!$A$5:$N$804,4,0))</f>
        <v/>
      </c>
      <c r="F274" s="30" t="str">
        <f>IF(N274=0,"",VLOOKUP(B274,'申込一覧（事務局）'!$A$5:$N$804,6,0))</f>
        <v/>
      </c>
      <c r="G274" s="42" t="str">
        <f t="shared" si="47"/>
        <v/>
      </c>
      <c r="H274" s="50" t="str">
        <f>IF(N274=0,"",VLOOKUP(A274,'申込一覧（事務局）'!$A$5:$N$804,11,0))</f>
        <v/>
      </c>
      <c r="I274" s="31" t="str">
        <f>IF(N274=0,"",VLOOKUP(B274,'申込一覧（事務局）'!$A$5:$N$804,13,0))</f>
        <v/>
      </c>
      <c r="J274" s="31" t="str">
        <f>IF(N274=0,"",VLOOKUP(B274,'申込一覧（事務局）'!$A$5:$N$804,14,0))</f>
        <v/>
      </c>
      <c r="K274" s="53" t="str">
        <f>IF(N274=0,"",VLOOKUP(B274,'申込一覧（事務局）'!$A$5:$N$804,8,0))</f>
        <v/>
      </c>
      <c r="N274" s="55">
        <f>VLOOKUP(B274,'申込一覧（事務局）'!$A$5:$N$804,10,0)</f>
        <v>0</v>
      </c>
    </row>
    <row r="275" spans="1:14" ht="22.5" customHeight="1" x14ac:dyDescent="0.4">
      <c r="A275" s="19">
        <v>245</v>
      </c>
      <c r="B275" s="15">
        <v>245</v>
      </c>
      <c r="C275" s="29" t="str">
        <f>IF(N275=0,"",VLOOKUP(B275,'申込一覧（事務局）'!$A$5:$N$804,3,0))</f>
        <v/>
      </c>
      <c r="D275" s="29" t="str">
        <f t="shared" si="46"/>
        <v/>
      </c>
      <c r="E275" s="32" t="str">
        <f>IF(N275=0,"",VLOOKUP(B275,'申込一覧（事務局）'!$A$5:$N$804,4,0))</f>
        <v/>
      </c>
      <c r="F275" s="30" t="str">
        <f>IF(N275=0,"",VLOOKUP(B275,'申込一覧（事務局）'!$A$5:$N$804,6,0))</f>
        <v/>
      </c>
      <c r="G275" s="42" t="str">
        <f t="shared" si="47"/>
        <v/>
      </c>
      <c r="H275" s="50" t="str">
        <f>IF(N275=0,"",VLOOKUP(A275,'申込一覧（事務局）'!$A$5:$N$804,11,0))</f>
        <v/>
      </c>
      <c r="I275" s="31" t="str">
        <f>IF(N275=0,"",VLOOKUP(B275,'申込一覧（事務局）'!$A$5:$N$804,13,0))</f>
        <v/>
      </c>
      <c r="J275" s="31" t="str">
        <f>IF(N275=0,"",VLOOKUP(B275,'申込一覧（事務局）'!$A$5:$N$804,14,0))</f>
        <v/>
      </c>
      <c r="K275" s="53" t="str">
        <f>IF(N275=0,"",VLOOKUP(B275,'申込一覧（事務局）'!$A$5:$N$804,8,0))</f>
        <v/>
      </c>
      <c r="N275" s="55">
        <f>VLOOKUP(B275,'申込一覧（事務局）'!$A$5:$N$804,10,0)</f>
        <v>0</v>
      </c>
    </row>
    <row r="276" spans="1:14" ht="22.5" customHeight="1" x14ac:dyDescent="0.4">
      <c r="A276" s="19">
        <v>246</v>
      </c>
      <c r="B276" s="15">
        <v>246</v>
      </c>
      <c r="C276" s="29" t="str">
        <f>IF(N276=0,"",VLOOKUP(B276,'申込一覧（事務局）'!$A$5:$N$804,3,0))</f>
        <v/>
      </c>
      <c r="D276" s="29" t="str">
        <f t="shared" si="46"/>
        <v/>
      </c>
      <c r="E276" s="32" t="str">
        <f>IF(N276=0,"",VLOOKUP(B276,'申込一覧（事務局）'!$A$5:$N$804,4,0))</f>
        <v/>
      </c>
      <c r="F276" s="30" t="str">
        <f>IF(N276=0,"",VLOOKUP(B276,'申込一覧（事務局）'!$A$5:$N$804,6,0))</f>
        <v/>
      </c>
      <c r="G276" s="42" t="str">
        <f t="shared" si="47"/>
        <v/>
      </c>
      <c r="H276" s="50" t="str">
        <f>IF(N276=0,"",VLOOKUP(A276,'申込一覧（事務局）'!$A$5:$N$804,11,0))</f>
        <v/>
      </c>
      <c r="I276" s="31" t="str">
        <f>IF(N276=0,"",VLOOKUP(B276,'申込一覧（事務局）'!$A$5:$N$804,13,0))</f>
        <v/>
      </c>
      <c r="J276" s="31" t="str">
        <f>IF(N276=0,"",VLOOKUP(B276,'申込一覧（事務局）'!$A$5:$N$804,14,0))</f>
        <v/>
      </c>
      <c r="K276" s="53" t="str">
        <f>IF(N276=0,"",VLOOKUP(B276,'申込一覧（事務局）'!$A$5:$N$804,8,0))</f>
        <v/>
      </c>
      <c r="N276" s="55">
        <f>VLOOKUP(B276,'申込一覧（事務局）'!$A$5:$N$804,10,0)</f>
        <v>0</v>
      </c>
    </row>
    <row r="277" spans="1:14" ht="22.5" customHeight="1" x14ac:dyDescent="0.4">
      <c r="A277" s="19">
        <v>247</v>
      </c>
      <c r="B277" s="15">
        <v>247</v>
      </c>
      <c r="C277" s="29" t="str">
        <f>IF(N277=0,"",VLOOKUP(B277,'申込一覧（事務局）'!$A$5:$N$804,3,0))</f>
        <v/>
      </c>
      <c r="D277" s="29" t="str">
        <f t="shared" si="46"/>
        <v/>
      </c>
      <c r="E277" s="32" t="str">
        <f>IF(N277=0,"",VLOOKUP(B277,'申込一覧（事務局）'!$A$5:$N$804,4,0))</f>
        <v/>
      </c>
      <c r="F277" s="30" t="str">
        <f>IF(N277=0,"",VLOOKUP(B277,'申込一覧（事務局）'!$A$5:$N$804,6,0))</f>
        <v/>
      </c>
      <c r="G277" s="42" t="str">
        <f t="shared" si="47"/>
        <v/>
      </c>
      <c r="H277" s="50" t="str">
        <f>IF(N277=0,"",VLOOKUP(A277,'申込一覧（事務局）'!$A$5:$N$804,11,0))</f>
        <v/>
      </c>
      <c r="I277" s="31" t="str">
        <f>IF(N277=0,"",VLOOKUP(B277,'申込一覧（事務局）'!$A$5:$N$804,13,0))</f>
        <v/>
      </c>
      <c r="J277" s="31" t="str">
        <f>IF(N277=0,"",VLOOKUP(B277,'申込一覧（事務局）'!$A$5:$N$804,14,0))</f>
        <v/>
      </c>
      <c r="K277" s="53" t="str">
        <f>IF(N277=0,"",VLOOKUP(B277,'申込一覧（事務局）'!$A$5:$N$804,8,0))</f>
        <v/>
      </c>
      <c r="N277" s="55">
        <f>VLOOKUP(B277,'申込一覧（事務局）'!$A$5:$N$804,10,0)</f>
        <v>0</v>
      </c>
    </row>
    <row r="278" spans="1:14" ht="22.5" customHeight="1" x14ac:dyDescent="0.4">
      <c r="A278" s="19">
        <v>248</v>
      </c>
      <c r="B278" s="15">
        <v>248</v>
      </c>
      <c r="C278" s="29" t="str">
        <f>IF(N278=0,"",VLOOKUP(B278,'申込一覧（事務局）'!$A$5:$N$804,3,0))</f>
        <v/>
      </c>
      <c r="D278" s="29" t="str">
        <f t="shared" si="46"/>
        <v/>
      </c>
      <c r="E278" s="32" t="str">
        <f>IF(N278=0,"",VLOOKUP(B278,'申込一覧（事務局）'!$A$5:$N$804,4,0))</f>
        <v/>
      </c>
      <c r="F278" s="30" t="str">
        <f>IF(N278=0,"",VLOOKUP(B278,'申込一覧（事務局）'!$A$5:$N$804,6,0))</f>
        <v/>
      </c>
      <c r="G278" s="42" t="str">
        <f t="shared" si="47"/>
        <v/>
      </c>
      <c r="H278" s="50" t="str">
        <f>IF(N278=0,"",VLOOKUP(A278,'申込一覧（事務局）'!$A$5:$N$804,11,0))</f>
        <v/>
      </c>
      <c r="I278" s="31" t="str">
        <f>IF(N278=0,"",VLOOKUP(B278,'申込一覧（事務局）'!$A$5:$N$804,13,0))</f>
        <v/>
      </c>
      <c r="J278" s="31" t="str">
        <f>IF(N278=0,"",VLOOKUP(B278,'申込一覧（事務局）'!$A$5:$N$804,14,0))</f>
        <v/>
      </c>
      <c r="K278" s="53" t="str">
        <f>IF(N278=0,"",VLOOKUP(B278,'申込一覧（事務局）'!$A$5:$N$804,8,0))</f>
        <v/>
      </c>
      <c r="N278" s="55">
        <f>VLOOKUP(B278,'申込一覧（事務局）'!$A$5:$N$804,10,0)</f>
        <v>0</v>
      </c>
    </row>
    <row r="279" spans="1:14" ht="22.5" customHeight="1" x14ac:dyDescent="0.4">
      <c r="A279" s="19">
        <v>249</v>
      </c>
      <c r="B279" s="15">
        <v>249</v>
      </c>
      <c r="C279" s="29" t="str">
        <f>IF(N279=0,"",VLOOKUP(B279,'申込一覧（事務局）'!$A$5:$N$804,3,0))</f>
        <v/>
      </c>
      <c r="D279" s="29" t="str">
        <f t="shared" si="46"/>
        <v/>
      </c>
      <c r="E279" s="32" t="str">
        <f>IF(N279=0,"",VLOOKUP(B279,'申込一覧（事務局）'!$A$5:$N$804,4,0))</f>
        <v/>
      </c>
      <c r="F279" s="30" t="str">
        <f>IF(N279=0,"",VLOOKUP(B279,'申込一覧（事務局）'!$A$5:$N$804,6,0))</f>
        <v/>
      </c>
      <c r="G279" s="42" t="str">
        <f t="shared" si="47"/>
        <v/>
      </c>
      <c r="H279" s="50" t="str">
        <f>IF(N279=0,"",VLOOKUP(A279,'申込一覧（事務局）'!$A$5:$N$804,11,0))</f>
        <v/>
      </c>
      <c r="I279" s="31" t="str">
        <f>IF(N279=0,"",VLOOKUP(B279,'申込一覧（事務局）'!$A$5:$N$804,13,0))</f>
        <v/>
      </c>
      <c r="J279" s="31" t="str">
        <f>IF(N279=0,"",VLOOKUP(B279,'申込一覧（事務局）'!$A$5:$N$804,14,0))</f>
        <v/>
      </c>
      <c r="K279" s="53" t="str">
        <f>IF(N279=0,"",VLOOKUP(B279,'申込一覧（事務局）'!$A$5:$N$804,8,0))</f>
        <v/>
      </c>
      <c r="N279" s="55">
        <f>VLOOKUP(B279,'申込一覧（事務局）'!$A$5:$N$804,10,0)</f>
        <v>0</v>
      </c>
    </row>
    <row r="280" spans="1:14" ht="22.5" customHeight="1" thickBot="1" x14ac:dyDescent="0.45">
      <c r="A280" s="43">
        <v>250</v>
      </c>
      <c r="B280" s="16">
        <v>250</v>
      </c>
      <c r="C280" s="33" t="str">
        <f>IF(N280=0,"",VLOOKUP(B280,'申込一覧（事務局）'!$A$5:$N$804,3,0))</f>
        <v/>
      </c>
      <c r="D280" s="33" t="str">
        <f t="shared" si="46"/>
        <v/>
      </c>
      <c r="E280" s="34" t="str">
        <f>IF(N280=0,"",VLOOKUP(B280,'申込一覧（事務局）'!$A$5:$N$804,4,0))</f>
        <v/>
      </c>
      <c r="F280" s="44" t="str">
        <f>IF(N280=0,"",VLOOKUP(B280,'申込一覧（事務局）'!$A$5:$N$804,6,0))</f>
        <v/>
      </c>
      <c r="G280" s="45" t="str">
        <f t="shared" si="47"/>
        <v/>
      </c>
      <c r="H280" s="51" t="str">
        <f>IF(N280=0,"",VLOOKUP(A280,'申込一覧（事務局）'!$A$5:$N$804,11,0))</f>
        <v/>
      </c>
      <c r="I280" s="46" t="str">
        <f>IF(N280=0,"",VLOOKUP(B280,'申込一覧（事務局）'!$A$5:$N$804,13,0))</f>
        <v/>
      </c>
      <c r="J280" s="46" t="str">
        <f>IF(N280=0,"",VLOOKUP(B280,'申込一覧（事務局）'!$A$5:$N$804,14,0))</f>
        <v/>
      </c>
      <c r="K280" s="54" t="str">
        <f>IF(N280=0,"",VLOOKUP(B280,'申込一覧（事務局）'!$A$5:$N$804,8,0))</f>
        <v/>
      </c>
      <c r="N280" s="55">
        <f>VLOOKUP(B280,'申込一覧（事務局）'!$A$5:$N$804,10,0)</f>
        <v>0</v>
      </c>
    </row>
    <row r="281" spans="1:14" ht="23.25" x14ac:dyDescent="0.4">
      <c r="A281" s="81" t="str">
        <f t="shared" ref="A281" si="48">A1</f>
        <v>2023年度　C級公認審判員申請者名簿(一般)　　　</v>
      </c>
      <c r="B281" s="81"/>
      <c r="C281" s="81"/>
      <c r="D281" s="81"/>
      <c r="E281" s="81"/>
      <c r="F281" s="81"/>
      <c r="G281" s="81"/>
      <c r="H281" s="81"/>
      <c r="I281" s="81"/>
      <c r="J281" s="81"/>
      <c r="K281" s="82" t="str">
        <f>"NO."&amp;$L$2+10</f>
        <v>NO.11</v>
      </c>
      <c r="N281" s="55" t="e">
        <f>VLOOKUP(B281,'申込一覧（事務局）'!$A$5:$N$804,10,0)</f>
        <v>#N/A</v>
      </c>
    </row>
    <row r="282" spans="1:14" ht="17.25" thickBot="1" x14ac:dyDescent="0.45">
      <c r="A282" s="84" t="str">
        <f t="shared" ref="A282:J282" si="49">A2</f>
        <v>一般財団法人　北海道陸上競技協会　　２０２３年４月１日付委嘱</v>
      </c>
      <c r="B282" s="84"/>
      <c r="C282" s="84"/>
      <c r="D282" s="84"/>
      <c r="E282" s="84"/>
      <c r="F282" s="84"/>
      <c r="G282" s="84"/>
      <c r="H282" s="84"/>
      <c r="I282" s="84"/>
      <c r="J282" s="21" t="str">
        <f t="shared" si="49"/>
        <v>2023年4月15日以降受付</v>
      </c>
      <c r="K282" s="83"/>
      <c r="L282" s="12">
        <v>1</v>
      </c>
      <c r="N282" s="55" t="e">
        <f>VLOOKUP(B282,'申込一覧（事務局）'!$A$5:$N$804,10,0)</f>
        <v>#N/A</v>
      </c>
    </row>
    <row r="283" spans="1:14" ht="26.25" customHeight="1" thickBot="1" x14ac:dyDescent="0.45">
      <c r="A283" s="13"/>
      <c r="B283" s="18" t="str">
        <f t="shared" ref="B283:K283" si="50">B3</f>
        <v>登録番号</v>
      </c>
      <c r="C283" s="22" t="str">
        <f t="shared" si="50"/>
        <v>所属陸協</v>
      </c>
      <c r="D283" s="23" t="str">
        <f t="shared" si="50"/>
        <v>区分</v>
      </c>
      <c r="E283" s="24" t="str">
        <f t="shared" si="50"/>
        <v>氏      名</v>
      </c>
      <c r="F283" s="25" t="str">
        <f t="shared" si="50"/>
        <v>性</v>
      </c>
      <c r="G283" s="24" t="str">
        <f t="shared" si="50"/>
        <v>生年月日</v>
      </c>
      <c r="H283" s="24" t="str">
        <f t="shared" si="50"/>
        <v>年齢</v>
      </c>
      <c r="I283" s="24" t="str">
        <f t="shared" si="50"/>
        <v>（〒）</v>
      </c>
      <c r="J283" s="26" t="str">
        <f t="shared" si="50"/>
        <v>住所</v>
      </c>
      <c r="K283" s="27" t="str">
        <f t="shared" si="50"/>
        <v>所属高校</v>
      </c>
      <c r="N283" s="55" t="e">
        <f>VLOOKUP(B283,'申込一覧（事務局）'!$A$5:$N$804,10,0)</f>
        <v>#N/A</v>
      </c>
    </row>
    <row r="284" spans="1:14" ht="22.5" customHeight="1" x14ac:dyDescent="0.4">
      <c r="A284" s="37">
        <v>251</v>
      </c>
      <c r="B284" s="14">
        <v>251</v>
      </c>
      <c r="C284" s="28" t="str">
        <f>IF(N284=0,"",VLOOKUP(B284,'申込一覧（事務局）'!$A$5:$N$804,3,0))</f>
        <v/>
      </c>
      <c r="D284" s="28" t="str">
        <f>IF(C284="","","高校")</f>
        <v/>
      </c>
      <c r="E284" s="38" t="str">
        <f>IF(N284=0,"",VLOOKUP(B284,'申込一覧（事務局）'!$A$5:$N$804,4,0))</f>
        <v/>
      </c>
      <c r="F284" s="39" t="str">
        <f>IF(N284=0,"",VLOOKUP(B284,'申込一覧（事務局）'!$A$5:$N$804,6,0))</f>
        <v/>
      </c>
      <c r="G284" s="40" t="str">
        <f>IF(N284=0,"",TEXT(N284,"0000!/00!/00"))</f>
        <v/>
      </c>
      <c r="H284" s="48" t="str">
        <f>IF(N284=0,"",VLOOKUP(A284,'申込一覧（事務局）'!$A$5:$N$804,11,0))</f>
        <v/>
      </c>
      <c r="I284" s="41" t="str">
        <f>IF(N284=0,"",VLOOKUP(B284,'申込一覧（事務局）'!$A$5:$N$804,13,0))</f>
        <v/>
      </c>
      <c r="J284" s="41" t="str">
        <f>IF(N284=0,"",VLOOKUP(B284,'申込一覧（事務局）'!$A$5:$N$804,14,0))</f>
        <v/>
      </c>
      <c r="K284" s="52" t="str">
        <f>IF(N284=0,"",VLOOKUP(B284,'申込一覧（事務局）'!$A$5:$N$804,8,0))</f>
        <v/>
      </c>
      <c r="N284" s="55">
        <f>VLOOKUP(B284,'申込一覧（事務局）'!$A$5:$N$804,10,0)</f>
        <v>0</v>
      </c>
    </row>
    <row r="285" spans="1:14" ht="22.5" customHeight="1" x14ac:dyDescent="0.4">
      <c r="A285" s="19">
        <v>252</v>
      </c>
      <c r="B285" s="15">
        <v>252</v>
      </c>
      <c r="C285" s="29" t="str">
        <f>IF(N285=0,"",VLOOKUP(B285,'申込一覧（事務局）'!$A$5:$N$804,3,0))</f>
        <v/>
      </c>
      <c r="D285" s="29" t="str">
        <f t="shared" ref="D285:D308" si="51">IF(C285="","","高校")</f>
        <v/>
      </c>
      <c r="E285" s="32" t="str">
        <f>IF(N285=0,"",VLOOKUP(B285,'申込一覧（事務局）'!$A$5:$N$804,4,0))</f>
        <v/>
      </c>
      <c r="F285" s="30" t="str">
        <f>IF(N285=0,"",VLOOKUP(B285,'申込一覧（事務局）'!$A$5:$N$804,6,0))</f>
        <v/>
      </c>
      <c r="G285" s="42" t="str">
        <f t="shared" ref="G285:G308" si="52">IF(N285=0,"",TEXT(N285,"0000!/00!/00"))</f>
        <v/>
      </c>
      <c r="H285" s="50" t="str">
        <f>IF(N285=0,"",VLOOKUP(A285,'申込一覧（事務局）'!$A$5:$N$804,11,0))</f>
        <v/>
      </c>
      <c r="I285" s="31" t="str">
        <f>IF(N285=0,"",VLOOKUP(B285,'申込一覧（事務局）'!$A$5:$N$804,13,0))</f>
        <v/>
      </c>
      <c r="J285" s="31" t="str">
        <f>IF(N285=0,"",VLOOKUP(B285,'申込一覧（事務局）'!$A$5:$N$804,14,0))</f>
        <v/>
      </c>
      <c r="K285" s="53" t="str">
        <f>IF(N285=0,"",VLOOKUP(B285,'申込一覧（事務局）'!$A$5:$N$804,8,0))</f>
        <v/>
      </c>
      <c r="N285" s="55">
        <f>VLOOKUP(B285,'申込一覧（事務局）'!$A$5:$N$804,10,0)</f>
        <v>0</v>
      </c>
    </row>
    <row r="286" spans="1:14" ht="22.5" customHeight="1" x14ac:dyDescent="0.4">
      <c r="A286" s="19">
        <v>253</v>
      </c>
      <c r="B286" s="15">
        <v>253</v>
      </c>
      <c r="C286" s="29" t="str">
        <f>IF(N286=0,"",VLOOKUP(B286,'申込一覧（事務局）'!$A$5:$N$804,3,0))</f>
        <v/>
      </c>
      <c r="D286" s="29" t="str">
        <f t="shared" si="51"/>
        <v/>
      </c>
      <c r="E286" s="32" t="str">
        <f>IF(N286=0,"",VLOOKUP(B286,'申込一覧（事務局）'!$A$5:$N$804,4,0))</f>
        <v/>
      </c>
      <c r="F286" s="30" t="str">
        <f>IF(N286=0,"",VLOOKUP(B286,'申込一覧（事務局）'!$A$5:$N$804,6,0))</f>
        <v/>
      </c>
      <c r="G286" s="42" t="str">
        <f t="shared" si="52"/>
        <v/>
      </c>
      <c r="H286" s="50" t="str">
        <f>IF(N286=0,"",VLOOKUP(A286,'申込一覧（事務局）'!$A$5:$N$804,11,0))</f>
        <v/>
      </c>
      <c r="I286" s="31" t="str">
        <f>IF(N286=0,"",VLOOKUP(B286,'申込一覧（事務局）'!$A$5:$N$804,13,0))</f>
        <v/>
      </c>
      <c r="J286" s="31" t="str">
        <f>IF(N286=0,"",VLOOKUP(B286,'申込一覧（事務局）'!$A$5:$N$804,14,0))</f>
        <v/>
      </c>
      <c r="K286" s="53" t="str">
        <f>IF(N286=0,"",VLOOKUP(B286,'申込一覧（事務局）'!$A$5:$N$804,8,0))</f>
        <v/>
      </c>
      <c r="N286" s="55">
        <f>VLOOKUP(B286,'申込一覧（事務局）'!$A$5:$N$804,10,0)</f>
        <v>0</v>
      </c>
    </row>
    <row r="287" spans="1:14" ht="22.5" customHeight="1" x14ac:dyDescent="0.4">
      <c r="A287" s="19">
        <v>254</v>
      </c>
      <c r="B287" s="15">
        <v>254</v>
      </c>
      <c r="C287" s="29" t="str">
        <f>IF(N287=0,"",VLOOKUP(B287,'申込一覧（事務局）'!$A$5:$N$804,3,0))</f>
        <v/>
      </c>
      <c r="D287" s="29" t="str">
        <f t="shared" si="51"/>
        <v/>
      </c>
      <c r="E287" s="32" t="str">
        <f>IF(N287=0,"",VLOOKUP(B287,'申込一覧（事務局）'!$A$5:$N$804,4,0))</f>
        <v/>
      </c>
      <c r="F287" s="30" t="str">
        <f>IF(N287=0,"",VLOOKUP(B287,'申込一覧（事務局）'!$A$5:$N$804,6,0))</f>
        <v/>
      </c>
      <c r="G287" s="42" t="str">
        <f t="shared" si="52"/>
        <v/>
      </c>
      <c r="H287" s="50" t="str">
        <f>IF(N287=0,"",VLOOKUP(A287,'申込一覧（事務局）'!$A$5:$N$804,11,0))</f>
        <v/>
      </c>
      <c r="I287" s="31" t="str">
        <f>IF(N287=0,"",VLOOKUP(B287,'申込一覧（事務局）'!$A$5:$N$804,13,0))</f>
        <v/>
      </c>
      <c r="J287" s="31" t="str">
        <f>IF(N287=0,"",VLOOKUP(B287,'申込一覧（事務局）'!$A$5:$N$804,14,0))</f>
        <v/>
      </c>
      <c r="K287" s="53" t="str">
        <f>IF(N287=0,"",VLOOKUP(B287,'申込一覧（事務局）'!$A$5:$N$804,8,0))</f>
        <v/>
      </c>
      <c r="N287" s="55">
        <f>VLOOKUP(B287,'申込一覧（事務局）'!$A$5:$N$804,10,0)</f>
        <v>0</v>
      </c>
    </row>
    <row r="288" spans="1:14" ht="22.5" customHeight="1" x14ac:dyDescent="0.4">
      <c r="A288" s="19">
        <v>255</v>
      </c>
      <c r="B288" s="15">
        <v>255</v>
      </c>
      <c r="C288" s="29" t="str">
        <f>IF(N288=0,"",VLOOKUP(B288,'申込一覧（事務局）'!$A$5:$N$804,3,0))</f>
        <v/>
      </c>
      <c r="D288" s="29" t="str">
        <f t="shared" si="51"/>
        <v/>
      </c>
      <c r="E288" s="32" t="str">
        <f>IF(N288=0,"",VLOOKUP(B288,'申込一覧（事務局）'!$A$5:$N$804,4,0))</f>
        <v/>
      </c>
      <c r="F288" s="30" t="str">
        <f>IF(N288=0,"",VLOOKUP(B288,'申込一覧（事務局）'!$A$5:$N$804,6,0))</f>
        <v/>
      </c>
      <c r="G288" s="42" t="str">
        <f t="shared" si="52"/>
        <v/>
      </c>
      <c r="H288" s="50" t="str">
        <f>IF(N288=0,"",VLOOKUP(A288,'申込一覧（事務局）'!$A$5:$N$804,11,0))</f>
        <v/>
      </c>
      <c r="I288" s="31" t="str">
        <f>IF(N288=0,"",VLOOKUP(B288,'申込一覧（事務局）'!$A$5:$N$804,13,0))</f>
        <v/>
      </c>
      <c r="J288" s="31" t="str">
        <f>IF(N288=0,"",VLOOKUP(B288,'申込一覧（事務局）'!$A$5:$N$804,14,0))</f>
        <v/>
      </c>
      <c r="K288" s="53" t="str">
        <f>IF(N288=0,"",VLOOKUP(B288,'申込一覧（事務局）'!$A$5:$N$804,8,0))</f>
        <v/>
      </c>
      <c r="N288" s="55">
        <f>VLOOKUP(B288,'申込一覧（事務局）'!$A$5:$N$804,10,0)</f>
        <v>0</v>
      </c>
    </row>
    <row r="289" spans="1:14" ht="22.5" customHeight="1" x14ac:dyDescent="0.4">
      <c r="A289" s="19">
        <v>256</v>
      </c>
      <c r="B289" s="15">
        <v>256</v>
      </c>
      <c r="C289" s="29" t="str">
        <f>IF(N289=0,"",VLOOKUP(B289,'申込一覧（事務局）'!$A$5:$N$804,3,0))</f>
        <v/>
      </c>
      <c r="D289" s="29" t="str">
        <f t="shared" si="51"/>
        <v/>
      </c>
      <c r="E289" s="32" t="str">
        <f>IF(N289=0,"",VLOOKUP(B289,'申込一覧（事務局）'!$A$5:$N$804,4,0))</f>
        <v/>
      </c>
      <c r="F289" s="30" t="str">
        <f>IF(N289=0,"",VLOOKUP(B289,'申込一覧（事務局）'!$A$5:$N$804,6,0))</f>
        <v/>
      </c>
      <c r="G289" s="42" t="str">
        <f t="shared" si="52"/>
        <v/>
      </c>
      <c r="H289" s="50" t="str">
        <f>IF(N289=0,"",VLOOKUP(A289,'申込一覧（事務局）'!$A$5:$N$804,11,0))</f>
        <v/>
      </c>
      <c r="I289" s="31" t="str">
        <f>IF(N289=0,"",VLOOKUP(B289,'申込一覧（事務局）'!$A$5:$N$804,13,0))</f>
        <v/>
      </c>
      <c r="J289" s="31" t="str">
        <f>IF(N289=0,"",VLOOKUP(B289,'申込一覧（事務局）'!$A$5:$N$804,14,0))</f>
        <v/>
      </c>
      <c r="K289" s="53" t="str">
        <f>IF(N289=0,"",VLOOKUP(B289,'申込一覧（事務局）'!$A$5:$N$804,8,0))</f>
        <v/>
      </c>
      <c r="N289" s="55">
        <f>VLOOKUP(B289,'申込一覧（事務局）'!$A$5:$N$804,10,0)</f>
        <v>0</v>
      </c>
    </row>
    <row r="290" spans="1:14" ht="22.5" customHeight="1" x14ac:dyDescent="0.4">
      <c r="A290" s="19">
        <v>257</v>
      </c>
      <c r="B290" s="15">
        <v>257</v>
      </c>
      <c r="C290" s="29" t="str">
        <f>IF(N290=0,"",VLOOKUP(B290,'申込一覧（事務局）'!$A$5:$N$804,3,0))</f>
        <v/>
      </c>
      <c r="D290" s="29" t="str">
        <f t="shared" si="51"/>
        <v/>
      </c>
      <c r="E290" s="32" t="str">
        <f>IF(N290=0,"",VLOOKUP(B290,'申込一覧（事務局）'!$A$5:$N$804,4,0))</f>
        <v/>
      </c>
      <c r="F290" s="30" t="str">
        <f>IF(N290=0,"",VLOOKUP(B290,'申込一覧（事務局）'!$A$5:$N$804,6,0))</f>
        <v/>
      </c>
      <c r="G290" s="42" t="str">
        <f t="shared" si="52"/>
        <v/>
      </c>
      <c r="H290" s="50" t="str">
        <f>IF(N290=0,"",VLOOKUP(A290,'申込一覧（事務局）'!$A$5:$N$804,11,0))</f>
        <v/>
      </c>
      <c r="I290" s="31" t="str">
        <f>IF(N290=0,"",VLOOKUP(B290,'申込一覧（事務局）'!$A$5:$N$804,13,0))</f>
        <v/>
      </c>
      <c r="J290" s="31" t="str">
        <f>IF(N290=0,"",VLOOKUP(B290,'申込一覧（事務局）'!$A$5:$N$804,14,0))</f>
        <v/>
      </c>
      <c r="K290" s="53" t="str">
        <f>IF(N290=0,"",VLOOKUP(B290,'申込一覧（事務局）'!$A$5:$N$804,8,0))</f>
        <v/>
      </c>
      <c r="N290" s="55">
        <f>VLOOKUP(B290,'申込一覧（事務局）'!$A$5:$N$804,10,0)</f>
        <v>0</v>
      </c>
    </row>
    <row r="291" spans="1:14" ht="22.5" customHeight="1" x14ac:dyDescent="0.4">
      <c r="A291" s="19">
        <v>258</v>
      </c>
      <c r="B291" s="15">
        <v>258</v>
      </c>
      <c r="C291" s="29" t="str">
        <f>IF(N291=0,"",VLOOKUP(B291,'申込一覧（事務局）'!$A$5:$N$804,3,0))</f>
        <v/>
      </c>
      <c r="D291" s="29" t="str">
        <f t="shared" si="51"/>
        <v/>
      </c>
      <c r="E291" s="32" t="str">
        <f>IF(N291=0,"",VLOOKUP(B291,'申込一覧（事務局）'!$A$5:$N$804,4,0))</f>
        <v/>
      </c>
      <c r="F291" s="30" t="str">
        <f>IF(N291=0,"",VLOOKUP(B291,'申込一覧（事務局）'!$A$5:$N$804,6,0))</f>
        <v/>
      </c>
      <c r="G291" s="42" t="str">
        <f t="shared" si="52"/>
        <v/>
      </c>
      <c r="H291" s="50" t="str">
        <f>IF(N291=0,"",VLOOKUP(A291,'申込一覧（事務局）'!$A$5:$N$804,11,0))</f>
        <v/>
      </c>
      <c r="I291" s="31" t="str">
        <f>IF(N291=0,"",VLOOKUP(B291,'申込一覧（事務局）'!$A$5:$N$804,13,0))</f>
        <v/>
      </c>
      <c r="J291" s="31" t="str">
        <f>IF(N291=0,"",VLOOKUP(B291,'申込一覧（事務局）'!$A$5:$N$804,14,0))</f>
        <v/>
      </c>
      <c r="K291" s="53" t="str">
        <f>IF(N291=0,"",VLOOKUP(B291,'申込一覧（事務局）'!$A$5:$N$804,8,0))</f>
        <v/>
      </c>
      <c r="N291" s="55">
        <f>VLOOKUP(B291,'申込一覧（事務局）'!$A$5:$N$804,10,0)</f>
        <v>0</v>
      </c>
    </row>
    <row r="292" spans="1:14" ht="22.5" customHeight="1" x14ac:dyDescent="0.4">
      <c r="A292" s="19">
        <v>259</v>
      </c>
      <c r="B292" s="15">
        <v>259</v>
      </c>
      <c r="C292" s="29" t="str">
        <f>IF(N292=0,"",VLOOKUP(B292,'申込一覧（事務局）'!$A$5:$N$804,3,0))</f>
        <v/>
      </c>
      <c r="D292" s="29" t="str">
        <f t="shared" si="51"/>
        <v/>
      </c>
      <c r="E292" s="32" t="str">
        <f>IF(N292=0,"",VLOOKUP(B292,'申込一覧（事務局）'!$A$5:$N$804,4,0))</f>
        <v/>
      </c>
      <c r="F292" s="30" t="str">
        <f>IF(N292=0,"",VLOOKUP(B292,'申込一覧（事務局）'!$A$5:$N$804,6,0))</f>
        <v/>
      </c>
      <c r="G292" s="42" t="str">
        <f t="shared" si="52"/>
        <v/>
      </c>
      <c r="H292" s="50" t="str">
        <f>IF(N292=0,"",VLOOKUP(A292,'申込一覧（事務局）'!$A$5:$N$804,11,0))</f>
        <v/>
      </c>
      <c r="I292" s="31" t="str">
        <f>IF(N292=0,"",VLOOKUP(B292,'申込一覧（事務局）'!$A$5:$N$804,13,0))</f>
        <v/>
      </c>
      <c r="J292" s="31" t="str">
        <f>IF(N292=0,"",VLOOKUP(B292,'申込一覧（事務局）'!$A$5:$N$804,14,0))</f>
        <v/>
      </c>
      <c r="K292" s="53" t="str">
        <f>IF(N292=0,"",VLOOKUP(B292,'申込一覧（事務局）'!$A$5:$N$804,8,0))</f>
        <v/>
      </c>
      <c r="N292" s="55">
        <f>VLOOKUP(B292,'申込一覧（事務局）'!$A$5:$N$804,10,0)</f>
        <v>0</v>
      </c>
    </row>
    <row r="293" spans="1:14" ht="22.5" customHeight="1" x14ac:dyDescent="0.4">
      <c r="A293" s="19">
        <v>260</v>
      </c>
      <c r="B293" s="15">
        <v>260</v>
      </c>
      <c r="C293" s="29" t="str">
        <f>IF(N293=0,"",VLOOKUP(B293,'申込一覧（事務局）'!$A$5:$N$804,3,0))</f>
        <v/>
      </c>
      <c r="D293" s="29" t="str">
        <f t="shared" si="51"/>
        <v/>
      </c>
      <c r="E293" s="32" t="str">
        <f>IF(N293=0,"",VLOOKUP(B293,'申込一覧（事務局）'!$A$5:$N$804,4,0))</f>
        <v/>
      </c>
      <c r="F293" s="30" t="str">
        <f>IF(N293=0,"",VLOOKUP(B293,'申込一覧（事務局）'!$A$5:$N$804,6,0))</f>
        <v/>
      </c>
      <c r="G293" s="42" t="str">
        <f t="shared" si="52"/>
        <v/>
      </c>
      <c r="H293" s="50" t="str">
        <f>IF(N293=0,"",VLOOKUP(A293,'申込一覧（事務局）'!$A$5:$N$804,11,0))</f>
        <v/>
      </c>
      <c r="I293" s="31" t="str">
        <f>IF(N293=0,"",VLOOKUP(B293,'申込一覧（事務局）'!$A$5:$N$804,13,0))</f>
        <v/>
      </c>
      <c r="J293" s="31" t="str">
        <f>IF(N293=0,"",VLOOKUP(B293,'申込一覧（事務局）'!$A$5:$N$804,14,0))</f>
        <v/>
      </c>
      <c r="K293" s="53" t="str">
        <f>IF(N293=0,"",VLOOKUP(B293,'申込一覧（事務局）'!$A$5:$N$804,8,0))</f>
        <v/>
      </c>
      <c r="N293" s="55">
        <f>VLOOKUP(B293,'申込一覧（事務局）'!$A$5:$N$804,10,0)</f>
        <v>0</v>
      </c>
    </row>
    <row r="294" spans="1:14" ht="22.5" customHeight="1" x14ac:dyDescent="0.4">
      <c r="A294" s="19">
        <v>261</v>
      </c>
      <c r="B294" s="15">
        <v>261</v>
      </c>
      <c r="C294" s="29" t="str">
        <f>IF(N294=0,"",VLOOKUP(B294,'申込一覧（事務局）'!$A$5:$N$804,3,0))</f>
        <v/>
      </c>
      <c r="D294" s="29" t="str">
        <f t="shared" si="51"/>
        <v/>
      </c>
      <c r="E294" s="32" t="str">
        <f>IF(N294=0,"",VLOOKUP(B294,'申込一覧（事務局）'!$A$5:$N$804,4,0))</f>
        <v/>
      </c>
      <c r="F294" s="30" t="str">
        <f>IF(N294=0,"",VLOOKUP(B294,'申込一覧（事務局）'!$A$5:$N$804,6,0))</f>
        <v/>
      </c>
      <c r="G294" s="42" t="str">
        <f t="shared" si="52"/>
        <v/>
      </c>
      <c r="H294" s="50" t="str">
        <f>IF(N294=0,"",VLOOKUP(A294,'申込一覧（事務局）'!$A$5:$N$804,11,0))</f>
        <v/>
      </c>
      <c r="I294" s="31" t="str">
        <f>IF(N294=0,"",VLOOKUP(B294,'申込一覧（事務局）'!$A$5:$N$804,13,0))</f>
        <v/>
      </c>
      <c r="J294" s="31" t="str">
        <f>IF(N294=0,"",VLOOKUP(B294,'申込一覧（事務局）'!$A$5:$N$804,14,0))</f>
        <v/>
      </c>
      <c r="K294" s="53" t="str">
        <f>IF(N294=0,"",VLOOKUP(B294,'申込一覧（事務局）'!$A$5:$N$804,8,0))</f>
        <v/>
      </c>
      <c r="N294" s="55">
        <f>VLOOKUP(B294,'申込一覧（事務局）'!$A$5:$N$804,10,0)</f>
        <v>0</v>
      </c>
    </row>
    <row r="295" spans="1:14" ht="22.5" customHeight="1" x14ac:dyDescent="0.4">
      <c r="A295" s="19">
        <v>262</v>
      </c>
      <c r="B295" s="15">
        <v>262</v>
      </c>
      <c r="C295" s="29" t="str">
        <f>IF(N295=0,"",VLOOKUP(B295,'申込一覧（事務局）'!$A$5:$N$804,3,0))</f>
        <v/>
      </c>
      <c r="D295" s="29" t="str">
        <f t="shared" si="51"/>
        <v/>
      </c>
      <c r="E295" s="32" t="str">
        <f>IF(N295=0,"",VLOOKUP(B295,'申込一覧（事務局）'!$A$5:$N$804,4,0))</f>
        <v/>
      </c>
      <c r="F295" s="30" t="str">
        <f>IF(N295=0,"",VLOOKUP(B295,'申込一覧（事務局）'!$A$5:$N$804,6,0))</f>
        <v/>
      </c>
      <c r="G295" s="42" t="str">
        <f t="shared" si="52"/>
        <v/>
      </c>
      <c r="H295" s="50" t="str">
        <f>IF(N295=0,"",VLOOKUP(A295,'申込一覧（事務局）'!$A$5:$N$804,11,0))</f>
        <v/>
      </c>
      <c r="I295" s="31" t="str">
        <f>IF(N295=0,"",VLOOKUP(B295,'申込一覧（事務局）'!$A$5:$N$804,13,0))</f>
        <v/>
      </c>
      <c r="J295" s="31" t="str">
        <f>IF(N295=0,"",VLOOKUP(B295,'申込一覧（事務局）'!$A$5:$N$804,14,0))</f>
        <v/>
      </c>
      <c r="K295" s="53" t="str">
        <f>IF(N295=0,"",VLOOKUP(B295,'申込一覧（事務局）'!$A$5:$N$804,8,0))</f>
        <v/>
      </c>
      <c r="N295" s="55">
        <f>VLOOKUP(B295,'申込一覧（事務局）'!$A$5:$N$804,10,0)</f>
        <v>0</v>
      </c>
    </row>
    <row r="296" spans="1:14" ht="22.5" customHeight="1" x14ac:dyDescent="0.4">
      <c r="A296" s="19">
        <v>263</v>
      </c>
      <c r="B296" s="15">
        <v>263</v>
      </c>
      <c r="C296" s="29" t="str">
        <f>IF(N296=0,"",VLOOKUP(B296,'申込一覧（事務局）'!$A$5:$N$804,3,0))</f>
        <v/>
      </c>
      <c r="D296" s="29" t="str">
        <f t="shared" si="51"/>
        <v/>
      </c>
      <c r="E296" s="32" t="str">
        <f>IF(N296=0,"",VLOOKUP(B296,'申込一覧（事務局）'!$A$5:$N$804,4,0))</f>
        <v/>
      </c>
      <c r="F296" s="30" t="str">
        <f>IF(N296=0,"",VLOOKUP(B296,'申込一覧（事務局）'!$A$5:$N$804,6,0))</f>
        <v/>
      </c>
      <c r="G296" s="42" t="str">
        <f t="shared" si="52"/>
        <v/>
      </c>
      <c r="H296" s="50" t="str">
        <f>IF(N296=0,"",VLOOKUP(A296,'申込一覧（事務局）'!$A$5:$N$804,11,0))</f>
        <v/>
      </c>
      <c r="I296" s="31" t="str">
        <f>IF(N296=0,"",VLOOKUP(B296,'申込一覧（事務局）'!$A$5:$N$804,13,0))</f>
        <v/>
      </c>
      <c r="J296" s="31" t="str">
        <f>IF(N296=0,"",VLOOKUP(B296,'申込一覧（事務局）'!$A$5:$N$804,14,0))</f>
        <v/>
      </c>
      <c r="K296" s="53" t="str">
        <f>IF(N296=0,"",VLOOKUP(B296,'申込一覧（事務局）'!$A$5:$N$804,8,0))</f>
        <v/>
      </c>
      <c r="N296" s="55">
        <f>VLOOKUP(B296,'申込一覧（事務局）'!$A$5:$N$804,10,0)</f>
        <v>0</v>
      </c>
    </row>
    <row r="297" spans="1:14" ht="22.5" customHeight="1" x14ac:dyDescent="0.4">
      <c r="A297" s="19">
        <v>264</v>
      </c>
      <c r="B297" s="15">
        <v>264</v>
      </c>
      <c r="C297" s="29" t="str">
        <f>IF(N297=0,"",VLOOKUP(B297,'申込一覧（事務局）'!$A$5:$N$804,3,0))</f>
        <v/>
      </c>
      <c r="D297" s="29" t="str">
        <f t="shared" si="51"/>
        <v/>
      </c>
      <c r="E297" s="32" t="str">
        <f>IF(N297=0,"",VLOOKUP(B297,'申込一覧（事務局）'!$A$5:$N$804,4,0))</f>
        <v/>
      </c>
      <c r="F297" s="30" t="str">
        <f>IF(N297=0,"",VLOOKUP(B297,'申込一覧（事務局）'!$A$5:$N$804,6,0))</f>
        <v/>
      </c>
      <c r="G297" s="42" t="str">
        <f t="shared" si="52"/>
        <v/>
      </c>
      <c r="H297" s="50" t="str">
        <f>IF(N297=0,"",VLOOKUP(A297,'申込一覧（事務局）'!$A$5:$N$804,11,0))</f>
        <v/>
      </c>
      <c r="I297" s="31" t="str">
        <f>IF(N297=0,"",VLOOKUP(B297,'申込一覧（事務局）'!$A$5:$N$804,13,0))</f>
        <v/>
      </c>
      <c r="J297" s="31" t="str">
        <f>IF(N297=0,"",VLOOKUP(B297,'申込一覧（事務局）'!$A$5:$N$804,14,0))</f>
        <v/>
      </c>
      <c r="K297" s="53" t="str">
        <f>IF(N297=0,"",VLOOKUP(B297,'申込一覧（事務局）'!$A$5:$N$804,8,0))</f>
        <v/>
      </c>
      <c r="N297" s="55">
        <f>VLOOKUP(B297,'申込一覧（事務局）'!$A$5:$N$804,10,0)</f>
        <v>0</v>
      </c>
    </row>
    <row r="298" spans="1:14" ht="22.5" customHeight="1" x14ac:dyDescent="0.4">
      <c r="A298" s="19">
        <v>265</v>
      </c>
      <c r="B298" s="15">
        <v>265</v>
      </c>
      <c r="C298" s="29" t="str">
        <f>IF(N298=0,"",VLOOKUP(B298,'申込一覧（事務局）'!$A$5:$N$804,3,0))</f>
        <v/>
      </c>
      <c r="D298" s="29" t="str">
        <f t="shared" si="51"/>
        <v/>
      </c>
      <c r="E298" s="32" t="str">
        <f>IF(N298=0,"",VLOOKUP(B298,'申込一覧（事務局）'!$A$5:$N$804,4,0))</f>
        <v/>
      </c>
      <c r="F298" s="30" t="str">
        <f>IF(N298=0,"",VLOOKUP(B298,'申込一覧（事務局）'!$A$5:$N$804,6,0))</f>
        <v/>
      </c>
      <c r="G298" s="42" t="str">
        <f t="shared" si="52"/>
        <v/>
      </c>
      <c r="H298" s="50" t="str">
        <f>IF(N298=0,"",VLOOKUP(A298,'申込一覧（事務局）'!$A$5:$N$804,11,0))</f>
        <v/>
      </c>
      <c r="I298" s="31" t="str">
        <f>IF(N298=0,"",VLOOKUP(B298,'申込一覧（事務局）'!$A$5:$N$804,13,0))</f>
        <v/>
      </c>
      <c r="J298" s="31" t="str">
        <f>IF(N298=0,"",VLOOKUP(B298,'申込一覧（事務局）'!$A$5:$N$804,14,0))</f>
        <v/>
      </c>
      <c r="K298" s="53" t="str">
        <f>IF(N298=0,"",VLOOKUP(B298,'申込一覧（事務局）'!$A$5:$N$804,8,0))</f>
        <v/>
      </c>
      <c r="N298" s="55">
        <f>VLOOKUP(B298,'申込一覧（事務局）'!$A$5:$N$804,10,0)</f>
        <v>0</v>
      </c>
    </row>
    <row r="299" spans="1:14" ht="22.5" customHeight="1" x14ac:dyDescent="0.4">
      <c r="A299" s="19">
        <v>266</v>
      </c>
      <c r="B299" s="15">
        <v>266</v>
      </c>
      <c r="C299" s="29" t="str">
        <f>IF(N299=0,"",VLOOKUP(B299,'申込一覧（事務局）'!$A$5:$N$804,3,0))</f>
        <v/>
      </c>
      <c r="D299" s="29" t="str">
        <f t="shared" si="51"/>
        <v/>
      </c>
      <c r="E299" s="32" t="str">
        <f>IF(N299=0,"",VLOOKUP(B299,'申込一覧（事務局）'!$A$5:$N$804,4,0))</f>
        <v/>
      </c>
      <c r="F299" s="30" t="str">
        <f>IF(N299=0,"",VLOOKUP(B299,'申込一覧（事務局）'!$A$5:$N$804,6,0))</f>
        <v/>
      </c>
      <c r="G299" s="42" t="str">
        <f t="shared" si="52"/>
        <v/>
      </c>
      <c r="H299" s="50" t="str">
        <f>IF(N299=0,"",VLOOKUP(A299,'申込一覧（事務局）'!$A$5:$N$804,11,0))</f>
        <v/>
      </c>
      <c r="I299" s="31" t="str">
        <f>IF(N299=0,"",VLOOKUP(B299,'申込一覧（事務局）'!$A$5:$N$804,13,0))</f>
        <v/>
      </c>
      <c r="J299" s="31" t="str">
        <f>IF(N299=0,"",VLOOKUP(B299,'申込一覧（事務局）'!$A$5:$N$804,14,0))</f>
        <v/>
      </c>
      <c r="K299" s="53" t="str">
        <f>IF(N299=0,"",VLOOKUP(B299,'申込一覧（事務局）'!$A$5:$N$804,8,0))</f>
        <v/>
      </c>
      <c r="N299" s="55">
        <f>VLOOKUP(B299,'申込一覧（事務局）'!$A$5:$N$804,10,0)</f>
        <v>0</v>
      </c>
    </row>
    <row r="300" spans="1:14" ht="22.5" customHeight="1" x14ac:dyDescent="0.4">
      <c r="A300" s="19">
        <v>267</v>
      </c>
      <c r="B300" s="15">
        <v>267</v>
      </c>
      <c r="C300" s="29" t="str">
        <f>IF(N300=0,"",VLOOKUP(B300,'申込一覧（事務局）'!$A$5:$N$804,3,0))</f>
        <v/>
      </c>
      <c r="D300" s="29" t="str">
        <f t="shared" si="51"/>
        <v/>
      </c>
      <c r="E300" s="32" t="str">
        <f>IF(N300=0,"",VLOOKUP(B300,'申込一覧（事務局）'!$A$5:$N$804,4,0))</f>
        <v/>
      </c>
      <c r="F300" s="30" t="str">
        <f>IF(N300=0,"",VLOOKUP(B300,'申込一覧（事務局）'!$A$5:$N$804,6,0))</f>
        <v/>
      </c>
      <c r="G300" s="42" t="str">
        <f t="shared" si="52"/>
        <v/>
      </c>
      <c r="H300" s="50" t="str">
        <f>IF(N300=0,"",VLOOKUP(A300,'申込一覧（事務局）'!$A$5:$N$804,11,0))</f>
        <v/>
      </c>
      <c r="I300" s="31" t="str">
        <f>IF(N300=0,"",VLOOKUP(B300,'申込一覧（事務局）'!$A$5:$N$804,13,0))</f>
        <v/>
      </c>
      <c r="J300" s="31" t="str">
        <f>IF(N300=0,"",VLOOKUP(B300,'申込一覧（事務局）'!$A$5:$N$804,14,0))</f>
        <v/>
      </c>
      <c r="K300" s="53" t="str">
        <f>IF(N300=0,"",VLOOKUP(B300,'申込一覧（事務局）'!$A$5:$N$804,8,0))</f>
        <v/>
      </c>
      <c r="N300" s="55">
        <f>VLOOKUP(B300,'申込一覧（事務局）'!$A$5:$N$804,10,0)</f>
        <v>0</v>
      </c>
    </row>
    <row r="301" spans="1:14" ht="22.5" customHeight="1" x14ac:dyDescent="0.4">
      <c r="A301" s="19">
        <v>268</v>
      </c>
      <c r="B301" s="15">
        <v>268</v>
      </c>
      <c r="C301" s="29" t="str">
        <f>IF(N301=0,"",VLOOKUP(B301,'申込一覧（事務局）'!$A$5:$N$804,3,0))</f>
        <v/>
      </c>
      <c r="D301" s="29" t="str">
        <f t="shared" si="51"/>
        <v/>
      </c>
      <c r="E301" s="32" t="str">
        <f>IF(N301=0,"",VLOOKUP(B301,'申込一覧（事務局）'!$A$5:$N$804,4,0))</f>
        <v/>
      </c>
      <c r="F301" s="30" t="str">
        <f>IF(N301=0,"",VLOOKUP(B301,'申込一覧（事務局）'!$A$5:$N$804,6,0))</f>
        <v/>
      </c>
      <c r="G301" s="42" t="str">
        <f t="shared" si="52"/>
        <v/>
      </c>
      <c r="H301" s="50" t="str">
        <f>IF(N301=0,"",VLOOKUP(A301,'申込一覧（事務局）'!$A$5:$N$804,11,0))</f>
        <v/>
      </c>
      <c r="I301" s="31" t="str">
        <f>IF(N301=0,"",VLOOKUP(B301,'申込一覧（事務局）'!$A$5:$N$804,13,0))</f>
        <v/>
      </c>
      <c r="J301" s="31" t="str">
        <f>IF(N301=0,"",VLOOKUP(B301,'申込一覧（事務局）'!$A$5:$N$804,14,0))</f>
        <v/>
      </c>
      <c r="K301" s="53" t="str">
        <f>IF(N301=0,"",VLOOKUP(B301,'申込一覧（事務局）'!$A$5:$N$804,8,0))</f>
        <v/>
      </c>
      <c r="N301" s="55">
        <f>VLOOKUP(B301,'申込一覧（事務局）'!$A$5:$N$804,10,0)</f>
        <v>0</v>
      </c>
    </row>
    <row r="302" spans="1:14" ht="22.5" customHeight="1" x14ac:dyDescent="0.4">
      <c r="A302" s="19">
        <v>269</v>
      </c>
      <c r="B302" s="15">
        <v>269</v>
      </c>
      <c r="C302" s="29" t="str">
        <f>IF(N302=0,"",VLOOKUP(B302,'申込一覧（事務局）'!$A$5:$N$804,3,0))</f>
        <v/>
      </c>
      <c r="D302" s="29" t="str">
        <f t="shared" si="51"/>
        <v/>
      </c>
      <c r="E302" s="32" t="str">
        <f>IF(N302=0,"",VLOOKUP(B302,'申込一覧（事務局）'!$A$5:$N$804,4,0))</f>
        <v/>
      </c>
      <c r="F302" s="30" t="str">
        <f>IF(N302=0,"",VLOOKUP(B302,'申込一覧（事務局）'!$A$5:$N$804,6,0))</f>
        <v/>
      </c>
      <c r="G302" s="42" t="str">
        <f t="shared" si="52"/>
        <v/>
      </c>
      <c r="H302" s="50" t="str">
        <f>IF(N302=0,"",VLOOKUP(A302,'申込一覧（事務局）'!$A$5:$N$804,11,0))</f>
        <v/>
      </c>
      <c r="I302" s="31" t="str">
        <f>IF(N302=0,"",VLOOKUP(B302,'申込一覧（事務局）'!$A$5:$N$804,13,0))</f>
        <v/>
      </c>
      <c r="J302" s="31" t="str">
        <f>IF(N302=0,"",VLOOKUP(B302,'申込一覧（事務局）'!$A$5:$N$804,14,0))</f>
        <v/>
      </c>
      <c r="K302" s="53" t="str">
        <f>IF(N302=0,"",VLOOKUP(B302,'申込一覧（事務局）'!$A$5:$N$804,8,0))</f>
        <v/>
      </c>
      <c r="N302" s="55">
        <f>VLOOKUP(B302,'申込一覧（事務局）'!$A$5:$N$804,10,0)</f>
        <v>0</v>
      </c>
    </row>
    <row r="303" spans="1:14" ht="22.5" customHeight="1" x14ac:dyDescent="0.4">
      <c r="A303" s="19">
        <v>270</v>
      </c>
      <c r="B303" s="15">
        <v>270</v>
      </c>
      <c r="C303" s="29" t="str">
        <f>IF(N303=0,"",VLOOKUP(B303,'申込一覧（事務局）'!$A$5:$N$804,3,0))</f>
        <v/>
      </c>
      <c r="D303" s="29" t="str">
        <f t="shared" si="51"/>
        <v/>
      </c>
      <c r="E303" s="32" t="str">
        <f>IF(N303=0,"",VLOOKUP(B303,'申込一覧（事務局）'!$A$5:$N$804,4,0))</f>
        <v/>
      </c>
      <c r="F303" s="30" t="str">
        <f>IF(N303=0,"",VLOOKUP(B303,'申込一覧（事務局）'!$A$5:$N$804,6,0))</f>
        <v/>
      </c>
      <c r="G303" s="42" t="str">
        <f t="shared" si="52"/>
        <v/>
      </c>
      <c r="H303" s="50" t="str">
        <f>IF(N303=0,"",VLOOKUP(A303,'申込一覧（事務局）'!$A$5:$N$804,11,0))</f>
        <v/>
      </c>
      <c r="I303" s="31" t="str">
        <f>IF(N303=0,"",VLOOKUP(B303,'申込一覧（事務局）'!$A$5:$N$804,13,0))</f>
        <v/>
      </c>
      <c r="J303" s="31" t="str">
        <f>IF(N303=0,"",VLOOKUP(B303,'申込一覧（事務局）'!$A$5:$N$804,14,0))</f>
        <v/>
      </c>
      <c r="K303" s="53" t="str">
        <f>IF(N303=0,"",VLOOKUP(B303,'申込一覧（事務局）'!$A$5:$N$804,8,0))</f>
        <v/>
      </c>
      <c r="N303" s="55">
        <f>VLOOKUP(B303,'申込一覧（事務局）'!$A$5:$N$804,10,0)</f>
        <v>0</v>
      </c>
    </row>
    <row r="304" spans="1:14" ht="22.5" customHeight="1" x14ac:dyDescent="0.4">
      <c r="A304" s="19">
        <v>271</v>
      </c>
      <c r="B304" s="15">
        <v>271</v>
      </c>
      <c r="C304" s="29" t="str">
        <f>IF(N304=0,"",VLOOKUP(B304,'申込一覧（事務局）'!$A$5:$N$804,3,0))</f>
        <v/>
      </c>
      <c r="D304" s="29" t="str">
        <f t="shared" si="51"/>
        <v/>
      </c>
      <c r="E304" s="32" t="str">
        <f>IF(N304=0,"",VLOOKUP(B304,'申込一覧（事務局）'!$A$5:$N$804,4,0))</f>
        <v/>
      </c>
      <c r="F304" s="30" t="str">
        <f>IF(N304=0,"",VLOOKUP(B304,'申込一覧（事務局）'!$A$5:$N$804,6,0))</f>
        <v/>
      </c>
      <c r="G304" s="42" t="str">
        <f t="shared" si="52"/>
        <v/>
      </c>
      <c r="H304" s="50" t="str">
        <f>IF(N304=0,"",VLOOKUP(A304,'申込一覧（事務局）'!$A$5:$N$804,11,0))</f>
        <v/>
      </c>
      <c r="I304" s="31" t="str">
        <f>IF(N304=0,"",VLOOKUP(B304,'申込一覧（事務局）'!$A$5:$N$804,13,0))</f>
        <v/>
      </c>
      <c r="J304" s="31" t="str">
        <f>IF(N304=0,"",VLOOKUP(B304,'申込一覧（事務局）'!$A$5:$N$804,14,0))</f>
        <v/>
      </c>
      <c r="K304" s="53" t="str">
        <f>IF(N304=0,"",VLOOKUP(B304,'申込一覧（事務局）'!$A$5:$N$804,8,0))</f>
        <v/>
      </c>
      <c r="N304" s="55">
        <f>VLOOKUP(B304,'申込一覧（事務局）'!$A$5:$N$804,10,0)</f>
        <v>0</v>
      </c>
    </row>
    <row r="305" spans="1:14" ht="22.5" customHeight="1" x14ac:dyDescent="0.4">
      <c r="A305" s="19">
        <v>272</v>
      </c>
      <c r="B305" s="15">
        <v>272</v>
      </c>
      <c r="C305" s="29" t="str">
        <f>IF(N305=0,"",VLOOKUP(B305,'申込一覧（事務局）'!$A$5:$N$804,3,0))</f>
        <v/>
      </c>
      <c r="D305" s="29" t="str">
        <f t="shared" si="51"/>
        <v/>
      </c>
      <c r="E305" s="32" t="str">
        <f>IF(N305=0,"",VLOOKUP(B305,'申込一覧（事務局）'!$A$5:$N$804,4,0))</f>
        <v/>
      </c>
      <c r="F305" s="30" t="str">
        <f>IF(N305=0,"",VLOOKUP(B305,'申込一覧（事務局）'!$A$5:$N$804,6,0))</f>
        <v/>
      </c>
      <c r="G305" s="42" t="str">
        <f t="shared" si="52"/>
        <v/>
      </c>
      <c r="H305" s="50" t="str">
        <f>IF(N305=0,"",VLOOKUP(A305,'申込一覧（事務局）'!$A$5:$N$804,11,0))</f>
        <v/>
      </c>
      <c r="I305" s="31" t="str">
        <f>IF(N305=0,"",VLOOKUP(B305,'申込一覧（事務局）'!$A$5:$N$804,13,0))</f>
        <v/>
      </c>
      <c r="J305" s="31" t="str">
        <f>IF(N305=0,"",VLOOKUP(B305,'申込一覧（事務局）'!$A$5:$N$804,14,0))</f>
        <v/>
      </c>
      <c r="K305" s="53" t="str">
        <f>IF(N305=0,"",VLOOKUP(B305,'申込一覧（事務局）'!$A$5:$N$804,8,0))</f>
        <v/>
      </c>
      <c r="N305" s="55">
        <f>VLOOKUP(B305,'申込一覧（事務局）'!$A$5:$N$804,10,0)</f>
        <v>0</v>
      </c>
    </row>
    <row r="306" spans="1:14" ht="22.5" customHeight="1" x14ac:dyDescent="0.4">
      <c r="A306" s="19">
        <v>273</v>
      </c>
      <c r="B306" s="15">
        <v>273</v>
      </c>
      <c r="C306" s="29" t="str">
        <f>IF(N306=0,"",VLOOKUP(B306,'申込一覧（事務局）'!$A$5:$N$804,3,0))</f>
        <v/>
      </c>
      <c r="D306" s="29" t="str">
        <f t="shared" si="51"/>
        <v/>
      </c>
      <c r="E306" s="32" t="str">
        <f>IF(N306=0,"",VLOOKUP(B306,'申込一覧（事務局）'!$A$5:$N$804,4,0))</f>
        <v/>
      </c>
      <c r="F306" s="30" t="str">
        <f>IF(N306=0,"",VLOOKUP(B306,'申込一覧（事務局）'!$A$5:$N$804,6,0))</f>
        <v/>
      </c>
      <c r="G306" s="42" t="str">
        <f t="shared" si="52"/>
        <v/>
      </c>
      <c r="H306" s="50" t="str">
        <f>IF(N306=0,"",VLOOKUP(A306,'申込一覧（事務局）'!$A$5:$N$804,11,0))</f>
        <v/>
      </c>
      <c r="I306" s="31" t="str">
        <f>IF(N306=0,"",VLOOKUP(B306,'申込一覧（事務局）'!$A$5:$N$804,13,0))</f>
        <v/>
      </c>
      <c r="J306" s="31" t="str">
        <f>IF(N306=0,"",VLOOKUP(B306,'申込一覧（事務局）'!$A$5:$N$804,14,0))</f>
        <v/>
      </c>
      <c r="K306" s="53" t="str">
        <f>IF(N306=0,"",VLOOKUP(B306,'申込一覧（事務局）'!$A$5:$N$804,8,0))</f>
        <v/>
      </c>
      <c r="N306" s="55">
        <f>VLOOKUP(B306,'申込一覧（事務局）'!$A$5:$N$804,10,0)</f>
        <v>0</v>
      </c>
    </row>
    <row r="307" spans="1:14" ht="22.5" customHeight="1" x14ac:dyDescent="0.4">
      <c r="A307" s="19">
        <v>274</v>
      </c>
      <c r="B307" s="15">
        <v>274</v>
      </c>
      <c r="C307" s="29" t="str">
        <f>IF(N307=0,"",VLOOKUP(B307,'申込一覧（事務局）'!$A$5:$N$804,3,0))</f>
        <v/>
      </c>
      <c r="D307" s="29" t="str">
        <f t="shared" si="51"/>
        <v/>
      </c>
      <c r="E307" s="32" t="str">
        <f>IF(N307=0,"",VLOOKUP(B307,'申込一覧（事務局）'!$A$5:$N$804,4,0))</f>
        <v/>
      </c>
      <c r="F307" s="30" t="str">
        <f>IF(N307=0,"",VLOOKUP(B307,'申込一覧（事務局）'!$A$5:$N$804,6,0))</f>
        <v/>
      </c>
      <c r="G307" s="42" t="str">
        <f t="shared" si="52"/>
        <v/>
      </c>
      <c r="H307" s="50" t="str">
        <f>IF(N307=0,"",VLOOKUP(A307,'申込一覧（事務局）'!$A$5:$N$804,11,0))</f>
        <v/>
      </c>
      <c r="I307" s="31" t="str">
        <f>IF(N307=0,"",VLOOKUP(B307,'申込一覧（事務局）'!$A$5:$N$804,13,0))</f>
        <v/>
      </c>
      <c r="J307" s="31" t="str">
        <f>IF(N307=0,"",VLOOKUP(B307,'申込一覧（事務局）'!$A$5:$N$804,14,0))</f>
        <v/>
      </c>
      <c r="K307" s="53" t="str">
        <f>IF(N307=0,"",VLOOKUP(B307,'申込一覧（事務局）'!$A$5:$N$804,8,0))</f>
        <v/>
      </c>
      <c r="N307" s="55">
        <f>VLOOKUP(B307,'申込一覧（事務局）'!$A$5:$N$804,10,0)</f>
        <v>0</v>
      </c>
    </row>
    <row r="308" spans="1:14" ht="22.5" customHeight="1" thickBot="1" x14ac:dyDescent="0.45">
      <c r="A308" s="43">
        <v>275</v>
      </c>
      <c r="B308" s="16">
        <v>275</v>
      </c>
      <c r="C308" s="33" t="str">
        <f>IF(N308=0,"",VLOOKUP(B308,'申込一覧（事務局）'!$A$5:$N$804,3,0))</f>
        <v/>
      </c>
      <c r="D308" s="33" t="str">
        <f t="shared" si="51"/>
        <v/>
      </c>
      <c r="E308" s="34" t="str">
        <f>IF(N308=0,"",VLOOKUP(B308,'申込一覧（事務局）'!$A$5:$N$804,4,0))</f>
        <v/>
      </c>
      <c r="F308" s="44" t="str">
        <f>IF(N308=0,"",VLOOKUP(B308,'申込一覧（事務局）'!$A$5:$N$804,6,0))</f>
        <v/>
      </c>
      <c r="G308" s="45" t="str">
        <f t="shared" si="52"/>
        <v/>
      </c>
      <c r="H308" s="51" t="str">
        <f>IF(N308=0,"",VLOOKUP(A308,'申込一覧（事務局）'!$A$5:$N$804,11,0))</f>
        <v/>
      </c>
      <c r="I308" s="46" t="str">
        <f>IF(N308=0,"",VLOOKUP(B308,'申込一覧（事務局）'!$A$5:$N$804,13,0))</f>
        <v/>
      </c>
      <c r="J308" s="46" t="str">
        <f>IF(N308=0,"",VLOOKUP(B308,'申込一覧（事務局）'!$A$5:$N$804,14,0))</f>
        <v/>
      </c>
      <c r="K308" s="54" t="str">
        <f>IF(N308=0,"",VLOOKUP(B308,'申込一覧（事務局）'!$A$5:$N$804,8,0))</f>
        <v/>
      </c>
      <c r="N308" s="55">
        <f>VLOOKUP(B308,'申込一覧（事務局）'!$A$5:$N$804,10,0)</f>
        <v>0</v>
      </c>
    </row>
    <row r="309" spans="1:14" ht="23.25" x14ac:dyDescent="0.4">
      <c r="A309" s="81" t="str">
        <f t="shared" ref="A309" si="53">A1</f>
        <v>2023年度　C級公認審判員申請者名簿(一般)　　　</v>
      </c>
      <c r="B309" s="81"/>
      <c r="C309" s="81"/>
      <c r="D309" s="81"/>
      <c r="E309" s="81"/>
      <c r="F309" s="81"/>
      <c r="G309" s="81"/>
      <c r="H309" s="81"/>
      <c r="I309" s="81"/>
      <c r="J309" s="81"/>
      <c r="K309" s="82" t="str">
        <f>"NO."&amp;$L$2+11</f>
        <v>NO.12</v>
      </c>
      <c r="N309" s="55" t="e">
        <f>VLOOKUP(B309,'申込一覧（事務局）'!$A$5:$N$804,10,0)</f>
        <v>#N/A</v>
      </c>
    </row>
    <row r="310" spans="1:14" ht="17.25" thickBot="1" x14ac:dyDescent="0.45">
      <c r="A310" s="84" t="str">
        <f t="shared" ref="A310:J310" si="54">A2</f>
        <v>一般財団法人　北海道陸上競技協会　　２０２３年４月１日付委嘱</v>
      </c>
      <c r="B310" s="84"/>
      <c r="C310" s="84"/>
      <c r="D310" s="84"/>
      <c r="E310" s="84"/>
      <c r="F310" s="84"/>
      <c r="G310" s="84"/>
      <c r="H310" s="84"/>
      <c r="I310" s="84"/>
      <c r="J310" s="21" t="str">
        <f t="shared" si="54"/>
        <v>2023年4月15日以降受付</v>
      </c>
      <c r="K310" s="83"/>
      <c r="L310" s="12">
        <v>1</v>
      </c>
      <c r="N310" s="55" t="e">
        <f>VLOOKUP(B310,'申込一覧（事務局）'!$A$5:$N$804,10,0)</f>
        <v>#N/A</v>
      </c>
    </row>
    <row r="311" spans="1:14" ht="26.25" customHeight="1" thickBot="1" x14ac:dyDescent="0.45">
      <c r="A311" s="13"/>
      <c r="B311" s="18" t="str">
        <f t="shared" ref="B311:K311" si="55">B3</f>
        <v>登録番号</v>
      </c>
      <c r="C311" s="22" t="str">
        <f t="shared" si="55"/>
        <v>所属陸協</v>
      </c>
      <c r="D311" s="23" t="str">
        <f t="shared" si="55"/>
        <v>区分</v>
      </c>
      <c r="E311" s="24" t="str">
        <f t="shared" si="55"/>
        <v>氏      名</v>
      </c>
      <c r="F311" s="25" t="str">
        <f t="shared" si="55"/>
        <v>性</v>
      </c>
      <c r="G311" s="24" t="str">
        <f t="shared" si="55"/>
        <v>生年月日</v>
      </c>
      <c r="H311" s="24" t="str">
        <f t="shared" si="55"/>
        <v>年齢</v>
      </c>
      <c r="I311" s="24" t="str">
        <f t="shared" si="55"/>
        <v>（〒）</v>
      </c>
      <c r="J311" s="26" t="str">
        <f t="shared" si="55"/>
        <v>住所</v>
      </c>
      <c r="K311" s="27" t="str">
        <f t="shared" si="55"/>
        <v>所属高校</v>
      </c>
      <c r="N311" s="55" t="e">
        <f>VLOOKUP(B311,'申込一覧（事務局）'!$A$5:$N$804,10,0)</f>
        <v>#N/A</v>
      </c>
    </row>
    <row r="312" spans="1:14" ht="22.5" customHeight="1" x14ac:dyDescent="0.4">
      <c r="A312" s="37">
        <v>276</v>
      </c>
      <c r="B312" s="14">
        <v>276</v>
      </c>
      <c r="C312" s="28" t="str">
        <f>IF(N312=0,"",VLOOKUP(B312,'申込一覧（事務局）'!$A$5:$N$804,3,0))</f>
        <v/>
      </c>
      <c r="D312" s="28" t="str">
        <f>IF(C312="","","高校")</f>
        <v/>
      </c>
      <c r="E312" s="38" t="str">
        <f>IF(N312=0,"",VLOOKUP(B312,'申込一覧（事務局）'!$A$5:$N$804,4,0))</f>
        <v/>
      </c>
      <c r="F312" s="39" t="str">
        <f>IF(N312=0,"",VLOOKUP(B312,'申込一覧（事務局）'!$A$5:$N$804,6,0))</f>
        <v/>
      </c>
      <c r="G312" s="40" t="str">
        <f>IF(N312=0,"",TEXT(N312,"0000!/00!/00"))</f>
        <v/>
      </c>
      <c r="H312" s="48" t="str">
        <f>IF(N312=0,"",VLOOKUP(A312,'申込一覧（事務局）'!$A$5:$N$804,11,0))</f>
        <v/>
      </c>
      <c r="I312" s="41" t="str">
        <f>IF(N312=0,"",VLOOKUP(B312,'申込一覧（事務局）'!$A$5:$N$804,13,0))</f>
        <v/>
      </c>
      <c r="J312" s="41" t="str">
        <f>IF(N312=0,"",VLOOKUP(B312,'申込一覧（事務局）'!$A$5:$N$804,14,0))</f>
        <v/>
      </c>
      <c r="K312" s="52" t="str">
        <f>IF(N312=0,"",VLOOKUP(B312,'申込一覧（事務局）'!$A$5:$N$804,8,0))</f>
        <v/>
      </c>
      <c r="N312" s="55">
        <f>VLOOKUP(B312,'申込一覧（事務局）'!$A$5:$N$804,10,0)</f>
        <v>0</v>
      </c>
    </row>
    <row r="313" spans="1:14" ht="22.5" customHeight="1" x14ac:dyDescent="0.4">
      <c r="A313" s="19">
        <v>277</v>
      </c>
      <c r="B313" s="15">
        <v>277</v>
      </c>
      <c r="C313" s="29" t="str">
        <f>IF(N313=0,"",VLOOKUP(B313,'申込一覧（事務局）'!$A$5:$N$804,3,0))</f>
        <v/>
      </c>
      <c r="D313" s="29" t="str">
        <f t="shared" ref="D313:D336" si="56">IF(C313="","","高校")</f>
        <v/>
      </c>
      <c r="E313" s="32" t="str">
        <f>IF(N313=0,"",VLOOKUP(B313,'申込一覧（事務局）'!$A$5:$N$804,4,0))</f>
        <v/>
      </c>
      <c r="F313" s="30" t="str">
        <f>IF(N313=0,"",VLOOKUP(B313,'申込一覧（事務局）'!$A$5:$N$804,6,0))</f>
        <v/>
      </c>
      <c r="G313" s="42" t="str">
        <f t="shared" ref="G313:G336" si="57">IF(N313=0,"",TEXT(N313,"0000!/00!/00"))</f>
        <v/>
      </c>
      <c r="H313" s="50" t="str">
        <f>IF(N313=0,"",VLOOKUP(A313,'申込一覧（事務局）'!$A$5:$N$804,11,0))</f>
        <v/>
      </c>
      <c r="I313" s="31" t="str">
        <f>IF(N313=0,"",VLOOKUP(B313,'申込一覧（事務局）'!$A$5:$N$804,13,0))</f>
        <v/>
      </c>
      <c r="J313" s="31" t="str">
        <f>IF(N313=0,"",VLOOKUP(B313,'申込一覧（事務局）'!$A$5:$N$804,14,0))</f>
        <v/>
      </c>
      <c r="K313" s="53" t="str">
        <f>IF(N313=0,"",VLOOKUP(B313,'申込一覧（事務局）'!$A$5:$N$804,8,0))</f>
        <v/>
      </c>
      <c r="N313" s="55">
        <f>VLOOKUP(B313,'申込一覧（事務局）'!$A$5:$N$804,10,0)</f>
        <v>0</v>
      </c>
    </row>
    <row r="314" spans="1:14" ht="22.5" customHeight="1" x14ac:dyDescent="0.4">
      <c r="A314" s="19">
        <v>278</v>
      </c>
      <c r="B314" s="15">
        <v>278</v>
      </c>
      <c r="C314" s="29" t="str">
        <f>IF(N314=0,"",VLOOKUP(B314,'申込一覧（事務局）'!$A$5:$N$804,3,0))</f>
        <v/>
      </c>
      <c r="D314" s="29" t="str">
        <f t="shared" si="56"/>
        <v/>
      </c>
      <c r="E314" s="32" t="str">
        <f>IF(N314=0,"",VLOOKUP(B314,'申込一覧（事務局）'!$A$5:$N$804,4,0))</f>
        <v/>
      </c>
      <c r="F314" s="30" t="str">
        <f>IF(N314=0,"",VLOOKUP(B314,'申込一覧（事務局）'!$A$5:$N$804,6,0))</f>
        <v/>
      </c>
      <c r="G314" s="42" t="str">
        <f t="shared" si="57"/>
        <v/>
      </c>
      <c r="H314" s="50" t="str">
        <f>IF(N314=0,"",VLOOKUP(A314,'申込一覧（事務局）'!$A$5:$N$804,11,0))</f>
        <v/>
      </c>
      <c r="I314" s="31" t="str">
        <f>IF(N314=0,"",VLOOKUP(B314,'申込一覧（事務局）'!$A$5:$N$804,13,0))</f>
        <v/>
      </c>
      <c r="J314" s="31" t="str">
        <f>IF(N314=0,"",VLOOKUP(B314,'申込一覧（事務局）'!$A$5:$N$804,14,0))</f>
        <v/>
      </c>
      <c r="K314" s="53" t="str">
        <f>IF(N314=0,"",VLOOKUP(B314,'申込一覧（事務局）'!$A$5:$N$804,8,0))</f>
        <v/>
      </c>
      <c r="N314" s="55">
        <f>VLOOKUP(B314,'申込一覧（事務局）'!$A$5:$N$804,10,0)</f>
        <v>0</v>
      </c>
    </row>
    <row r="315" spans="1:14" ht="22.5" customHeight="1" x14ac:dyDescent="0.4">
      <c r="A315" s="19">
        <v>279</v>
      </c>
      <c r="B315" s="15">
        <v>279</v>
      </c>
      <c r="C315" s="29" t="str">
        <f>IF(N315=0,"",VLOOKUP(B315,'申込一覧（事務局）'!$A$5:$N$804,3,0))</f>
        <v/>
      </c>
      <c r="D315" s="29" t="str">
        <f t="shared" si="56"/>
        <v/>
      </c>
      <c r="E315" s="32" t="str">
        <f>IF(N315=0,"",VLOOKUP(B315,'申込一覧（事務局）'!$A$5:$N$804,4,0))</f>
        <v/>
      </c>
      <c r="F315" s="30" t="str">
        <f>IF(N315=0,"",VLOOKUP(B315,'申込一覧（事務局）'!$A$5:$N$804,6,0))</f>
        <v/>
      </c>
      <c r="G315" s="42" t="str">
        <f t="shared" si="57"/>
        <v/>
      </c>
      <c r="H315" s="50" t="str">
        <f>IF(N315=0,"",VLOOKUP(A315,'申込一覧（事務局）'!$A$5:$N$804,11,0))</f>
        <v/>
      </c>
      <c r="I315" s="31" t="str">
        <f>IF(N315=0,"",VLOOKUP(B315,'申込一覧（事務局）'!$A$5:$N$804,13,0))</f>
        <v/>
      </c>
      <c r="J315" s="31" t="str">
        <f>IF(N315=0,"",VLOOKUP(B315,'申込一覧（事務局）'!$A$5:$N$804,14,0))</f>
        <v/>
      </c>
      <c r="K315" s="53" t="str">
        <f>IF(N315=0,"",VLOOKUP(B315,'申込一覧（事務局）'!$A$5:$N$804,8,0))</f>
        <v/>
      </c>
      <c r="N315" s="55">
        <f>VLOOKUP(B315,'申込一覧（事務局）'!$A$5:$N$804,10,0)</f>
        <v>0</v>
      </c>
    </row>
    <row r="316" spans="1:14" ht="22.5" customHeight="1" x14ac:dyDescent="0.4">
      <c r="A316" s="19">
        <v>280</v>
      </c>
      <c r="B316" s="15">
        <v>280</v>
      </c>
      <c r="C316" s="29" t="str">
        <f>IF(N316=0,"",VLOOKUP(B316,'申込一覧（事務局）'!$A$5:$N$804,3,0))</f>
        <v/>
      </c>
      <c r="D316" s="29" t="str">
        <f t="shared" si="56"/>
        <v/>
      </c>
      <c r="E316" s="32" t="str">
        <f>IF(N316=0,"",VLOOKUP(B316,'申込一覧（事務局）'!$A$5:$N$804,4,0))</f>
        <v/>
      </c>
      <c r="F316" s="30" t="str">
        <f>IF(N316=0,"",VLOOKUP(B316,'申込一覧（事務局）'!$A$5:$N$804,6,0))</f>
        <v/>
      </c>
      <c r="G316" s="42" t="str">
        <f t="shared" si="57"/>
        <v/>
      </c>
      <c r="H316" s="50" t="str">
        <f>IF(N316=0,"",VLOOKUP(A316,'申込一覧（事務局）'!$A$5:$N$804,11,0))</f>
        <v/>
      </c>
      <c r="I316" s="31" t="str">
        <f>IF(N316=0,"",VLOOKUP(B316,'申込一覧（事務局）'!$A$5:$N$804,13,0))</f>
        <v/>
      </c>
      <c r="J316" s="31" t="str">
        <f>IF(N316=0,"",VLOOKUP(B316,'申込一覧（事務局）'!$A$5:$N$804,14,0))</f>
        <v/>
      </c>
      <c r="K316" s="53" t="str">
        <f>IF(N316=0,"",VLOOKUP(B316,'申込一覧（事務局）'!$A$5:$N$804,8,0))</f>
        <v/>
      </c>
      <c r="N316" s="55">
        <f>VLOOKUP(B316,'申込一覧（事務局）'!$A$5:$N$804,10,0)</f>
        <v>0</v>
      </c>
    </row>
    <row r="317" spans="1:14" ht="22.5" customHeight="1" x14ac:dyDescent="0.4">
      <c r="A317" s="19">
        <v>281</v>
      </c>
      <c r="B317" s="15">
        <v>281</v>
      </c>
      <c r="C317" s="29" t="str">
        <f>IF(N317=0,"",VLOOKUP(B317,'申込一覧（事務局）'!$A$5:$N$804,3,0))</f>
        <v/>
      </c>
      <c r="D317" s="29" t="str">
        <f t="shared" si="56"/>
        <v/>
      </c>
      <c r="E317" s="32" t="str">
        <f>IF(N317=0,"",VLOOKUP(B317,'申込一覧（事務局）'!$A$5:$N$804,4,0))</f>
        <v/>
      </c>
      <c r="F317" s="30" t="str">
        <f>IF(N317=0,"",VLOOKUP(B317,'申込一覧（事務局）'!$A$5:$N$804,6,0))</f>
        <v/>
      </c>
      <c r="G317" s="42" t="str">
        <f t="shared" si="57"/>
        <v/>
      </c>
      <c r="H317" s="50" t="str">
        <f>IF(N317=0,"",VLOOKUP(A317,'申込一覧（事務局）'!$A$5:$N$804,11,0))</f>
        <v/>
      </c>
      <c r="I317" s="31" t="str">
        <f>IF(N317=0,"",VLOOKUP(B317,'申込一覧（事務局）'!$A$5:$N$804,13,0))</f>
        <v/>
      </c>
      <c r="J317" s="31" t="str">
        <f>IF(N317=0,"",VLOOKUP(B317,'申込一覧（事務局）'!$A$5:$N$804,14,0))</f>
        <v/>
      </c>
      <c r="K317" s="53" t="str">
        <f>IF(N317=0,"",VLOOKUP(B317,'申込一覧（事務局）'!$A$5:$N$804,8,0))</f>
        <v/>
      </c>
      <c r="N317" s="55">
        <f>VLOOKUP(B317,'申込一覧（事務局）'!$A$5:$N$804,10,0)</f>
        <v>0</v>
      </c>
    </row>
    <row r="318" spans="1:14" ht="22.5" customHeight="1" x14ac:dyDescent="0.4">
      <c r="A318" s="19">
        <v>282</v>
      </c>
      <c r="B318" s="15">
        <v>282</v>
      </c>
      <c r="C318" s="29" t="str">
        <f>IF(N318=0,"",VLOOKUP(B318,'申込一覧（事務局）'!$A$5:$N$804,3,0))</f>
        <v/>
      </c>
      <c r="D318" s="29" t="str">
        <f t="shared" si="56"/>
        <v/>
      </c>
      <c r="E318" s="32" t="str">
        <f>IF(N318=0,"",VLOOKUP(B318,'申込一覧（事務局）'!$A$5:$N$804,4,0))</f>
        <v/>
      </c>
      <c r="F318" s="30" t="str">
        <f>IF(N318=0,"",VLOOKUP(B318,'申込一覧（事務局）'!$A$5:$N$804,6,0))</f>
        <v/>
      </c>
      <c r="G318" s="42" t="str">
        <f t="shared" si="57"/>
        <v/>
      </c>
      <c r="H318" s="50" t="str">
        <f>IF(N318=0,"",VLOOKUP(A318,'申込一覧（事務局）'!$A$5:$N$804,11,0))</f>
        <v/>
      </c>
      <c r="I318" s="31" t="str">
        <f>IF(N318=0,"",VLOOKUP(B318,'申込一覧（事務局）'!$A$5:$N$804,13,0))</f>
        <v/>
      </c>
      <c r="J318" s="31" t="str">
        <f>IF(N318=0,"",VLOOKUP(B318,'申込一覧（事務局）'!$A$5:$N$804,14,0))</f>
        <v/>
      </c>
      <c r="K318" s="53" t="str">
        <f>IF(N318=0,"",VLOOKUP(B318,'申込一覧（事務局）'!$A$5:$N$804,8,0))</f>
        <v/>
      </c>
      <c r="N318" s="55">
        <f>VLOOKUP(B318,'申込一覧（事務局）'!$A$5:$N$804,10,0)</f>
        <v>0</v>
      </c>
    </row>
    <row r="319" spans="1:14" ht="22.5" customHeight="1" x14ac:dyDescent="0.4">
      <c r="A319" s="19">
        <v>283</v>
      </c>
      <c r="B319" s="15">
        <v>283</v>
      </c>
      <c r="C319" s="29" t="str">
        <f>IF(N319=0,"",VLOOKUP(B319,'申込一覧（事務局）'!$A$5:$N$804,3,0))</f>
        <v/>
      </c>
      <c r="D319" s="29" t="str">
        <f t="shared" si="56"/>
        <v/>
      </c>
      <c r="E319" s="32" t="str">
        <f>IF(N319=0,"",VLOOKUP(B319,'申込一覧（事務局）'!$A$5:$N$804,4,0))</f>
        <v/>
      </c>
      <c r="F319" s="30" t="str">
        <f>IF(N319=0,"",VLOOKUP(B319,'申込一覧（事務局）'!$A$5:$N$804,6,0))</f>
        <v/>
      </c>
      <c r="G319" s="42" t="str">
        <f t="shared" si="57"/>
        <v/>
      </c>
      <c r="H319" s="50" t="str">
        <f>IF(N319=0,"",VLOOKUP(A319,'申込一覧（事務局）'!$A$5:$N$804,11,0))</f>
        <v/>
      </c>
      <c r="I319" s="31" t="str">
        <f>IF(N319=0,"",VLOOKUP(B319,'申込一覧（事務局）'!$A$5:$N$804,13,0))</f>
        <v/>
      </c>
      <c r="J319" s="31" t="str">
        <f>IF(N319=0,"",VLOOKUP(B319,'申込一覧（事務局）'!$A$5:$N$804,14,0))</f>
        <v/>
      </c>
      <c r="K319" s="53" t="str">
        <f>IF(N319=0,"",VLOOKUP(B319,'申込一覧（事務局）'!$A$5:$N$804,8,0))</f>
        <v/>
      </c>
      <c r="N319" s="55">
        <f>VLOOKUP(B319,'申込一覧（事務局）'!$A$5:$N$804,10,0)</f>
        <v>0</v>
      </c>
    </row>
    <row r="320" spans="1:14" ht="22.5" customHeight="1" x14ac:dyDescent="0.4">
      <c r="A320" s="19">
        <v>284</v>
      </c>
      <c r="B320" s="15">
        <v>284</v>
      </c>
      <c r="C320" s="29" t="str">
        <f>IF(N320=0,"",VLOOKUP(B320,'申込一覧（事務局）'!$A$5:$N$804,3,0))</f>
        <v/>
      </c>
      <c r="D320" s="29" t="str">
        <f t="shared" si="56"/>
        <v/>
      </c>
      <c r="E320" s="32" t="str">
        <f>IF(N320=0,"",VLOOKUP(B320,'申込一覧（事務局）'!$A$5:$N$804,4,0))</f>
        <v/>
      </c>
      <c r="F320" s="30" t="str">
        <f>IF(N320=0,"",VLOOKUP(B320,'申込一覧（事務局）'!$A$5:$N$804,6,0))</f>
        <v/>
      </c>
      <c r="G320" s="42" t="str">
        <f t="shared" si="57"/>
        <v/>
      </c>
      <c r="H320" s="50" t="str">
        <f>IF(N320=0,"",VLOOKUP(A320,'申込一覧（事務局）'!$A$5:$N$804,11,0))</f>
        <v/>
      </c>
      <c r="I320" s="31" t="str">
        <f>IF(N320=0,"",VLOOKUP(B320,'申込一覧（事務局）'!$A$5:$N$804,13,0))</f>
        <v/>
      </c>
      <c r="J320" s="31" t="str">
        <f>IF(N320=0,"",VLOOKUP(B320,'申込一覧（事務局）'!$A$5:$N$804,14,0))</f>
        <v/>
      </c>
      <c r="K320" s="53" t="str">
        <f>IF(N320=0,"",VLOOKUP(B320,'申込一覧（事務局）'!$A$5:$N$804,8,0))</f>
        <v/>
      </c>
      <c r="N320" s="55">
        <f>VLOOKUP(B320,'申込一覧（事務局）'!$A$5:$N$804,10,0)</f>
        <v>0</v>
      </c>
    </row>
    <row r="321" spans="1:14" ht="22.5" customHeight="1" x14ac:dyDescent="0.4">
      <c r="A321" s="19">
        <v>285</v>
      </c>
      <c r="B321" s="15">
        <v>285</v>
      </c>
      <c r="C321" s="29" t="str">
        <f>IF(N321=0,"",VLOOKUP(B321,'申込一覧（事務局）'!$A$5:$N$804,3,0))</f>
        <v/>
      </c>
      <c r="D321" s="29" t="str">
        <f t="shared" si="56"/>
        <v/>
      </c>
      <c r="E321" s="32" t="str">
        <f>IF(N321=0,"",VLOOKUP(B321,'申込一覧（事務局）'!$A$5:$N$804,4,0))</f>
        <v/>
      </c>
      <c r="F321" s="30" t="str">
        <f>IF(N321=0,"",VLOOKUP(B321,'申込一覧（事務局）'!$A$5:$N$804,6,0))</f>
        <v/>
      </c>
      <c r="G321" s="42" t="str">
        <f t="shared" si="57"/>
        <v/>
      </c>
      <c r="H321" s="50" t="str">
        <f>IF(N321=0,"",VLOOKUP(A321,'申込一覧（事務局）'!$A$5:$N$804,11,0))</f>
        <v/>
      </c>
      <c r="I321" s="31" t="str">
        <f>IF(N321=0,"",VLOOKUP(B321,'申込一覧（事務局）'!$A$5:$N$804,13,0))</f>
        <v/>
      </c>
      <c r="J321" s="31" t="str">
        <f>IF(N321=0,"",VLOOKUP(B321,'申込一覧（事務局）'!$A$5:$N$804,14,0))</f>
        <v/>
      </c>
      <c r="K321" s="53" t="str">
        <f>IF(N321=0,"",VLOOKUP(B321,'申込一覧（事務局）'!$A$5:$N$804,8,0))</f>
        <v/>
      </c>
      <c r="N321" s="55">
        <f>VLOOKUP(B321,'申込一覧（事務局）'!$A$5:$N$804,10,0)</f>
        <v>0</v>
      </c>
    </row>
    <row r="322" spans="1:14" ht="22.5" customHeight="1" x14ac:dyDescent="0.4">
      <c r="A322" s="19">
        <v>286</v>
      </c>
      <c r="B322" s="15">
        <v>286</v>
      </c>
      <c r="C322" s="29" t="str">
        <f>IF(N322=0,"",VLOOKUP(B322,'申込一覧（事務局）'!$A$5:$N$804,3,0))</f>
        <v/>
      </c>
      <c r="D322" s="29" t="str">
        <f t="shared" si="56"/>
        <v/>
      </c>
      <c r="E322" s="32" t="str">
        <f>IF(N322=0,"",VLOOKUP(B322,'申込一覧（事務局）'!$A$5:$N$804,4,0))</f>
        <v/>
      </c>
      <c r="F322" s="30" t="str">
        <f>IF(N322=0,"",VLOOKUP(B322,'申込一覧（事務局）'!$A$5:$N$804,6,0))</f>
        <v/>
      </c>
      <c r="G322" s="42" t="str">
        <f t="shared" si="57"/>
        <v/>
      </c>
      <c r="H322" s="50" t="str">
        <f>IF(N322=0,"",VLOOKUP(A322,'申込一覧（事務局）'!$A$5:$N$804,11,0))</f>
        <v/>
      </c>
      <c r="I322" s="31" t="str">
        <f>IF(N322=0,"",VLOOKUP(B322,'申込一覧（事務局）'!$A$5:$N$804,13,0))</f>
        <v/>
      </c>
      <c r="J322" s="31" t="str">
        <f>IF(N322=0,"",VLOOKUP(B322,'申込一覧（事務局）'!$A$5:$N$804,14,0))</f>
        <v/>
      </c>
      <c r="K322" s="53" t="str">
        <f>IF(N322=0,"",VLOOKUP(B322,'申込一覧（事務局）'!$A$5:$N$804,8,0))</f>
        <v/>
      </c>
      <c r="N322" s="55">
        <f>VLOOKUP(B322,'申込一覧（事務局）'!$A$5:$N$804,10,0)</f>
        <v>0</v>
      </c>
    </row>
    <row r="323" spans="1:14" ht="22.5" customHeight="1" x14ac:dyDescent="0.4">
      <c r="A323" s="19">
        <v>287</v>
      </c>
      <c r="B323" s="15">
        <v>287</v>
      </c>
      <c r="C323" s="29" t="str">
        <f>IF(N323=0,"",VLOOKUP(B323,'申込一覧（事務局）'!$A$5:$N$804,3,0))</f>
        <v/>
      </c>
      <c r="D323" s="29" t="str">
        <f t="shared" si="56"/>
        <v/>
      </c>
      <c r="E323" s="32" t="str">
        <f>IF(N323=0,"",VLOOKUP(B323,'申込一覧（事務局）'!$A$5:$N$804,4,0))</f>
        <v/>
      </c>
      <c r="F323" s="30" t="str">
        <f>IF(N323=0,"",VLOOKUP(B323,'申込一覧（事務局）'!$A$5:$N$804,6,0))</f>
        <v/>
      </c>
      <c r="G323" s="42" t="str">
        <f t="shared" si="57"/>
        <v/>
      </c>
      <c r="H323" s="50" t="str">
        <f>IF(N323=0,"",VLOOKUP(A323,'申込一覧（事務局）'!$A$5:$N$804,11,0))</f>
        <v/>
      </c>
      <c r="I323" s="31" t="str">
        <f>IF(N323=0,"",VLOOKUP(B323,'申込一覧（事務局）'!$A$5:$N$804,13,0))</f>
        <v/>
      </c>
      <c r="J323" s="31" t="str">
        <f>IF(N323=0,"",VLOOKUP(B323,'申込一覧（事務局）'!$A$5:$N$804,14,0))</f>
        <v/>
      </c>
      <c r="K323" s="53" t="str">
        <f>IF(N323=0,"",VLOOKUP(B323,'申込一覧（事務局）'!$A$5:$N$804,8,0))</f>
        <v/>
      </c>
      <c r="N323" s="55">
        <f>VLOOKUP(B323,'申込一覧（事務局）'!$A$5:$N$804,10,0)</f>
        <v>0</v>
      </c>
    </row>
    <row r="324" spans="1:14" ht="22.5" customHeight="1" x14ac:dyDescent="0.4">
      <c r="A324" s="19">
        <v>288</v>
      </c>
      <c r="B324" s="15">
        <v>288</v>
      </c>
      <c r="C324" s="29" t="str">
        <f>IF(N324=0,"",VLOOKUP(B324,'申込一覧（事務局）'!$A$5:$N$804,3,0))</f>
        <v/>
      </c>
      <c r="D324" s="29" t="str">
        <f t="shared" si="56"/>
        <v/>
      </c>
      <c r="E324" s="32" t="str">
        <f>IF(N324=0,"",VLOOKUP(B324,'申込一覧（事務局）'!$A$5:$N$804,4,0))</f>
        <v/>
      </c>
      <c r="F324" s="30" t="str">
        <f>IF(N324=0,"",VLOOKUP(B324,'申込一覧（事務局）'!$A$5:$N$804,6,0))</f>
        <v/>
      </c>
      <c r="G324" s="42" t="str">
        <f t="shared" si="57"/>
        <v/>
      </c>
      <c r="H324" s="50" t="str">
        <f>IF(N324=0,"",VLOOKUP(A324,'申込一覧（事務局）'!$A$5:$N$804,11,0))</f>
        <v/>
      </c>
      <c r="I324" s="31" t="str">
        <f>IF(N324=0,"",VLOOKUP(B324,'申込一覧（事務局）'!$A$5:$N$804,13,0))</f>
        <v/>
      </c>
      <c r="J324" s="31" t="str">
        <f>IF(N324=0,"",VLOOKUP(B324,'申込一覧（事務局）'!$A$5:$N$804,14,0))</f>
        <v/>
      </c>
      <c r="K324" s="53" t="str">
        <f>IF(N324=0,"",VLOOKUP(B324,'申込一覧（事務局）'!$A$5:$N$804,8,0))</f>
        <v/>
      </c>
      <c r="N324" s="55">
        <f>VLOOKUP(B324,'申込一覧（事務局）'!$A$5:$N$804,10,0)</f>
        <v>0</v>
      </c>
    </row>
    <row r="325" spans="1:14" ht="22.5" customHeight="1" x14ac:dyDescent="0.4">
      <c r="A325" s="19">
        <v>289</v>
      </c>
      <c r="B325" s="15">
        <v>289</v>
      </c>
      <c r="C325" s="29" t="str">
        <f>IF(N325=0,"",VLOOKUP(B325,'申込一覧（事務局）'!$A$5:$N$804,3,0))</f>
        <v/>
      </c>
      <c r="D325" s="29" t="str">
        <f t="shared" si="56"/>
        <v/>
      </c>
      <c r="E325" s="32" t="str">
        <f>IF(N325=0,"",VLOOKUP(B325,'申込一覧（事務局）'!$A$5:$N$804,4,0))</f>
        <v/>
      </c>
      <c r="F325" s="30" t="str">
        <f>IF(N325=0,"",VLOOKUP(B325,'申込一覧（事務局）'!$A$5:$N$804,6,0))</f>
        <v/>
      </c>
      <c r="G325" s="42" t="str">
        <f t="shared" si="57"/>
        <v/>
      </c>
      <c r="H325" s="50" t="str">
        <f>IF(N325=0,"",VLOOKUP(A325,'申込一覧（事務局）'!$A$5:$N$804,11,0))</f>
        <v/>
      </c>
      <c r="I325" s="31" t="str">
        <f>IF(N325=0,"",VLOOKUP(B325,'申込一覧（事務局）'!$A$5:$N$804,13,0))</f>
        <v/>
      </c>
      <c r="J325" s="31" t="str">
        <f>IF(N325=0,"",VLOOKUP(B325,'申込一覧（事務局）'!$A$5:$N$804,14,0))</f>
        <v/>
      </c>
      <c r="K325" s="53" t="str">
        <f>IF(N325=0,"",VLOOKUP(B325,'申込一覧（事務局）'!$A$5:$N$804,8,0))</f>
        <v/>
      </c>
      <c r="N325" s="55">
        <f>VLOOKUP(B325,'申込一覧（事務局）'!$A$5:$N$804,10,0)</f>
        <v>0</v>
      </c>
    </row>
    <row r="326" spans="1:14" ht="22.5" customHeight="1" x14ac:dyDescent="0.4">
      <c r="A326" s="19">
        <v>290</v>
      </c>
      <c r="B326" s="15">
        <v>290</v>
      </c>
      <c r="C326" s="29" t="str">
        <f>IF(N326=0,"",VLOOKUP(B326,'申込一覧（事務局）'!$A$5:$N$804,3,0))</f>
        <v/>
      </c>
      <c r="D326" s="29" t="str">
        <f t="shared" si="56"/>
        <v/>
      </c>
      <c r="E326" s="32" t="str">
        <f>IF(N326=0,"",VLOOKUP(B326,'申込一覧（事務局）'!$A$5:$N$804,4,0))</f>
        <v/>
      </c>
      <c r="F326" s="30" t="str">
        <f>IF(N326=0,"",VLOOKUP(B326,'申込一覧（事務局）'!$A$5:$N$804,6,0))</f>
        <v/>
      </c>
      <c r="G326" s="42" t="str">
        <f t="shared" si="57"/>
        <v/>
      </c>
      <c r="H326" s="50" t="str">
        <f>IF(N326=0,"",VLOOKUP(A326,'申込一覧（事務局）'!$A$5:$N$804,11,0))</f>
        <v/>
      </c>
      <c r="I326" s="31" t="str">
        <f>IF(N326=0,"",VLOOKUP(B326,'申込一覧（事務局）'!$A$5:$N$804,13,0))</f>
        <v/>
      </c>
      <c r="J326" s="31" t="str">
        <f>IF(N326=0,"",VLOOKUP(B326,'申込一覧（事務局）'!$A$5:$N$804,14,0))</f>
        <v/>
      </c>
      <c r="K326" s="53" t="str">
        <f>IF(N326=0,"",VLOOKUP(B326,'申込一覧（事務局）'!$A$5:$N$804,8,0))</f>
        <v/>
      </c>
      <c r="N326" s="55">
        <f>VLOOKUP(B326,'申込一覧（事務局）'!$A$5:$N$804,10,0)</f>
        <v>0</v>
      </c>
    </row>
    <row r="327" spans="1:14" ht="22.5" customHeight="1" x14ac:dyDescent="0.4">
      <c r="A327" s="19">
        <v>291</v>
      </c>
      <c r="B327" s="15">
        <v>291</v>
      </c>
      <c r="C327" s="29" t="str">
        <f>IF(N327=0,"",VLOOKUP(B327,'申込一覧（事務局）'!$A$5:$N$804,3,0))</f>
        <v/>
      </c>
      <c r="D327" s="29" t="str">
        <f t="shared" si="56"/>
        <v/>
      </c>
      <c r="E327" s="32" t="str">
        <f>IF(N327=0,"",VLOOKUP(B327,'申込一覧（事務局）'!$A$5:$N$804,4,0))</f>
        <v/>
      </c>
      <c r="F327" s="30" t="str">
        <f>IF(N327=0,"",VLOOKUP(B327,'申込一覧（事務局）'!$A$5:$N$804,6,0))</f>
        <v/>
      </c>
      <c r="G327" s="42" t="str">
        <f t="shared" si="57"/>
        <v/>
      </c>
      <c r="H327" s="50" t="str">
        <f>IF(N327=0,"",VLOOKUP(A327,'申込一覧（事務局）'!$A$5:$N$804,11,0))</f>
        <v/>
      </c>
      <c r="I327" s="31" t="str">
        <f>IF(N327=0,"",VLOOKUP(B327,'申込一覧（事務局）'!$A$5:$N$804,13,0))</f>
        <v/>
      </c>
      <c r="J327" s="31" t="str">
        <f>IF(N327=0,"",VLOOKUP(B327,'申込一覧（事務局）'!$A$5:$N$804,14,0))</f>
        <v/>
      </c>
      <c r="K327" s="53" t="str">
        <f>IF(N327=0,"",VLOOKUP(B327,'申込一覧（事務局）'!$A$5:$N$804,8,0))</f>
        <v/>
      </c>
      <c r="N327" s="55">
        <f>VLOOKUP(B327,'申込一覧（事務局）'!$A$5:$N$804,10,0)</f>
        <v>0</v>
      </c>
    </row>
    <row r="328" spans="1:14" ht="22.5" customHeight="1" x14ac:dyDescent="0.4">
      <c r="A328" s="19">
        <v>292</v>
      </c>
      <c r="B328" s="15">
        <v>292</v>
      </c>
      <c r="C328" s="29" t="str">
        <f>IF(N328=0,"",VLOOKUP(B328,'申込一覧（事務局）'!$A$5:$N$804,3,0))</f>
        <v/>
      </c>
      <c r="D328" s="29" t="str">
        <f t="shared" si="56"/>
        <v/>
      </c>
      <c r="E328" s="32" t="str">
        <f>IF(N328=0,"",VLOOKUP(B328,'申込一覧（事務局）'!$A$5:$N$804,4,0))</f>
        <v/>
      </c>
      <c r="F328" s="30" t="str">
        <f>IF(N328=0,"",VLOOKUP(B328,'申込一覧（事務局）'!$A$5:$N$804,6,0))</f>
        <v/>
      </c>
      <c r="G328" s="42" t="str">
        <f t="shared" si="57"/>
        <v/>
      </c>
      <c r="H328" s="50" t="str">
        <f>IF(N328=0,"",VLOOKUP(A328,'申込一覧（事務局）'!$A$5:$N$804,11,0))</f>
        <v/>
      </c>
      <c r="I328" s="31" t="str">
        <f>IF(N328=0,"",VLOOKUP(B328,'申込一覧（事務局）'!$A$5:$N$804,13,0))</f>
        <v/>
      </c>
      <c r="J328" s="31" t="str">
        <f>IF(N328=0,"",VLOOKUP(B328,'申込一覧（事務局）'!$A$5:$N$804,14,0))</f>
        <v/>
      </c>
      <c r="K328" s="53" t="str">
        <f>IF(N328=0,"",VLOOKUP(B328,'申込一覧（事務局）'!$A$5:$N$804,8,0))</f>
        <v/>
      </c>
      <c r="N328" s="55">
        <f>VLOOKUP(B328,'申込一覧（事務局）'!$A$5:$N$804,10,0)</f>
        <v>0</v>
      </c>
    </row>
    <row r="329" spans="1:14" ht="22.5" customHeight="1" x14ac:dyDescent="0.4">
      <c r="A329" s="19">
        <v>293</v>
      </c>
      <c r="B329" s="15">
        <v>293</v>
      </c>
      <c r="C329" s="29" t="str">
        <f>IF(N329=0,"",VLOOKUP(B329,'申込一覧（事務局）'!$A$5:$N$804,3,0))</f>
        <v/>
      </c>
      <c r="D329" s="29" t="str">
        <f t="shared" si="56"/>
        <v/>
      </c>
      <c r="E329" s="32" t="str">
        <f>IF(N329=0,"",VLOOKUP(B329,'申込一覧（事務局）'!$A$5:$N$804,4,0))</f>
        <v/>
      </c>
      <c r="F329" s="30" t="str">
        <f>IF(N329=0,"",VLOOKUP(B329,'申込一覧（事務局）'!$A$5:$N$804,6,0))</f>
        <v/>
      </c>
      <c r="G329" s="42" t="str">
        <f t="shared" si="57"/>
        <v/>
      </c>
      <c r="H329" s="50" t="str">
        <f>IF(N329=0,"",VLOOKUP(A329,'申込一覧（事務局）'!$A$5:$N$804,11,0))</f>
        <v/>
      </c>
      <c r="I329" s="31" t="str">
        <f>IF(N329=0,"",VLOOKUP(B329,'申込一覧（事務局）'!$A$5:$N$804,13,0))</f>
        <v/>
      </c>
      <c r="J329" s="31" t="str">
        <f>IF(N329=0,"",VLOOKUP(B329,'申込一覧（事務局）'!$A$5:$N$804,14,0))</f>
        <v/>
      </c>
      <c r="K329" s="53" t="str">
        <f>IF(N329=0,"",VLOOKUP(B329,'申込一覧（事務局）'!$A$5:$N$804,8,0))</f>
        <v/>
      </c>
      <c r="N329" s="55">
        <f>VLOOKUP(B329,'申込一覧（事務局）'!$A$5:$N$804,10,0)</f>
        <v>0</v>
      </c>
    </row>
    <row r="330" spans="1:14" ht="22.5" customHeight="1" x14ac:dyDescent="0.4">
      <c r="A330" s="19">
        <v>294</v>
      </c>
      <c r="B330" s="15">
        <v>294</v>
      </c>
      <c r="C330" s="29" t="str">
        <f>IF(N330=0,"",VLOOKUP(B330,'申込一覧（事務局）'!$A$5:$N$804,3,0))</f>
        <v/>
      </c>
      <c r="D330" s="29" t="str">
        <f t="shared" si="56"/>
        <v/>
      </c>
      <c r="E330" s="32" t="str">
        <f>IF(N330=0,"",VLOOKUP(B330,'申込一覧（事務局）'!$A$5:$N$804,4,0))</f>
        <v/>
      </c>
      <c r="F330" s="30" t="str">
        <f>IF(N330=0,"",VLOOKUP(B330,'申込一覧（事務局）'!$A$5:$N$804,6,0))</f>
        <v/>
      </c>
      <c r="G330" s="42" t="str">
        <f t="shared" si="57"/>
        <v/>
      </c>
      <c r="H330" s="50" t="str">
        <f>IF(N330=0,"",VLOOKUP(A330,'申込一覧（事務局）'!$A$5:$N$804,11,0))</f>
        <v/>
      </c>
      <c r="I330" s="31" t="str">
        <f>IF(N330=0,"",VLOOKUP(B330,'申込一覧（事務局）'!$A$5:$N$804,13,0))</f>
        <v/>
      </c>
      <c r="J330" s="31" t="str">
        <f>IF(N330=0,"",VLOOKUP(B330,'申込一覧（事務局）'!$A$5:$N$804,14,0))</f>
        <v/>
      </c>
      <c r="K330" s="53" t="str">
        <f>IF(N330=0,"",VLOOKUP(B330,'申込一覧（事務局）'!$A$5:$N$804,8,0))</f>
        <v/>
      </c>
      <c r="N330" s="55">
        <f>VLOOKUP(B330,'申込一覧（事務局）'!$A$5:$N$804,10,0)</f>
        <v>0</v>
      </c>
    </row>
    <row r="331" spans="1:14" ht="22.5" customHeight="1" x14ac:dyDescent="0.4">
      <c r="A331" s="19">
        <v>295</v>
      </c>
      <c r="B331" s="15">
        <v>295</v>
      </c>
      <c r="C331" s="29" t="str">
        <f>IF(N331=0,"",VLOOKUP(B331,'申込一覧（事務局）'!$A$5:$N$804,3,0))</f>
        <v/>
      </c>
      <c r="D331" s="29" t="str">
        <f t="shared" si="56"/>
        <v/>
      </c>
      <c r="E331" s="32" t="str">
        <f>IF(N331=0,"",VLOOKUP(B331,'申込一覧（事務局）'!$A$5:$N$804,4,0))</f>
        <v/>
      </c>
      <c r="F331" s="30" t="str">
        <f>IF(N331=0,"",VLOOKUP(B331,'申込一覧（事務局）'!$A$5:$N$804,6,0))</f>
        <v/>
      </c>
      <c r="G331" s="42" t="str">
        <f t="shared" si="57"/>
        <v/>
      </c>
      <c r="H331" s="50" t="str">
        <f>IF(N331=0,"",VLOOKUP(A331,'申込一覧（事務局）'!$A$5:$N$804,11,0))</f>
        <v/>
      </c>
      <c r="I331" s="31" t="str">
        <f>IF(N331=0,"",VLOOKUP(B331,'申込一覧（事務局）'!$A$5:$N$804,13,0))</f>
        <v/>
      </c>
      <c r="J331" s="31" t="str">
        <f>IF(N331=0,"",VLOOKUP(B331,'申込一覧（事務局）'!$A$5:$N$804,14,0))</f>
        <v/>
      </c>
      <c r="K331" s="53" t="str">
        <f>IF(N331=0,"",VLOOKUP(B331,'申込一覧（事務局）'!$A$5:$N$804,8,0))</f>
        <v/>
      </c>
      <c r="N331" s="55">
        <f>VLOOKUP(B331,'申込一覧（事務局）'!$A$5:$N$804,10,0)</f>
        <v>0</v>
      </c>
    </row>
    <row r="332" spans="1:14" ht="22.5" customHeight="1" x14ac:dyDescent="0.4">
      <c r="A332" s="19">
        <v>296</v>
      </c>
      <c r="B332" s="15">
        <v>296</v>
      </c>
      <c r="C332" s="29" t="str">
        <f>IF(N332=0,"",VLOOKUP(B332,'申込一覧（事務局）'!$A$5:$N$804,3,0))</f>
        <v/>
      </c>
      <c r="D332" s="29" t="str">
        <f t="shared" si="56"/>
        <v/>
      </c>
      <c r="E332" s="32" t="str">
        <f>IF(N332=0,"",VLOOKUP(B332,'申込一覧（事務局）'!$A$5:$N$804,4,0))</f>
        <v/>
      </c>
      <c r="F332" s="30" t="str">
        <f>IF(N332=0,"",VLOOKUP(B332,'申込一覧（事務局）'!$A$5:$N$804,6,0))</f>
        <v/>
      </c>
      <c r="G332" s="42" t="str">
        <f t="shared" si="57"/>
        <v/>
      </c>
      <c r="H332" s="50" t="str">
        <f>IF(N332=0,"",VLOOKUP(A332,'申込一覧（事務局）'!$A$5:$N$804,11,0))</f>
        <v/>
      </c>
      <c r="I332" s="31" t="str">
        <f>IF(N332=0,"",VLOOKUP(B332,'申込一覧（事務局）'!$A$5:$N$804,13,0))</f>
        <v/>
      </c>
      <c r="J332" s="31" t="str">
        <f>IF(N332=0,"",VLOOKUP(B332,'申込一覧（事務局）'!$A$5:$N$804,14,0))</f>
        <v/>
      </c>
      <c r="K332" s="53" t="str">
        <f>IF(N332=0,"",VLOOKUP(B332,'申込一覧（事務局）'!$A$5:$N$804,8,0))</f>
        <v/>
      </c>
      <c r="N332" s="55">
        <f>VLOOKUP(B332,'申込一覧（事務局）'!$A$5:$N$804,10,0)</f>
        <v>0</v>
      </c>
    </row>
    <row r="333" spans="1:14" ht="22.5" customHeight="1" x14ac:dyDescent="0.4">
      <c r="A333" s="19">
        <v>297</v>
      </c>
      <c r="B333" s="15">
        <v>297</v>
      </c>
      <c r="C333" s="29" t="str">
        <f>IF(N333=0,"",VLOOKUP(B333,'申込一覧（事務局）'!$A$5:$N$804,3,0))</f>
        <v/>
      </c>
      <c r="D333" s="29" t="str">
        <f t="shared" si="56"/>
        <v/>
      </c>
      <c r="E333" s="32" t="str">
        <f>IF(N333=0,"",VLOOKUP(B333,'申込一覧（事務局）'!$A$5:$N$804,4,0))</f>
        <v/>
      </c>
      <c r="F333" s="30" t="str">
        <f>IF(N333=0,"",VLOOKUP(B333,'申込一覧（事務局）'!$A$5:$N$804,6,0))</f>
        <v/>
      </c>
      <c r="G333" s="42" t="str">
        <f t="shared" si="57"/>
        <v/>
      </c>
      <c r="H333" s="50" t="str">
        <f>IF(N333=0,"",VLOOKUP(A333,'申込一覧（事務局）'!$A$5:$N$804,11,0))</f>
        <v/>
      </c>
      <c r="I333" s="31" t="str">
        <f>IF(N333=0,"",VLOOKUP(B333,'申込一覧（事務局）'!$A$5:$N$804,13,0))</f>
        <v/>
      </c>
      <c r="J333" s="31" t="str">
        <f>IF(N333=0,"",VLOOKUP(B333,'申込一覧（事務局）'!$A$5:$N$804,14,0))</f>
        <v/>
      </c>
      <c r="K333" s="53" t="str">
        <f>IF(N333=0,"",VLOOKUP(B333,'申込一覧（事務局）'!$A$5:$N$804,8,0))</f>
        <v/>
      </c>
      <c r="N333" s="55">
        <f>VLOOKUP(B333,'申込一覧（事務局）'!$A$5:$N$804,10,0)</f>
        <v>0</v>
      </c>
    </row>
    <row r="334" spans="1:14" ht="22.5" customHeight="1" x14ac:dyDescent="0.4">
      <c r="A334" s="19">
        <v>298</v>
      </c>
      <c r="B334" s="15">
        <v>298</v>
      </c>
      <c r="C334" s="29" t="str">
        <f>IF(N334=0,"",VLOOKUP(B334,'申込一覧（事務局）'!$A$5:$N$804,3,0))</f>
        <v/>
      </c>
      <c r="D334" s="29" t="str">
        <f t="shared" si="56"/>
        <v/>
      </c>
      <c r="E334" s="32" t="str">
        <f>IF(N334=0,"",VLOOKUP(B334,'申込一覧（事務局）'!$A$5:$N$804,4,0))</f>
        <v/>
      </c>
      <c r="F334" s="30" t="str">
        <f>IF(N334=0,"",VLOOKUP(B334,'申込一覧（事務局）'!$A$5:$N$804,6,0))</f>
        <v/>
      </c>
      <c r="G334" s="42" t="str">
        <f t="shared" si="57"/>
        <v/>
      </c>
      <c r="H334" s="50" t="str">
        <f>IF(N334=0,"",VLOOKUP(A334,'申込一覧（事務局）'!$A$5:$N$804,11,0))</f>
        <v/>
      </c>
      <c r="I334" s="31" t="str">
        <f>IF(N334=0,"",VLOOKUP(B334,'申込一覧（事務局）'!$A$5:$N$804,13,0))</f>
        <v/>
      </c>
      <c r="J334" s="31" t="str">
        <f>IF(N334=0,"",VLOOKUP(B334,'申込一覧（事務局）'!$A$5:$N$804,14,0))</f>
        <v/>
      </c>
      <c r="K334" s="53" t="str">
        <f>IF(N334=0,"",VLOOKUP(B334,'申込一覧（事務局）'!$A$5:$N$804,8,0))</f>
        <v/>
      </c>
      <c r="N334" s="55">
        <f>VLOOKUP(B334,'申込一覧（事務局）'!$A$5:$N$804,10,0)</f>
        <v>0</v>
      </c>
    </row>
    <row r="335" spans="1:14" ht="22.5" customHeight="1" x14ac:dyDescent="0.4">
      <c r="A335" s="19">
        <v>299</v>
      </c>
      <c r="B335" s="15">
        <v>299</v>
      </c>
      <c r="C335" s="29" t="str">
        <f>IF(N335=0,"",VLOOKUP(B335,'申込一覧（事務局）'!$A$5:$N$804,3,0))</f>
        <v/>
      </c>
      <c r="D335" s="29" t="str">
        <f t="shared" si="56"/>
        <v/>
      </c>
      <c r="E335" s="32" t="str">
        <f>IF(N335=0,"",VLOOKUP(B335,'申込一覧（事務局）'!$A$5:$N$804,4,0))</f>
        <v/>
      </c>
      <c r="F335" s="30" t="str">
        <f>IF(N335=0,"",VLOOKUP(B335,'申込一覧（事務局）'!$A$5:$N$804,6,0))</f>
        <v/>
      </c>
      <c r="G335" s="42" t="str">
        <f t="shared" si="57"/>
        <v/>
      </c>
      <c r="H335" s="50" t="str">
        <f>IF(N335=0,"",VLOOKUP(A335,'申込一覧（事務局）'!$A$5:$N$804,11,0))</f>
        <v/>
      </c>
      <c r="I335" s="31" t="str">
        <f>IF(N335=0,"",VLOOKUP(B335,'申込一覧（事務局）'!$A$5:$N$804,13,0))</f>
        <v/>
      </c>
      <c r="J335" s="31" t="str">
        <f>IF(N335=0,"",VLOOKUP(B335,'申込一覧（事務局）'!$A$5:$N$804,14,0))</f>
        <v/>
      </c>
      <c r="K335" s="53" t="str">
        <f>IF(N335=0,"",VLOOKUP(B335,'申込一覧（事務局）'!$A$5:$N$804,8,0))</f>
        <v/>
      </c>
      <c r="N335" s="55">
        <f>VLOOKUP(B335,'申込一覧（事務局）'!$A$5:$N$804,10,0)</f>
        <v>0</v>
      </c>
    </row>
    <row r="336" spans="1:14" ht="22.5" customHeight="1" thickBot="1" x14ac:dyDescent="0.45">
      <c r="A336" s="43">
        <v>300</v>
      </c>
      <c r="B336" s="16">
        <v>300</v>
      </c>
      <c r="C336" s="33" t="str">
        <f>IF(N336=0,"",VLOOKUP(B336,'申込一覧（事務局）'!$A$5:$N$804,3,0))</f>
        <v/>
      </c>
      <c r="D336" s="33" t="str">
        <f t="shared" si="56"/>
        <v/>
      </c>
      <c r="E336" s="34" t="str">
        <f>IF(N336=0,"",VLOOKUP(B336,'申込一覧（事務局）'!$A$5:$N$804,4,0))</f>
        <v/>
      </c>
      <c r="F336" s="44" t="str">
        <f>IF(N336=0,"",VLOOKUP(B336,'申込一覧（事務局）'!$A$5:$N$804,6,0))</f>
        <v/>
      </c>
      <c r="G336" s="45" t="str">
        <f t="shared" si="57"/>
        <v/>
      </c>
      <c r="H336" s="51" t="str">
        <f>IF(N336=0,"",VLOOKUP(A336,'申込一覧（事務局）'!$A$5:$N$804,11,0))</f>
        <v/>
      </c>
      <c r="I336" s="46" t="str">
        <f>IF(N336=0,"",VLOOKUP(B336,'申込一覧（事務局）'!$A$5:$N$804,13,0))</f>
        <v/>
      </c>
      <c r="J336" s="46" t="str">
        <f>IF(N336=0,"",VLOOKUP(B336,'申込一覧（事務局）'!$A$5:$N$804,14,0))</f>
        <v/>
      </c>
      <c r="K336" s="54" t="str">
        <f>IF(N336=0,"",VLOOKUP(B336,'申込一覧（事務局）'!$A$5:$N$804,8,0))</f>
        <v/>
      </c>
      <c r="N336" s="55">
        <f>VLOOKUP(B336,'申込一覧（事務局）'!$A$5:$N$804,10,0)</f>
        <v>0</v>
      </c>
    </row>
    <row r="337" spans="1:14" ht="23.25" x14ac:dyDescent="0.4">
      <c r="A337" s="81" t="str">
        <f t="shared" ref="A337" si="58">A1</f>
        <v>2023年度　C級公認審判員申請者名簿(一般)　　　</v>
      </c>
      <c r="B337" s="81"/>
      <c r="C337" s="81"/>
      <c r="D337" s="81"/>
      <c r="E337" s="81"/>
      <c r="F337" s="81"/>
      <c r="G337" s="81"/>
      <c r="H337" s="81"/>
      <c r="I337" s="81"/>
      <c r="J337" s="81"/>
      <c r="K337" s="82" t="str">
        <f>"NO."&amp;$L$2+12</f>
        <v>NO.13</v>
      </c>
      <c r="N337" s="55" t="e">
        <f>VLOOKUP(B337,'申込一覧（事務局）'!$A$5:$N$804,10,0)</f>
        <v>#N/A</v>
      </c>
    </row>
    <row r="338" spans="1:14" ht="17.25" thickBot="1" x14ac:dyDescent="0.45">
      <c r="A338" s="84" t="str">
        <f t="shared" ref="A338:J338" si="59">A2</f>
        <v>一般財団法人　北海道陸上競技協会　　２０２３年４月１日付委嘱</v>
      </c>
      <c r="B338" s="84"/>
      <c r="C338" s="84"/>
      <c r="D338" s="84"/>
      <c r="E338" s="84"/>
      <c r="F338" s="84"/>
      <c r="G338" s="84"/>
      <c r="H338" s="84"/>
      <c r="I338" s="84"/>
      <c r="J338" s="21" t="str">
        <f t="shared" si="59"/>
        <v>2023年4月15日以降受付</v>
      </c>
      <c r="K338" s="83"/>
      <c r="L338" s="12">
        <v>1</v>
      </c>
      <c r="N338" s="55" t="e">
        <f>VLOOKUP(B338,'申込一覧（事務局）'!$A$5:$N$804,10,0)</f>
        <v>#N/A</v>
      </c>
    </row>
    <row r="339" spans="1:14" ht="26.25" customHeight="1" thickBot="1" x14ac:dyDescent="0.45">
      <c r="A339" s="13"/>
      <c r="B339" s="18" t="str">
        <f t="shared" ref="B339:K339" si="60">B3</f>
        <v>登録番号</v>
      </c>
      <c r="C339" s="22" t="str">
        <f t="shared" si="60"/>
        <v>所属陸協</v>
      </c>
      <c r="D339" s="23" t="str">
        <f t="shared" si="60"/>
        <v>区分</v>
      </c>
      <c r="E339" s="24" t="str">
        <f t="shared" si="60"/>
        <v>氏      名</v>
      </c>
      <c r="F339" s="25" t="str">
        <f t="shared" si="60"/>
        <v>性</v>
      </c>
      <c r="G339" s="24" t="str">
        <f t="shared" si="60"/>
        <v>生年月日</v>
      </c>
      <c r="H339" s="24" t="str">
        <f t="shared" si="60"/>
        <v>年齢</v>
      </c>
      <c r="I339" s="24" t="str">
        <f t="shared" si="60"/>
        <v>（〒）</v>
      </c>
      <c r="J339" s="26" t="str">
        <f t="shared" si="60"/>
        <v>住所</v>
      </c>
      <c r="K339" s="27" t="str">
        <f t="shared" si="60"/>
        <v>所属高校</v>
      </c>
      <c r="N339" s="55" t="e">
        <f>VLOOKUP(B339,'申込一覧（事務局）'!$A$5:$N$804,10,0)</f>
        <v>#N/A</v>
      </c>
    </row>
    <row r="340" spans="1:14" ht="22.5" customHeight="1" x14ac:dyDescent="0.4">
      <c r="A340" s="37">
        <v>301</v>
      </c>
      <c r="B340" s="14">
        <v>301</v>
      </c>
      <c r="C340" s="28" t="str">
        <f>IF(N340=0,"",VLOOKUP(B340,'申込一覧（事務局）'!$A$5:$N$804,3,0))</f>
        <v/>
      </c>
      <c r="D340" s="28" t="str">
        <f>IF(C340="","","高校")</f>
        <v/>
      </c>
      <c r="E340" s="38" t="str">
        <f>IF(N340=0,"",VLOOKUP(B340,'申込一覧（事務局）'!$A$5:$N$804,4,0))</f>
        <v/>
      </c>
      <c r="F340" s="39" t="str">
        <f>IF(N340=0,"",VLOOKUP(B340,'申込一覧（事務局）'!$A$5:$N$804,6,0))</f>
        <v/>
      </c>
      <c r="G340" s="40" t="str">
        <f>IF(N340=0,"",TEXT(N340,"0000!/00!/00"))</f>
        <v/>
      </c>
      <c r="H340" s="48" t="str">
        <f>IF(N340=0,"",VLOOKUP(A340,'申込一覧（事務局）'!$A$5:$N$804,11,0))</f>
        <v/>
      </c>
      <c r="I340" s="41" t="str">
        <f>IF(N340=0,"",VLOOKUP(B340,'申込一覧（事務局）'!$A$5:$N$804,13,0))</f>
        <v/>
      </c>
      <c r="J340" s="41" t="str">
        <f>IF(N340=0,"",VLOOKUP(B340,'申込一覧（事務局）'!$A$5:$N$804,14,0))</f>
        <v/>
      </c>
      <c r="K340" s="52" t="str">
        <f>IF(N340=0,"",VLOOKUP(B340,'申込一覧（事務局）'!$A$5:$N$804,8,0))</f>
        <v/>
      </c>
      <c r="N340" s="55">
        <f>VLOOKUP(B340,'申込一覧（事務局）'!$A$5:$N$804,10,0)</f>
        <v>0</v>
      </c>
    </row>
    <row r="341" spans="1:14" ht="22.5" customHeight="1" x14ac:dyDescent="0.4">
      <c r="A341" s="19">
        <v>302</v>
      </c>
      <c r="B341" s="15">
        <v>302</v>
      </c>
      <c r="C341" s="29" t="str">
        <f>IF(N341=0,"",VLOOKUP(B341,'申込一覧（事務局）'!$A$5:$N$804,3,0))</f>
        <v/>
      </c>
      <c r="D341" s="29" t="str">
        <f t="shared" ref="D341:D364" si="61">IF(C341="","","高校")</f>
        <v/>
      </c>
      <c r="E341" s="32" t="str">
        <f>IF(N341=0,"",VLOOKUP(B341,'申込一覧（事務局）'!$A$5:$N$804,4,0))</f>
        <v/>
      </c>
      <c r="F341" s="30" t="str">
        <f>IF(N341=0,"",VLOOKUP(B341,'申込一覧（事務局）'!$A$5:$N$804,6,0))</f>
        <v/>
      </c>
      <c r="G341" s="42" t="str">
        <f t="shared" ref="G341:G364" si="62">IF(N341=0,"",TEXT(N341,"0000!/00!/00"))</f>
        <v/>
      </c>
      <c r="H341" s="50" t="str">
        <f>IF(N341=0,"",VLOOKUP(A341,'申込一覧（事務局）'!$A$5:$N$804,11,0))</f>
        <v/>
      </c>
      <c r="I341" s="31" t="str">
        <f>IF(N341=0,"",VLOOKUP(B341,'申込一覧（事務局）'!$A$5:$N$804,13,0))</f>
        <v/>
      </c>
      <c r="J341" s="31" t="str">
        <f>IF(N341=0,"",VLOOKUP(B341,'申込一覧（事務局）'!$A$5:$N$804,14,0))</f>
        <v/>
      </c>
      <c r="K341" s="53" t="str">
        <f>IF(N341=0,"",VLOOKUP(B341,'申込一覧（事務局）'!$A$5:$N$804,8,0))</f>
        <v/>
      </c>
      <c r="N341" s="55">
        <f>VLOOKUP(B341,'申込一覧（事務局）'!$A$5:$N$804,10,0)</f>
        <v>0</v>
      </c>
    </row>
    <row r="342" spans="1:14" ht="22.5" customHeight="1" x14ac:dyDescent="0.4">
      <c r="A342" s="19">
        <v>303</v>
      </c>
      <c r="B342" s="15">
        <v>303</v>
      </c>
      <c r="C342" s="29" t="str">
        <f>IF(N342=0,"",VLOOKUP(B342,'申込一覧（事務局）'!$A$5:$N$804,3,0))</f>
        <v/>
      </c>
      <c r="D342" s="29" t="str">
        <f t="shared" si="61"/>
        <v/>
      </c>
      <c r="E342" s="32" t="str">
        <f>IF(N342=0,"",VLOOKUP(B342,'申込一覧（事務局）'!$A$5:$N$804,4,0))</f>
        <v/>
      </c>
      <c r="F342" s="30" t="str">
        <f>IF(N342=0,"",VLOOKUP(B342,'申込一覧（事務局）'!$A$5:$N$804,6,0))</f>
        <v/>
      </c>
      <c r="G342" s="42" t="str">
        <f t="shared" si="62"/>
        <v/>
      </c>
      <c r="H342" s="50" t="str">
        <f>IF(N342=0,"",VLOOKUP(A342,'申込一覧（事務局）'!$A$5:$N$804,11,0))</f>
        <v/>
      </c>
      <c r="I342" s="31" t="str">
        <f>IF(N342=0,"",VLOOKUP(B342,'申込一覧（事務局）'!$A$5:$N$804,13,0))</f>
        <v/>
      </c>
      <c r="J342" s="31" t="str">
        <f>IF(N342=0,"",VLOOKUP(B342,'申込一覧（事務局）'!$A$5:$N$804,14,0))</f>
        <v/>
      </c>
      <c r="K342" s="53" t="str">
        <f>IF(N342=0,"",VLOOKUP(B342,'申込一覧（事務局）'!$A$5:$N$804,8,0))</f>
        <v/>
      </c>
      <c r="N342" s="55">
        <f>VLOOKUP(B342,'申込一覧（事務局）'!$A$5:$N$804,10,0)</f>
        <v>0</v>
      </c>
    </row>
    <row r="343" spans="1:14" ht="22.5" customHeight="1" x14ac:dyDescent="0.4">
      <c r="A343" s="19">
        <v>304</v>
      </c>
      <c r="B343" s="15">
        <v>304</v>
      </c>
      <c r="C343" s="29" t="str">
        <f>IF(N343=0,"",VLOOKUP(B343,'申込一覧（事務局）'!$A$5:$N$804,3,0))</f>
        <v/>
      </c>
      <c r="D343" s="29" t="str">
        <f t="shared" si="61"/>
        <v/>
      </c>
      <c r="E343" s="32" t="str">
        <f>IF(N343=0,"",VLOOKUP(B343,'申込一覧（事務局）'!$A$5:$N$804,4,0))</f>
        <v/>
      </c>
      <c r="F343" s="30" t="str">
        <f>IF(N343=0,"",VLOOKUP(B343,'申込一覧（事務局）'!$A$5:$N$804,6,0))</f>
        <v/>
      </c>
      <c r="G343" s="42" t="str">
        <f t="shared" si="62"/>
        <v/>
      </c>
      <c r="H343" s="50" t="str">
        <f>IF(N343=0,"",VLOOKUP(A343,'申込一覧（事務局）'!$A$5:$N$804,11,0))</f>
        <v/>
      </c>
      <c r="I343" s="31" t="str">
        <f>IF(N343=0,"",VLOOKUP(B343,'申込一覧（事務局）'!$A$5:$N$804,13,0))</f>
        <v/>
      </c>
      <c r="J343" s="31" t="str">
        <f>IF(N343=0,"",VLOOKUP(B343,'申込一覧（事務局）'!$A$5:$N$804,14,0))</f>
        <v/>
      </c>
      <c r="K343" s="53" t="str">
        <f>IF(N343=0,"",VLOOKUP(B343,'申込一覧（事務局）'!$A$5:$N$804,8,0))</f>
        <v/>
      </c>
      <c r="N343" s="55">
        <f>VLOOKUP(B343,'申込一覧（事務局）'!$A$5:$N$804,10,0)</f>
        <v>0</v>
      </c>
    </row>
    <row r="344" spans="1:14" ht="22.5" customHeight="1" x14ac:dyDescent="0.4">
      <c r="A344" s="19">
        <v>305</v>
      </c>
      <c r="B344" s="15">
        <v>305</v>
      </c>
      <c r="C344" s="29" t="str">
        <f>IF(N344=0,"",VLOOKUP(B344,'申込一覧（事務局）'!$A$5:$N$804,3,0))</f>
        <v/>
      </c>
      <c r="D344" s="29" t="str">
        <f t="shared" si="61"/>
        <v/>
      </c>
      <c r="E344" s="32" t="str">
        <f>IF(N344=0,"",VLOOKUP(B344,'申込一覧（事務局）'!$A$5:$N$804,4,0))</f>
        <v/>
      </c>
      <c r="F344" s="30" t="str">
        <f>IF(N344=0,"",VLOOKUP(B344,'申込一覧（事務局）'!$A$5:$N$804,6,0))</f>
        <v/>
      </c>
      <c r="G344" s="42" t="str">
        <f t="shared" si="62"/>
        <v/>
      </c>
      <c r="H344" s="50" t="str">
        <f>IF(N344=0,"",VLOOKUP(A344,'申込一覧（事務局）'!$A$5:$N$804,11,0))</f>
        <v/>
      </c>
      <c r="I344" s="31" t="str">
        <f>IF(N344=0,"",VLOOKUP(B344,'申込一覧（事務局）'!$A$5:$N$804,13,0))</f>
        <v/>
      </c>
      <c r="J344" s="31" t="str">
        <f>IF(N344=0,"",VLOOKUP(B344,'申込一覧（事務局）'!$A$5:$N$804,14,0))</f>
        <v/>
      </c>
      <c r="K344" s="53" t="str">
        <f>IF(N344=0,"",VLOOKUP(B344,'申込一覧（事務局）'!$A$5:$N$804,8,0))</f>
        <v/>
      </c>
      <c r="N344" s="55">
        <f>VLOOKUP(B344,'申込一覧（事務局）'!$A$5:$N$804,10,0)</f>
        <v>0</v>
      </c>
    </row>
    <row r="345" spans="1:14" ht="22.5" customHeight="1" x14ac:dyDescent="0.4">
      <c r="A345" s="19">
        <v>306</v>
      </c>
      <c r="B345" s="15">
        <v>306</v>
      </c>
      <c r="C345" s="29" t="str">
        <f>IF(N345=0,"",VLOOKUP(B345,'申込一覧（事務局）'!$A$5:$N$804,3,0))</f>
        <v/>
      </c>
      <c r="D345" s="29" t="str">
        <f t="shared" si="61"/>
        <v/>
      </c>
      <c r="E345" s="32" t="str">
        <f>IF(N345=0,"",VLOOKUP(B345,'申込一覧（事務局）'!$A$5:$N$804,4,0))</f>
        <v/>
      </c>
      <c r="F345" s="30" t="str">
        <f>IF(N345=0,"",VLOOKUP(B345,'申込一覧（事務局）'!$A$5:$N$804,6,0))</f>
        <v/>
      </c>
      <c r="G345" s="42" t="str">
        <f t="shared" si="62"/>
        <v/>
      </c>
      <c r="H345" s="50" t="str">
        <f>IF(N345=0,"",VLOOKUP(A345,'申込一覧（事務局）'!$A$5:$N$804,11,0))</f>
        <v/>
      </c>
      <c r="I345" s="31" t="str">
        <f>IF(N345=0,"",VLOOKUP(B345,'申込一覧（事務局）'!$A$5:$N$804,13,0))</f>
        <v/>
      </c>
      <c r="J345" s="31" t="str">
        <f>IF(N345=0,"",VLOOKUP(B345,'申込一覧（事務局）'!$A$5:$N$804,14,0))</f>
        <v/>
      </c>
      <c r="K345" s="53" t="str">
        <f>IF(N345=0,"",VLOOKUP(B345,'申込一覧（事務局）'!$A$5:$N$804,8,0))</f>
        <v/>
      </c>
      <c r="N345" s="55">
        <f>VLOOKUP(B345,'申込一覧（事務局）'!$A$5:$N$804,10,0)</f>
        <v>0</v>
      </c>
    </row>
    <row r="346" spans="1:14" ht="22.5" customHeight="1" x14ac:dyDescent="0.4">
      <c r="A346" s="19">
        <v>307</v>
      </c>
      <c r="B346" s="15">
        <v>307</v>
      </c>
      <c r="C346" s="29" t="str">
        <f>IF(N346=0,"",VLOOKUP(B346,'申込一覧（事務局）'!$A$5:$N$804,3,0))</f>
        <v/>
      </c>
      <c r="D346" s="29" t="str">
        <f t="shared" si="61"/>
        <v/>
      </c>
      <c r="E346" s="32" t="str">
        <f>IF(N346=0,"",VLOOKUP(B346,'申込一覧（事務局）'!$A$5:$N$804,4,0))</f>
        <v/>
      </c>
      <c r="F346" s="30" t="str">
        <f>IF(N346=0,"",VLOOKUP(B346,'申込一覧（事務局）'!$A$5:$N$804,6,0))</f>
        <v/>
      </c>
      <c r="G346" s="42" t="str">
        <f t="shared" si="62"/>
        <v/>
      </c>
      <c r="H346" s="50" t="str">
        <f>IF(N346=0,"",VLOOKUP(A346,'申込一覧（事務局）'!$A$5:$N$804,11,0))</f>
        <v/>
      </c>
      <c r="I346" s="31" t="str">
        <f>IF(N346=0,"",VLOOKUP(B346,'申込一覧（事務局）'!$A$5:$N$804,13,0))</f>
        <v/>
      </c>
      <c r="J346" s="31" t="str">
        <f>IF(N346=0,"",VLOOKUP(B346,'申込一覧（事務局）'!$A$5:$N$804,14,0))</f>
        <v/>
      </c>
      <c r="K346" s="53" t="str">
        <f>IF(N346=0,"",VLOOKUP(B346,'申込一覧（事務局）'!$A$5:$N$804,8,0))</f>
        <v/>
      </c>
      <c r="N346" s="55">
        <f>VLOOKUP(B346,'申込一覧（事務局）'!$A$5:$N$804,10,0)</f>
        <v>0</v>
      </c>
    </row>
    <row r="347" spans="1:14" ht="22.5" customHeight="1" x14ac:dyDescent="0.4">
      <c r="A347" s="19">
        <v>308</v>
      </c>
      <c r="B347" s="15">
        <v>308</v>
      </c>
      <c r="C347" s="29" t="str">
        <f>IF(N347=0,"",VLOOKUP(B347,'申込一覧（事務局）'!$A$5:$N$804,3,0))</f>
        <v/>
      </c>
      <c r="D347" s="29" t="str">
        <f t="shared" si="61"/>
        <v/>
      </c>
      <c r="E347" s="32" t="str">
        <f>IF(N347=0,"",VLOOKUP(B347,'申込一覧（事務局）'!$A$5:$N$804,4,0))</f>
        <v/>
      </c>
      <c r="F347" s="30" t="str">
        <f>IF(N347=0,"",VLOOKUP(B347,'申込一覧（事務局）'!$A$5:$N$804,6,0))</f>
        <v/>
      </c>
      <c r="G347" s="42" t="str">
        <f t="shared" si="62"/>
        <v/>
      </c>
      <c r="H347" s="50" t="str">
        <f>IF(N347=0,"",VLOOKUP(A347,'申込一覧（事務局）'!$A$5:$N$804,11,0))</f>
        <v/>
      </c>
      <c r="I347" s="31" t="str">
        <f>IF(N347=0,"",VLOOKUP(B347,'申込一覧（事務局）'!$A$5:$N$804,13,0))</f>
        <v/>
      </c>
      <c r="J347" s="31" t="str">
        <f>IF(N347=0,"",VLOOKUP(B347,'申込一覧（事務局）'!$A$5:$N$804,14,0))</f>
        <v/>
      </c>
      <c r="K347" s="53" t="str">
        <f>IF(N347=0,"",VLOOKUP(B347,'申込一覧（事務局）'!$A$5:$N$804,8,0))</f>
        <v/>
      </c>
      <c r="N347" s="55">
        <f>VLOOKUP(B347,'申込一覧（事務局）'!$A$5:$N$804,10,0)</f>
        <v>0</v>
      </c>
    </row>
    <row r="348" spans="1:14" ht="22.5" customHeight="1" x14ac:dyDescent="0.4">
      <c r="A348" s="19">
        <v>309</v>
      </c>
      <c r="B348" s="15">
        <v>309</v>
      </c>
      <c r="C348" s="29" t="str">
        <f>IF(N348=0,"",VLOOKUP(B348,'申込一覧（事務局）'!$A$5:$N$804,3,0))</f>
        <v/>
      </c>
      <c r="D348" s="29" t="str">
        <f t="shared" si="61"/>
        <v/>
      </c>
      <c r="E348" s="32" t="str">
        <f>IF(N348=0,"",VLOOKUP(B348,'申込一覧（事務局）'!$A$5:$N$804,4,0))</f>
        <v/>
      </c>
      <c r="F348" s="30" t="str">
        <f>IF(N348=0,"",VLOOKUP(B348,'申込一覧（事務局）'!$A$5:$N$804,6,0))</f>
        <v/>
      </c>
      <c r="G348" s="42" t="str">
        <f t="shared" si="62"/>
        <v/>
      </c>
      <c r="H348" s="50" t="str">
        <f>IF(N348=0,"",VLOOKUP(A348,'申込一覧（事務局）'!$A$5:$N$804,11,0))</f>
        <v/>
      </c>
      <c r="I348" s="31" t="str">
        <f>IF(N348=0,"",VLOOKUP(B348,'申込一覧（事務局）'!$A$5:$N$804,13,0))</f>
        <v/>
      </c>
      <c r="J348" s="31" t="str">
        <f>IF(N348=0,"",VLOOKUP(B348,'申込一覧（事務局）'!$A$5:$N$804,14,0))</f>
        <v/>
      </c>
      <c r="K348" s="53" t="str">
        <f>IF(N348=0,"",VLOOKUP(B348,'申込一覧（事務局）'!$A$5:$N$804,8,0))</f>
        <v/>
      </c>
      <c r="N348" s="55">
        <f>VLOOKUP(B348,'申込一覧（事務局）'!$A$5:$N$804,10,0)</f>
        <v>0</v>
      </c>
    </row>
    <row r="349" spans="1:14" ht="22.5" customHeight="1" x14ac:dyDescent="0.4">
      <c r="A349" s="19">
        <v>310</v>
      </c>
      <c r="B349" s="15">
        <v>310</v>
      </c>
      <c r="C349" s="29" t="str">
        <f>IF(N349=0,"",VLOOKUP(B349,'申込一覧（事務局）'!$A$5:$N$804,3,0))</f>
        <v/>
      </c>
      <c r="D349" s="29" t="str">
        <f t="shared" si="61"/>
        <v/>
      </c>
      <c r="E349" s="32" t="str">
        <f>IF(N349=0,"",VLOOKUP(B349,'申込一覧（事務局）'!$A$5:$N$804,4,0))</f>
        <v/>
      </c>
      <c r="F349" s="30" t="str">
        <f>IF(N349=0,"",VLOOKUP(B349,'申込一覧（事務局）'!$A$5:$N$804,6,0))</f>
        <v/>
      </c>
      <c r="G349" s="42" t="str">
        <f t="shared" si="62"/>
        <v/>
      </c>
      <c r="H349" s="50" t="str">
        <f>IF(N349=0,"",VLOOKUP(A349,'申込一覧（事務局）'!$A$5:$N$804,11,0))</f>
        <v/>
      </c>
      <c r="I349" s="31" t="str">
        <f>IF(N349=0,"",VLOOKUP(B349,'申込一覧（事務局）'!$A$5:$N$804,13,0))</f>
        <v/>
      </c>
      <c r="J349" s="31" t="str">
        <f>IF(N349=0,"",VLOOKUP(B349,'申込一覧（事務局）'!$A$5:$N$804,14,0))</f>
        <v/>
      </c>
      <c r="K349" s="53" t="str">
        <f>IF(N349=0,"",VLOOKUP(B349,'申込一覧（事務局）'!$A$5:$N$804,8,0))</f>
        <v/>
      </c>
      <c r="N349" s="55">
        <f>VLOOKUP(B349,'申込一覧（事務局）'!$A$5:$N$804,10,0)</f>
        <v>0</v>
      </c>
    </row>
    <row r="350" spans="1:14" ht="22.5" customHeight="1" x14ac:dyDescent="0.4">
      <c r="A350" s="19">
        <v>311</v>
      </c>
      <c r="B350" s="15">
        <v>311</v>
      </c>
      <c r="C350" s="29" t="str">
        <f>IF(N350=0,"",VLOOKUP(B350,'申込一覧（事務局）'!$A$5:$N$804,3,0))</f>
        <v/>
      </c>
      <c r="D350" s="29" t="str">
        <f t="shared" si="61"/>
        <v/>
      </c>
      <c r="E350" s="32" t="str">
        <f>IF(N350=0,"",VLOOKUP(B350,'申込一覧（事務局）'!$A$5:$N$804,4,0))</f>
        <v/>
      </c>
      <c r="F350" s="30" t="str">
        <f>IF(N350=0,"",VLOOKUP(B350,'申込一覧（事務局）'!$A$5:$N$804,6,0))</f>
        <v/>
      </c>
      <c r="G350" s="42" t="str">
        <f t="shared" si="62"/>
        <v/>
      </c>
      <c r="H350" s="50" t="str">
        <f>IF(N350=0,"",VLOOKUP(A350,'申込一覧（事務局）'!$A$5:$N$804,11,0))</f>
        <v/>
      </c>
      <c r="I350" s="31" t="str">
        <f>IF(N350=0,"",VLOOKUP(B350,'申込一覧（事務局）'!$A$5:$N$804,13,0))</f>
        <v/>
      </c>
      <c r="J350" s="31" t="str">
        <f>IF(N350=0,"",VLOOKUP(B350,'申込一覧（事務局）'!$A$5:$N$804,14,0))</f>
        <v/>
      </c>
      <c r="K350" s="53" t="str">
        <f>IF(N350=0,"",VLOOKUP(B350,'申込一覧（事務局）'!$A$5:$N$804,8,0))</f>
        <v/>
      </c>
      <c r="N350" s="55">
        <f>VLOOKUP(B350,'申込一覧（事務局）'!$A$5:$N$804,10,0)</f>
        <v>0</v>
      </c>
    </row>
    <row r="351" spans="1:14" ht="22.5" customHeight="1" x14ac:dyDescent="0.4">
      <c r="A351" s="19">
        <v>312</v>
      </c>
      <c r="B351" s="15">
        <v>312</v>
      </c>
      <c r="C351" s="29" t="str">
        <f>IF(N351=0,"",VLOOKUP(B351,'申込一覧（事務局）'!$A$5:$N$804,3,0))</f>
        <v/>
      </c>
      <c r="D351" s="29" t="str">
        <f t="shared" si="61"/>
        <v/>
      </c>
      <c r="E351" s="32" t="str">
        <f>IF(N351=0,"",VLOOKUP(B351,'申込一覧（事務局）'!$A$5:$N$804,4,0))</f>
        <v/>
      </c>
      <c r="F351" s="30" t="str">
        <f>IF(N351=0,"",VLOOKUP(B351,'申込一覧（事務局）'!$A$5:$N$804,6,0))</f>
        <v/>
      </c>
      <c r="G351" s="42" t="str">
        <f t="shared" si="62"/>
        <v/>
      </c>
      <c r="H351" s="50" t="str">
        <f>IF(N351=0,"",VLOOKUP(A351,'申込一覧（事務局）'!$A$5:$N$804,11,0))</f>
        <v/>
      </c>
      <c r="I351" s="31" t="str">
        <f>IF(N351=0,"",VLOOKUP(B351,'申込一覧（事務局）'!$A$5:$N$804,13,0))</f>
        <v/>
      </c>
      <c r="J351" s="31" t="str">
        <f>IF(N351=0,"",VLOOKUP(B351,'申込一覧（事務局）'!$A$5:$N$804,14,0))</f>
        <v/>
      </c>
      <c r="K351" s="53" t="str">
        <f>IF(N351=0,"",VLOOKUP(B351,'申込一覧（事務局）'!$A$5:$N$804,8,0))</f>
        <v/>
      </c>
      <c r="N351" s="55">
        <f>VLOOKUP(B351,'申込一覧（事務局）'!$A$5:$N$804,10,0)</f>
        <v>0</v>
      </c>
    </row>
    <row r="352" spans="1:14" ht="22.5" customHeight="1" x14ac:dyDescent="0.4">
      <c r="A352" s="19">
        <v>313</v>
      </c>
      <c r="B352" s="15">
        <v>313</v>
      </c>
      <c r="C352" s="29" t="str">
        <f>IF(N352=0,"",VLOOKUP(B352,'申込一覧（事務局）'!$A$5:$N$804,3,0))</f>
        <v/>
      </c>
      <c r="D352" s="29" t="str">
        <f t="shared" si="61"/>
        <v/>
      </c>
      <c r="E352" s="32" t="str">
        <f>IF(N352=0,"",VLOOKUP(B352,'申込一覧（事務局）'!$A$5:$N$804,4,0))</f>
        <v/>
      </c>
      <c r="F352" s="30" t="str">
        <f>IF(N352=0,"",VLOOKUP(B352,'申込一覧（事務局）'!$A$5:$N$804,6,0))</f>
        <v/>
      </c>
      <c r="G352" s="42" t="str">
        <f t="shared" si="62"/>
        <v/>
      </c>
      <c r="H352" s="50" t="str">
        <f>IF(N352=0,"",VLOOKUP(A352,'申込一覧（事務局）'!$A$5:$N$804,11,0))</f>
        <v/>
      </c>
      <c r="I352" s="31" t="str">
        <f>IF(N352=0,"",VLOOKUP(B352,'申込一覧（事務局）'!$A$5:$N$804,13,0))</f>
        <v/>
      </c>
      <c r="J352" s="31" t="str">
        <f>IF(N352=0,"",VLOOKUP(B352,'申込一覧（事務局）'!$A$5:$N$804,14,0))</f>
        <v/>
      </c>
      <c r="K352" s="53" t="str">
        <f>IF(N352=0,"",VLOOKUP(B352,'申込一覧（事務局）'!$A$5:$N$804,8,0))</f>
        <v/>
      </c>
      <c r="N352" s="55">
        <f>VLOOKUP(B352,'申込一覧（事務局）'!$A$5:$N$804,10,0)</f>
        <v>0</v>
      </c>
    </row>
    <row r="353" spans="1:14" ht="22.5" customHeight="1" x14ac:dyDescent="0.4">
      <c r="A353" s="19">
        <v>314</v>
      </c>
      <c r="B353" s="15">
        <v>314</v>
      </c>
      <c r="C353" s="29" t="str">
        <f>IF(N353=0,"",VLOOKUP(B353,'申込一覧（事務局）'!$A$5:$N$804,3,0))</f>
        <v/>
      </c>
      <c r="D353" s="29" t="str">
        <f t="shared" si="61"/>
        <v/>
      </c>
      <c r="E353" s="32" t="str">
        <f>IF(N353=0,"",VLOOKUP(B353,'申込一覧（事務局）'!$A$5:$N$804,4,0))</f>
        <v/>
      </c>
      <c r="F353" s="30" t="str">
        <f>IF(N353=0,"",VLOOKUP(B353,'申込一覧（事務局）'!$A$5:$N$804,6,0))</f>
        <v/>
      </c>
      <c r="G353" s="42" t="str">
        <f t="shared" si="62"/>
        <v/>
      </c>
      <c r="H353" s="50" t="str">
        <f>IF(N353=0,"",VLOOKUP(A353,'申込一覧（事務局）'!$A$5:$N$804,11,0))</f>
        <v/>
      </c>
      <c r="I353" s="31" t="str">
        <f>IF(N353=0,"",VLOOKUP(B353,'申込一覧（事務局）'!$A$5:$N$804,13,0))</f>
        <v/>
      </c>
      <c r="J353" s="31" t="str">
        <f>IF(N353=0,"",VLOOKUP(B353,'申込一覧（事務局）'!$A$5:$N$804,14,0))</f>
        <v/>
      </c>
      <c r="K353" s="53" t="str">
        <f>IF(N353=0,"",VLOOKUP(B353,'申込一覧（事務局）'!$A$5:$N$804,8,0))</f>
        <v/>
      </c>
      <c r="N353" s="55">
        <f>VLOOKUP(B353,'申込一覧（事務局）'!$A$5:$N$804,10,0)</f>
        <v>0</v>
      </c>
    </row>
    <row r="354" spans="1:14" ht="22.5" customHeight="1" x14ac:dyDescent="0.4">
      <c r="A354" s="19">
        <v>315</v>
      </c>
      <c r="B354" s="15">
        <v>315</v>
      </c>
      <c r="C354" s="29" t="str">
        <f>IF(N354=0,"",VLOOKUP(B354,'申込一覧（事務局）'!$A$5:$N$804,3,0))</f>
        <v/>
      </c>
      <c r="D354" s="29" t="str">
        <f t="shared" si="61"/>
        <v/>
      </c>
      <c r="E354" s="32" t="str">
        <f>IF(N354=0,"",VLOOKUP(B354,'申込一覧（事務局）'!$A$5:$N$804,4,0))</f>
        <v/>
      </c>
      <c r="F354" s="30" t="str">
        <f>IF(N354=0,"",VLOOKUP(B354,'申込一覧（事務局）'!$A$5:$N$804,6,0))</f>
        <v/>
      </c>
      <c r="G354" s="42" t="str">
        <f t="shared" si="62"/>
        <v/>
      </c>
      <c r="H354" s="50" t="str">
        <f>IF(N354=0,"",VLOOKUP(A354,'申込一覧（事務局）'!$A$5:$N$804,11,0))</f>
        <v/>
      </c>
      <c r="I354" s="31" t="str">
        <f>IF(N354=0,"",VLOOKUP(B354,'申込一覧（事務局）'!$A$5:$N$804,13,0))</f>
        <v/>
      </c>
      <c r="J354" s="31" t="str">
        <f>IF(N354=0,"",VLOOKUP(B354,'申込一覧（事務局）'!$A$5:$N$804,14,0))</f>
        <v/>
      </c>
      <c r="K354" s="53" t="str">
        <f>IF(N354=0,"",VLOOKUP(B354,'申込一覧（事務局）'!$A$5:$N$804,8,0))</f>
        <v/>
      </c>
      <c r="N354" s="55">
        <f>VLOOKUP(B354,'申込一覧（事務局）'!$A$5:$N$804,10,0)</f>
        <v>0</v>
      </c>
    </row>
    <row r="355" spans="1:14" ht="22.5" customHeight="1" x14ac:dyDescent="0.4">
      <c r="A355" s="19">
        <v>316</v>
      </c>
      <c r="B355" s="15">
        <v>316</v>
      </c>
      <c r="C355" s="29" t="str">
        <f>IF(N355=0,"",VLOOKUP(B355,'申込一覧（事務局）'!$A$5:$N$804,3,0))</f>
        <v/>
      </c>
      <c r="D355" s="29" t="str">
        <f t="shared" si="61"/>
        <v/>
      </c>
      <c r="E355" s="32" t="str">
        <f>IF(N355=0,"",VLOOKUP(B355,'申込一覧（事務局）'!$A$5:$N$804,4,0))</f>
        <v/>
      </c>
      <c r="F355" s="30" t="str">
        <f>IF(N355=0,"",VLOOKUP(B355,'申込一覧（事務局）'!$A$5:$N$804,6,0))</f>
        <v/>
      </c>
      <c r="G355" s="42" t="str">
        <f t="shared" si="62"/>
        <v/>
      </c>
      <c r="H355" s="50" t="str">
        <f>IF(N355=0,"",VLOOKUP(A355,'申込一覧（事務局）'!$A$5:$N$804,11,0))</f>
        <v/>
      </c>
      <c r="I355" s="31" t="str">
        <f>IF(N355=0,"",VLOOKUP(B355,'申込一覧（事務局）'!$A$5:$N$804,13,0))</f>
        <v/>
      </c>
      <c r="J355" s="31" t="str">
        <f>IF(N355=0,"",VLOOKUP(B355,'申込一覧（事務局）'!$A$5:$N$804,14,0))</f>
        <v/>
      </c>
      <c r="K355" s="53" t="str">
        <f>IF(N355=0,"",VLOOKUP(B355,'申込一覧（事務局）'!$A$5:$N$804,8,0))</f>
        <v/>
      </c>
      <c r="N355" s="55">
        <f>VLOOKUP(B355,'申込一覧（事務局）'!$A$5:$N$804,10,0)</f>
        <v>0</v>
      </c>
    </row>
    <row r="356" spans="1:14" ht="22.5" customHeight="1" x14ac:dyDescent="0.4">
      <c r="A356" s="19">
        <v>317</v>
      </c>
      <c r="B356" s="15">
        <v>317</v>
      </c>
      <c r="C356" s="29" t="str">
        <f>IF(N356=0,"",VLOOKUP(B356,'申込一覧（事務局）'!$A$5:$N$804,3,0))</f>
        <v/>
      </c>
      <c r="D356" s="29" t="str">
        <f t="shared" si="61"/>
        <v/>
      </c>
      <c r="E356" s="32" t="str">
        <f>IF(N356=0,"",VLOOKUP(B356,'申込一覧（事務局）'!$A$5:$N$804,4,0))</f>
        <v/>
      </c>
      <c r="F356" s="30" t="str">
        <f>IF(N356=0,"",VLOOKUP(B356,'申込一覧（事務局）'!$A$5:$N$804,6,0))</f>
        <v/>
      </c>
      <c r="G356" s="42" t="str">
        <f t="shared" si="62"/>
        <v/>
      </c>
      <c r="H356" s="50" t="str">
        <f>IF(N356=0,"",VLOOKUP(A356,'申込一覧（事務局）'!$A$5:$N$804,11,0))</f>
        <v/>
      </c>
      <c r="I356" s="31" t="str">
        <f>IF(N356=0,"",VLOOKUP(B356,'申込一覧（事務局）'!$A$5:$N$804,13,0))</f>
        <v/>
      </c>
      <c r="J356" s="31" t="str">
        <f>IF(N356=0,"",VLOOKUP(B356,'申込一覧（事務局）'!$A$5:$N$804,14,0))</f>
        <v/>
      </c>
      <c r="K356" s="53" t="str">
        <f>IF(N356=0,"",VLOOKUP(B356,'申込一覧（事務局）'!$A$5:$N$804,8,0))</f>
        <v/>
      </c>
      <c r="N356" s="55">
        <f>VLOOKUP(B356,'申込一覧（事務局）'!$A$5:$N$804,10,0)</f>
        <v>0</v>
      </c>
    </row>
    <row r="357" spans="1:14" ht="22.5" customHeight="1" x14ac:dyDescent="0.4">
      <c r="A357" s="19">
        <v>318</v>
      </c>
      <c r="B357" s="15">
        <v>318</v>
      </c>
      <c r="C357" s="29" t="str">
        <f>IF(N357=0,"",VLOOKUP(B357,'申込一覧（事務局）'!$A$5:$N$804,3,0))</f>
        <v/>
      </c>
      <c r="D357" s="29" t="str">
        <f t="shared" si="61"/>
        <v/>
      </c>
      <c r="E357" s="32" t="str">
        <f>IF(N357=0,"",VLOOKUP(B357,'申込一覧（事務局）'!$A$5:$N$804,4,0))</f>
        <v/>
      </c>
      <c r="F357" s="30" t="str">
        <f>IF(N357=0,"",VLOOKUP(B357,'申込一覧（事務局）'!$A$5:$N$804,6,0))</f>
        <v/>
      </c>
      <c r="G357" s="42" t="str">
        <f t="shared" si="62"/>
        <v/>
      </c>
      <c r="H357" s="50" t="str">
        <f>IF(N357=0,"",VLOOKUP(A357,'申込一覧（事務局）'!$A$5:$N$804,11,0))</f>
        <v/>
      </c>
      <c r="I357" s="31" t="str">
        <f>IF(N357=0,"",VLOOKUP(B357,'申込一覧（事務局）'!$A$5:$N$804,13,0))</f>
        <v/>
      </c>
      <c r="J357" s="31" t="str">
        <f>IF(N357=0,"",VLOOKUP(B357,'申込一覧（事務局）'!$A$5:$N$804,14,0))</f>
        <v/>
      </c>
      <c r="K357" s="53" t="str">
        <f>IF(N357=0,"",VLOOKUP(B357,'申込一覧（事務局）'!$A$5:$N$804,8,0))</f>
        <v/>
      </c>
      <c r="N357" s="55">
        <f>VLOOKUP(B357,'申込一覧（事務局）'!$A$5:$N$804,10,0)</f>
        <v>0</v>
      </c>
    </row>
    <row r="358" spans="1:14" ht="22.5" customHeight="1" x14ac:dyDescent="0.4">
      <c r="A358" s="19">
        <v>319</v>
      </c>
      <c r="B358" s="15">
        <v>319</v>
      </c>
      <c r="C358" s="29" t="str">
        <f>IF(N358=0,"",VLOOKUP(B358,'申込一覧（事務局）'!$A$5:$N$804,3,0))</f>
        <v/>
      </c>
      <c r="D358" s="29" t="str">
        <f t="shared" si="61"/>
        <v/>
      </c>
      <c r="E358" s="32" t="str">
        <f>IF(N358=0,"",VLOOKUP(B358,'申込一覧（事務局）'!$A$5:$N$804,4,0))</f>
        <v/>
      </c>
      <c r="F358" s="30" t="str">
        <f>IF(N358=0,"",VLOOKUP(B358,'申込一覧（事務局）'!$A$5:$N$804,6,0))</f>
        <v/>
      </c>
      <c r="G358" s="42" t="str">
        <f t="shared" si="62"/>
        <v/>
      </c>
      <c r="H358" s="50" t="str">
        <f>IF(N358=0,"",VLOOKUP(A358,'申込一覧（事務局）'!$A$5:$N$804,11,0))</f>
        <v/>
      </c>
      <c r="I358" s="31" t="str">
        <f>IF(N358=0,"",VLOOKUP(B358,'申込一覧（事務局）'!$A$5:$N$804,13,0))</f>
        <v/>
      </c>
      <c r="J358" s="31" t="str">
        <f>IF(N358=0,"",VLOOKUP(B358,'申込一覧（事務局）'!$A$5:$N$804,14,0))</f>
        <v/>
      </c>
      <c r="K358" s="53" t="str">
        <f>IF(N358=0,"",VLOOKUP(B358,'申込一覧（事務局）'!$A$5:$N$804,8,0))</f>
        <v/>
      </c>
      <c r="N358" s="55">
        <f>VLOOKUP(B358,'申込一覧（事務局）'!$A$5:$N$804,10,0)</f>
        <v>0</v>
      </c>
    </row>
    <row r="359" spans="1:14" ht="22.5" customHeight="1" x14ac:dyDescent="0.4">
      <c r="A359" s="19">
        <v>320</v>
      </c>
      <c r="B359" s="15">
        <v>320</v>
      </c>
      <c r="C359" s="29" t="str">
        <f>IF(N359=0,"",VLOOKUP(B359,'申込一覧（事務局）'!$A$5:$N$804,3,0))</f>
        <v/>
      </c>
      <c r="D359" s="29" t="str">
        <f t="shared" si="61"/>
        <v/>
      </c>
      <c r="E359" s="32" t="str">
        <f>IF(N359=0,"",VLOOKUP(B359,'申込一覧（事務局）'!$A$5:$N$804,4,0))</f>
        <v/>
      </c>
      <c r="F359" s="30" t="str">
        <f>IF(N359=0,"",VLOOKUP(B359,'申込一覧（事務局）'!$A$5:$N$804,6,0))</f>
        <v/>
      </c>
      <c r="G359" s="42" t="str">
        <f t="shared" si="62"/>
        <v/>
      </c>
      <c r="H359" s="50" t="str">
        <f>IF(N359=0,"",VLOOKUP(A359,'申込一覧（事務局）'!$A$5:$N$804,11,0))</f>
        <v/>
      </c>
      <c r="I359" s="31" t="str">
        <f>IF(N359=0,"",VLOOKUP(B359,'申込一覧（事務局）'!$A$5:$N$804,13,0))</f>
        <v/>
      </c>
      <c r="J359" s="31" t="str">
        <f>IF(N359=0,"",VLOOKUP(B359,'申込一覧（事務局）'!$A$5:$N$804,14,0))</f>
        <v/>
      </c>
      <c r="K359" s="53" t="str">
        <f>IF(N359=0,"",VLOOKUP(B359,'申込一覧（事務局）'!$A$5:$N$804,8,0))</f>
        <v/>
      </c>
      <c r="N359" s="55">
        <f>VLOOKUP(B359,'申込一覧（事務局）'!$A$5:$N$804,10,0)</f>
        <v>0</v>
      </c>
    </row>
    <row r="360" spans="1:14" ht="22.5" customHeight="1" x14ac:dyDescent="0.4">
      <c r="A360" s="19">
        <v>321</v>
      </c>
      <c r="B360" s="15">
        <v>321</v>
      </c>
      <c r="C360" s="29" t="str">
        <f>IF(N360=0,"",VLOOKUP(B360,'申込一覧（事務局）'!$A$5:$N$804,3,0))</f>
        <v/>
      </c>
      <c r="D360" s="29" t="str">
        <f t="shared" si="61"/>
        <v/>
      </c>
      <c r="E360" s="32" t="str">
        <f>IF(N360=0,"",VLOOKUP(B360,'申込一覧（事務局）'!$A$5:$N$804,4,0))</f>
        <v/>
      </c>
      <c r="F360" s="30" t="str">
        <f>IF(N360=0,"",VLOOKUP(B360,'申込一覧（事務局）'!$A$5:$N$804,6,0))</f>
        <v/>
      </c>
      <c r="G360" s="42" t="str">
        <f t="shared" si="62"/>
        <v/>
      </c>
      <c r="H360" s="50" t="str">
        <f>IF(N360=0,"",VLOOKUP(A360,'申込一覧（事務局）'!$A$5:$N$804,11,0))</f>
        <v/>
      </c>
      <c r="I360" s="31" t="str">
        <f>IF(N360=0,"",VLOOKUP(B360,'申込一覧（事務局）'!$A$5:$N$804,13,0))</f>
        <v/>
      </c>
      <c r="J360" s="31" t="str">
        <f>IF(N360=0,"",VLOOKUP(B360,'申込一覧（事務局）'!$A$5:$N$804,14,0))</f>
        <v/>
      </c>
      <c r="K360" s="53" t="str">
        <f>IF(N360=0,"",VLOOKUP(B360,'申込一覧（事務局）'!$A$5:$N$804,8,0))</f>
        <v/>
      </c>
      <c r="N360" s="55">
        <f>VLOOKUP(B360,'申込一覧（事務局）'!$A$5:$N$804,10,0)</f>
        <v>0</v>
      </c>
    </row>
    <row r="361" spans="1:14" ht="22.5" customHeight="1" x14ac:dyDescent="0.4">
      <c r="A361" s="19">
        <v>322</v>
      </c>
      <c r="B361" s="15">
        <v>322</v>
      </c>
      <c r="C361" s="29" t="str">
        <f>IF(N361=0,"",VLOOKUP(B361,'申込一覧（事務局）'!$A$5:$N$804,3,0))</f>
        <v/>
      </c>
      <c r="D361" s="29" t="str">
        <f t="shared" si="61"/>
        <v/>
      </c>
      <c r="E361" s="32" t="str">
        <f>IF(N361=0,"",VLOOKUP(B361,'申込一覧（事務局）'!$A$5:$N$804,4,0))</f>
        <v/>
      </c>
      <c r="F361" s="30" t="str">
        <f>IF(N361=0,"",VLOOKUP(B361,'申込一覧（事務局）'!$A$5:$N$804,6,0))</f>
        <v/>
      </c>
      <c r="G361" s="42" t="str">
        <f t="shared" si="62"/>
        <v/>
      </c>
      <c r="H361" s="50" t="str">
        <f>IF(N361=0,"",VLOOKUP(A361,'申込一覧（事務局）'!$A$5:$N$804,11,0))</f>
        <v/>
      </c>
      <c r="I361" s="31" t="str">
        <f>IF(N361=0,"",VLOOKUP(B361,'申込一覧（事務局）'!$A$5:$N$804,13,0))</f>
        <v/>
      </c>
      <c r="J361" s="31" t="str">
        <f>IF(N361=0,"",VLOOKUP(B361,'申込一覧（事務局）'!$A$5:$N$804,14,0))</f>
        <v/>
      </c>
      <c r="K361" s="53" t="str">
        <f>IF(N361=0,"",VLOOKUP(B361,'申込一覧（事務局）'!$A$5:$N$804,8,0))</f>
        <v/>
      </c>
      <c r="N361" s="55">
        <f>VLOOKUP(B361,'申込一覧（事務局）'!$A$5:$N$804,10,0)</f>
        <v>0</v>
      </c>
    </row>
    <row r="362" spans="1:14" ht="22.5" customHeight="1" x14ac:dyDescent="0.4">
      <c r="A362" s="19">
        <v>323</v>
      </c>
      <c r="B362" s="15">
        <v>323</v>
      </c>
      <c r="C362" s="29" t="str">
        <f>IF(N362=0,"",VLOOKUP(B362,'申込一覧（事務局）'!$A$5:$N$804,3,0))</f>
        <v/>
      </c>
      <c r="D362" s="29" t="str">
        <f t="shared" si="61"/>
        <v/>
      </c>
      <c r="E362" s="32" t="str">
        <f>IF(N362=0,"",VLOOKUP(B362,'申込一覧（事務局）'!$A$5:$N$804,4,0))</f>
        <v/>
      </c>
      <c r="F362" s="30" t="str">
        <f>IF(N362=0,"",VLOOKUP(B362,'申込一覧（事務局）'!$A$5:$N$804,6,0))</f>
        <v/>
      </c>
      <c r="G362" s="42" t="str">
        <f t="shared" si="62"/>
        <v/>
      </c>
      <c r="H362" s="50" t="str">
        <f>IF(N362=0,"",VLOOKUP(A362,'申込一覧（事務局）'!$A$5:$N$804,11,0))</f>
        <v/>
      </c>
      <c r="I362" s="31" t="str">
        <f>IF(N362=0,"",VLOOKUP(B362,'申込一覧（事務局）'!$A$5:$N$804,13,0))</f>
        <v/>
      </c>
      <c r="J362" s="31" t="str">
        <f>IF(N362=0,"",VLOOKUP(B362,'申込一覧（事務局）'!$A$5:$N$804,14,0))</f>
        <v/>
      </c>
      <c r="K362" s="53" t="str">
        <f>IF(N362=0,"",VLOOKUP(B362,'申込一覧（事務局）'!$A$5:$N$804,8,0))</f>
        <v/>
      </c>
      <c r="N362" s="55">
        <f>VLOOKUP(B362,'申込一覧（事務局）'!$A$5:$N$804,10,0)</f>
        <v>0</v>
      </c>
    </row>
    <row r="363" spans="1:14" ht="22.5" customHeight="1" x14ac:dyDescent="0.4">
      <c r="A363" s="19">
        <v>324</v>
      </c>
      <c r="B363" s="15">
        <v>324</v>
      </c>
      <c r="C363" s="29" t="str">
        <f>IF(N363=0,"",VLOOKUP(B363,'申込一覧（事務局）'!$A$5:$N$804,3,0))</f>
        <v/>
      </c>
      <c r="D363" s="29" t="str">
        <f t="shared" si="61"/>
        <v/>
      </c>
      <c r="E363" s="32" t="str">
        <f>IF(N363=0,"",VLOOKUP(B363,'申込一覧（事務局）'!$A$5:$N$804,4,0))</f>
        <v/>
      </c>
      <c r="F363" s="30" t="str">
        <f>IF(N363=0,"",VLOOKUP(B363,'申込一覧（事務局）'!$A$5:$N$804,6,0))</f>
        <v/>
      </c>
      <c r="G363" s="42" t="str">
        <f t="shared" si="62"/>
        <v/>
      </c>
      <c r="H363" s="50" t="str">
        <f>IF(N363=0,"",VLOOKUP(A363,'申込一覧（事務局）'!$A$5:$N$804,11,0))</f>
        <v/>
      </c>
      <c r="I363" s="31" t="str">
        <f>IF(N363=0,"",VLOOKUP(B363,'申込一覧（事務局）'!$A$5:$N$804,13,0))</f>
        <v/>
      </c>
      <c r="J363" s="31" t="str">
        <f>IF(N363=0,"",VLOOKUP(B363,'申込一覧（事務局）'!$A$5:$N$804,14,0))</f>
        <v/>
      </c>
      <c r="K363" s="53" t="str">
        <f>IF(N363=0,"",VLOOKUP(B363,'申込一覧（事務局）'!$A$5:$N$804,8,0))</f>
        <v/>
      </c>
      <c r="N363" s="55">
        <f>VLOOKUP(B363,'申込一覧（事務局）'!$A$5:$N$804,10,0)</f>
        <v>0</v>
      </c>
    </row>
    <row r="364" spans="1:14" ht="22.5" customHeight="1" thickBot="1" x14ac:dyDescent="0.45">
      <c r="A364" s="43">
        <v>325</v>
      </c>
      <c r="B364" s="16">
        <v>325</v>
      </c>
      <c r="C364" s="33" t="str">
        <f>IF(N364=0,"",VLOOKUP(B364,'申込一覧（事務局）'!$A$5:$N$804,3,0))</f>
        <v/>
      </c>
      <c r="D364" s="33" t="str">
        <f t="shared" si="61"/>
        <v/>
      </c>
      <c r="E364" s="34" t="str">
        <f>IF(N364=0,"",VLOOKUP(B364,'申込一覧（事務局）'!$A$5:$N$804,4,0))</f>
        <v/>
      </c>
      <c r="F364" s="44" t="str">
        <f>IF(N364=0,"",VLOOKUP(B364,'申込一覧（事務局）'!$A$5:$N$804,6,0))</f>
        <v/>
      </c>
      <c r="G364" s="45" t="str">
        <f t="shared" si="62"/>
        <v/>
      </c>
      <c r="H364" s="51" t="str">
        <f>IF(N364=0,"",VLOOKUP(A364,'申込一覧（事務局）'!$A$5:$N$804,11,0))</f>
        <v/>
      </c>
      <c r="I364" s="46" t="str">
        <f>IF(N364=0,"",VLOOKUP(B364,'申込一覧（事務局）'!$A$5:$N$804,13,0))</f>
        <v/>
      </c>
      <c r="J364" s="46" t="str">
        <f>IF(N364=0,"",VLOOKUP(B364,'申込一覧（事務局）'!$A$5:$N$804,14,0))</f>
        <v/>
      </c>
      <c r="K364" s="54" t="str">
        <f>IF(N364=0,"",VLOOKUP(B364,'申込一覧（事務局）'!$A$5:$N$804,8,0))</f>
        <v/>
      </c>
      <c r="N364" s="55">
        <f>VLOOKUP(B364,'申込一覧（事務局）'!$A$5:$N$804,10,0)</f>
        <v>0</v>
      </c>
    </row>
    <row r="365" spans="1:14" ht="23.25" x14ac:dyDescent="0.4">
      <c r="A365" s="81" t="str">
        <f t="shared" ref="A365" si="63">A1</f>
        <v>2023年度　C級公認審判員申請者名簿(一般)　　　</v>
      </c>
      <c r="B365" s="81"/>
      <c r="C365" s="81"/>
      <c r="D365" s="81"/>
      <c r="E365" s="81"/>
      <c r="F365" s="81"/>
      <c r="G365" s="81"/>
      <c r="H365" s="81"/>
      <c r="I365" s="81"/>
      <c r="J365" s="81"/>
      <c r="K365" s="82" t="str">
        <f>"NO."&amp;$L$2+13</f>
        <v>NO.14</v>
      </c>
      <c r="N365" s="55" t="e">
        <f>VLOOKUP(B365,'申込一覧（事務局）'!$A$5:$N$804,10,0)</f>
        <v>#N/A</v>
      </c>
    </row>
    <row r="366" spans="1:14" ht="17.25" thickBot="1" x14ac:dyDescent="0.45">
      <c r="A366" s="84" t="str">
        <f t="shared" ref="A366:J366" si="64">A2</f>
        <v>一般財団法人　北海道陸上競技協会　　２０２３年４月１日付委嘱</v>
      </c>
      <c r="B366" s="84"/>
      <c r="C366" s="84"/>
      <c r="D366" s="84"/>
      <c r="E366" s="84"/>
      <c r="F366" s="84"/>
      <c r="G366" s="84"/>
      <c r="H366" s="84"/>
      <c r="I366" s="84"/>
      <c r="J366" s="21" t="str">
        <f t="shared" si="64"/>
        <v>2023年4月15日以降受付</v>
      </c>
      <c r="K366" s="83"/>
      <c r="L366" s="12">
        <v>1</v>
      </c>
      <c r="N366" s="55" t="e">
        <f>VLOOKUP(B366,'申込一覧（事務局）'!$A$5:$N$804,10,0)</f>
        <v>#N/A</v>
      </c>
    </row>
    <row r="367" spans="1:14" ht="26.25" customHeight="1" thickBot="1" x14ac:dyDescent="0.45">
      <c r="A367" s="13"/>
      <c r="B367" s="18" t="str">
        <f t="shared" ref="B367:K367" si="65">B3</f>
        <v>登録番号</v>
      </c>
      <c r="C367" s="22" t="str">
        <f t="shared" si="65"/>
        <v>所属陸協</v>
      </c>
      <c r="D367" s="23" t="str">
        <f t="shared" si="65"/>
        <v>区分</v>
      </c>
      <c r="E367" s="24" t="str">
        <f t="shared" si="65"/>
        <v>氏      名</v>
      </c>
      <c r="F367" s="25" t="str">
        <f t="shared" si="65"/>
        <v>性</v>
      </c>
      <c r="G367" s="24" t="str">
        <f t="shared" si="65"/>
        <v>生年月日</v>
      </c>
      <c r="H367" s="24" t="str">
        <f t="shared" si="65"/>
        <v>年齢</v>
      </c>
      <c r="I367" s="24" t="str">
        <f t="shared" si="65"/>
        <v>（〒）</v>
      </c>
      <c r="J367" s="26" t="str">
        <f t="shared" si="65"/>
        <v>住所</v>
      </c>
      <c r="K367" s="27" t="str">
        <f t="shared" si="65"/>
        <v>所属高校</v>
      </c>
      <c r="N367" s="55" t="e">
        <f>VLOOKUP(B367,'申込一覧（事務局）'!$A$5:$N$804,10,0)</f>
        <v>#N/A</v>
      </c>
    </row>
    <row r="368" spans="1:14" ht="22.5" customHeight="1" x14ac:dyDescent="0.4">
      <c r="A368" s="37">
        <v>326</v>
      </c>
      <c r="B368" s="14">
        <v>326</v>
      </c>
      <c r="C368" s="28" t="str">
        <f>IF(N368=0,"",VLOOKUP(B368,'申込一覧（事務局）'!$A$5:$N$804,3,0))</f>
        <v/>
      </c>
      <c r="D368" s="28" t="str">
        <f>IF(C368="","","高校")</f>
        <v/>
      </c>
      <c r="E368" s="38" t="str">
        <f>IF(N368=0,"",VLOOKUP(B368,'申込一覧（事務局）'!$A$5:$N$804,4,0))</f>
        <v/>
      </c>
      <c r="F368" s="39" t="str">
        <f>IF(N368=0,"",VLOOKUP(B368,'申込一覧（事務局）'!$A$5:$N$804,6,0))</f>
        <v/>
      </c>
      <c r="G368" s="40" t="str">
        <f>IF(N368=0,"",TEXT(N368,"0000!/00!/00"))</f>
        <v/>
      </c>
      <c r="H368" s="48" t="str">
        <f>IF(N368=0,"",VLOOKUP(A368,'申込一覧（事務局）'!$A$5:$N$804,11,0))</f>
        <v/>
      </c>
      <c r="I368" s="41" t="str">
        <f>IF(N368=0,"",VLOOKUP(B368,'申込一覧（事務局）'!$A$5:$N$804,13,0))</f>
        <v/>
      </c>
      <c r="J368" s="41" t="str">
        <f>IF(N368=0,"",VLOOKUP(B368,'申込一覧（事務局）'!$A$5:$N$804,14,0))</f>
        <v/>
      </c>
      <c r="K368" s="52" t="str">
        <f>IF(N368=0,"",VLOOKUP(B368,'申込一覧（事務局）'!$A$5:$N$804,8,0))</f>
        <v/>
      </c>
      <c r="N368" s="55">
        <f>VLOOKUP(B368,'申込一覧（事務局）'!$A$5:$N$804,10,0)</f>
        <v>0</v>
      </c>
    </row>
    <row r="369" spans="1:14" ht="22.5" customHeight="1" x14ac:dyDescent="0.4">
      <c r="A369" s="19">
        <v>327</v>
      </c>
      <c r="B369" s="15">
        <v>327</v>
      </c>
      <c r="C369" s="29" t="str">
        <f>IF(N369=0,"",VLOOKUP(B369,'申込一覧（事務局）'!$A$5:$N$804,3,0))</f>
        <v/>
      </c>
      <c r="D369" s="29" t="str">
        <f t="shared" ref="D369:D392" si="66">IF(C369="","","高校")</f>
        <v/>
      </c>
      <c r="E369" s="32" t="str">
        <f>IF(N369=0,"",VLOOKUP(B369,'申込一覧（事務局）'!$A$5:$N$804,4,0))</f>
        <v/>
      </c>
      <c r="F369" s="30" t="str">
        <f>IF(N369=0,"",VLOOKUP(B369,'申込一覧（事務局）'!$A$5:$N$804,6,0))</f>
        <v/>
      </c>
      <c r="G369" s="42" t="str">
        <f t="shared" ref="G369:G392" si="67">IF(N369=0,"",TEXT(N369,"0000!/00!/00"))</f>
        <v/>
      </c>
      <c r="H369" s="50" t="str">
        <f>IF(N369=0,"",VLOOKUP(A369,'申込一覧（事務局）'!$A$5:$N$804,11,0))</f>
        <v/>
      </c>
      <c r="I369" s="31" t="str">
        <f>IF(N369=0,"",VLOOKUP(B369,'申込一覧（事務局）'!$A$5:$N$804,13,0))</f>
        <v/>
      </c>
      <c r="J369" s="31" t="str">
        <f>IF(N369=0,"",VLOOKUP(B369,'申込一覧（事務局）'!$A$5:$N$804,14,0))</f>
        <v/>
      </c>
      <c r="K369" s="53" t="str">
        <f>IF(N369=0,"",VLOOKUP(B369,'申込一覧（事務局）'!$A$5:$N$804,8,0))</f>
        <v/>
      </c>
      <c r="N369" s="55">
        <f>VLOOKUP(B369,'申込一覧（事務局）'!$A$5:$N$804,10,0)</f>
        <v>0</v>
      </c>
    </row>
    <row r="370" spans="1:14" ht="22.5" customHeight="1" x14ac:dyDescent="0.4">
      <c r="A370" s="19">
        <v>328</v>
      </c>
      <c r="B370" s="15">
        <v>328</v>
      </c>
      <c r="C370" s="29" t="str">
        <f>IF(N370=0,"",VLOOKUP(B370,'申込一覧（事務局）'!$A$5:$N$804,3,0))</f>
        <v/>
      </c>
      <c r="D370" s="29" t="str">
        <f t="shared" si="66"/>
        <v/>
      </c>
      <c r="E370" s="32" t="str">
        <f>IF(N370=0,"",VLOOKUP(B370,'申込一覧（事務局）'!$A$5:$N$804,4,0))</f>
        <v/>
      </c>
      <c r="F370" s="30" t="str">
        <f>IF(N370=0,"",VLOOKUP(B370,'申込一覧（事務局）'!$A$5:$N$804,6,0))</f>
        <v/>
      </c>
      <c r="G370" s="42" t="str">
        <f t="shared" si="67"/>
        <v/>
      </c>
      <c r="H370" s="50" t="str">
        <f>IF(N370=0,"",VLOOKUP(A370,'申込一覧（事務局）'!$A$5:$N$804,11,0))</f>
        <v/>
      </c>
      <c r="I370" s="31" t="str">
        <f>IF(N370=0,"",VLOOKUP(B370,'申込一覧（事務局）'!$A$5:$N$804,13,0))</f>
        <v/>
      </c>
      <c r="J370" s="31" t="str">
        <f>IF(N370=0,"",VLOOKUP(B370,'申込一覧（事務局）'!$A$5:$N$804,14,0))</f>
        <v/>
      </c>
      <c r="K370" s="53" t="str">
        <f>IF(N370=0,"",VLOOKUP(B370,'申込一覧（事務局）'!$A$5:$N$804,8,0))</f>
        <v/>
      </c>
      <c r="N370" s="55">
        <f>VLOOKUP(B370,'申込一覧（事務局）'!$A$5:$N$804,10,0)</f>
        <v>0</v>
      </c>
    </row>
    <row r="371" spans="1:14" ht="22.5" customHeight="1" x14ac:dyDescent="0.4">
      <c r="A371" s="19">
        <v>329</v>
      </c>
      <c r="B371" s="15">
        <v>329</v>
      </c>
      <c r="C371" s="29" t="str">
        <f>IF(N371=0,"",VLOOKUP(B371,'申込一覧（事務局）'!$A$5:$N$804,3,0))</f>
        <v/>
      </c>
      <c r="D371" s="29" t="str">
        <f t="shared" si="66"/>
        <v/>
      </c>
      <c r="E371" s="32" t="str">
        <f>IF(N371=0,"",VLOOKUP(B371,'申込一覧（事務局）'!$A$5:$N$804,4,0))</f>
        <v/>
      </c>
      <c r="F371" s="30" t="str">
        <f>IF(N371=0,"",VLOOKUP(B371,'申込一覧（事務局）'!$A$5:$N$804,6,0))</f>
        <v/>
      </c>
      <c r="G371" s="42" t="str">
        <f t="shared" si="67"/>
        <v/>
      </c>
      <c r="H371" s="50" t="str">
        <f>IF(N371=0,"",VLOOKUP(A371,'申込一覧（事務局）'!$A$5:$N$804,11,0))</f>
        <v/>
      </c>
      <c r="I371" s="31" t="str">
        <f>IF(N371=0,"",VLOOKUP(B371,'申込一覧（事務局）'!$A$5:$N$804,13,0))</f>
        <v/>
      </c>
      <c r="J371" s="31" t="str">
        <f>IF(N371=0,"",VLOOKUP(B371,'申込一覧（事務局）'!$A$5:$N$804,14,0))</f>
        <v/>
      </c>
      <c r="K371" s="53" t="str">
        <f>IF(N371=0,"",VLOOKUP(B371,'申込一覧（事務局）'!$A$5:$N$804,8,0))</f>
        <v/>
      </c>
      <c r="N371" s="55">
        <f>VLOOKUP(B371,'申込一覧（事務局）'!$A$5:$N$804,10,0)</f>
        <v>0</v>
      </c>
    </row>
    <row r="372" spans="1:14" ht="22.5" customHeight="1" x14ac:dyDescent="0.4">
      <c r="A372" s="19">
        <v>330</v>
      </c>
      <c r="B372" s="15">
        <v>330</v>
      </c>
      <c r="C372" s="29" t="str">
        <f>IF(N372=0,"",VLOOKUP(B372,'申込一覧（事務局）'!$A$5:$N$804,3,0))</f>
        <v/>
      </c>
      <c r="D372" s="29" t="str">
        <f t="shared" si="66"/>
        <v/>
      </c>
      <c r="E372" s="32" t="str">
        <f>IF(N372=0,"",VLOOKUP(B372,'申込一覧（事務局）'!$A$5:$N$804,4,0))</f>
        <v/>
      </c>
      <c r="F372" s="30" t="str">
        <f>IF(N372=0,"",VLOOKUP(B372,'申込一覧（事務局）'!$A$5:$N$804,6,0))</f>
        <v/>
      </c>
      <c r="G372" s="42" t="str">
        <f t="shared" si="67"/>
        <v/>
      </c>
      <c r="H372" s="50" t="str">
        <f>IF(N372=0,"",VLOOKUP(A372,'申込一覧（事務局）'!$A$5:$N$804,11,0))</f>
        <v/>
      </c>
      <c r="I372" s="31" t="str">
        <f>IF(N372=0,"",VLOOKUP(B372,'申込一覧（事務局）'!$A$5:$N$804,13,0))</f>
        <v/>
      </c>
      <c r="J372" s="31" t="str">
        <f>IF(N372=0,"",VLOOKUP(B372,'申込一覧（事務局）'!$A$5:$N$804,14,0))</f>
        <v/>
      </c>
      <c r="K372" s="53" t="str">
        <f>IF(N372=0,"",VLOOKUP(B372,'申込一覧（事務局）'!$A$5:$N$804,8,0))</f>
        <v/>
      </c>
      <c r="N372" s="55">
        <f>VLOOKUP(B372,'申込一覧（事務局）'!$A$5:$N$804,10,0)</f>
        <v>0</v>
      </c>
    </row>
    <row r="373" spans="1:14" ht="22.5" customHeight="1" x14ac:dyDescent="0.4">
      <c r="A373" s="19">
        <v>331</v>
      </c>
      <c r="B373" s="15">
        <v>331</v>
      </c>
      <c r="C373" s="29" t="str">
        <f>IF(N373=0,"",VLOOKUP(B373,'申込一覧（事務局）'!$A$5:$N$804,3,0))</f>
        <v/>
      </c>
      <c r="D373" s="29" t="str">
        <f t="shared" si="66"/>
        <v/>
      </c>
      <c r="E373" s="32" t="str">
        <f>IF(N373=0,"",VLOOKUP(B373,'申込一覧（事務局）'!$A$5:$N$804,4,0))</f>
        <v/>
      </c>
      <c r="F373" s="30" t="str">
        <f>IF(N373=0,"",VLOOKUP(B373,'申込一覧（事務局）'!$A$5:$N$804,6,0))</f>
        <v/>
      </c>
      <c r="G373" s="42" t="str">
        <f t="shared" si="67"/>
        <v/>
      </c>
      <c r="H373" s="50" t="str">
        <f>IF(N373=0,"",VLOOKUP(A373,'申込一覧（事務局）'!$A$5:$N$804,11,0))</f>
        <v/>
      </c>
      <c r="I373" s="31" t="str">
        <f>IF(N373=0,"",VLOOKUP(B373,'申込一覧（事務局）'!$A$5:$N$804,13,0))</f>
        <v/>
      </c>
      <c r="J373" s="31" t="str">
        <f>IF(N373=0,"",VLOOKUP(B373,'申込一覧（事務局）'!$A$5:$N$804,14,0))</f>
        <v/>
      </c>
      <c r="K373" s="53" t="str">
        <f>IF(N373=0,"",VLOOKUP(B373,'申込一覧（事務局）'!$A$5:$N$804,8,0))</f>
        <v/>
      </c>
      <c r="N373" s="55">
        <f>VLOOKUP(B373,'申込一覧（事務局）'!$A$5:$N$804,10,0)</f>
        <v>0</v>
      </c>
    </row>
    <row r="374" spans="1:14" ht="22.5" customHeight="1" x14ac:dyDescent="0.4">
      <c r="A374" s="19">
        <v>332</v>
      </c>
      <c r="B374" s="15">
        <v>332</v>
      </c>
      <c r="C374" s="29" t="str">
        <f>IF(N374=0,"",VLOOKUP(B374,'申込一覧（事務局）'!$A$5:$N$804,3,0))</f>
        <v/>
      </c>
      <c r="D374" s="29" t="str">
        <f t="shared" si="66"/>
        <v/>
      </c>
      <c r="E374" s="32" t="str">
        <f>IF(N374=0,"",VLOOKUP(B374,'申込一覧（事務局）'!$A$5:$N$804,4,0))</f>
        <v/>
      </c>
      <c r="F374" s="30" t="str">
        <f>IF(N374=0,"",VLOOKUP(B374,'申込一覧（事務局）'!$A$5:$N$804,6,0))</f>
        <v/>
      </c>
      <c r="G374" s="42" t="str">
        <f t="shared" si="67"/>
        <v/>
      </c>
      <c r="H374" s="50" t="str">
        <f>IF(N374=0,"",VLOOKUP(A374,'申込一覧（事務局）'!$A$5:$N$804,11,0))</f>
        <v/>
      </c>
      <c r="I374" s="31" t="str">
        <f>IF(N374=0,"",VLOOKUP(B374,'申込一覧（事務局）'!$A$5:$N$804,13,0))</f>
        <v/>
      </c>
      <c r="J374" s="31" t="str">
        <f>IF(N374=0,"",VLOOKUP(B374,'申込一覧（事務局）'!$A$5:$N$804,14,0))</f>
        <v/>
      </c>
      <c r="K374" s="53" t="str">
        <f>IF(N374=0,"",VLOOKUP(B374,'申込一覧（事務局）'!$A$5:$N$804,8,0))</f>
        <v/>
      </c>
      <c r="N374" s="55">
        <f>VLOOKUP(B374,'申込一覧（事務局）'!$A$5:$N$804,10,0)</f>
        <v>0</v>
      </c>
    </row>
    <row r="375" spans="1:14" ht="22.5" customHeight="1" x14ac:dyDescent="0.4">
      <c r="A375" s="19">
        <v>333</v>
      </c>
      <c r="B375" s="15">
        <v>333</v>
      </c>
      <c r="C375" s="29" t="str">
        <f>IF(N375=0,"",VLOOKUP(B375,'申込一覧（事務局）'!$A$5:$N$804,3,0))</f>
        <v/>
      </c>
      <c r="D375" s="29" t="str">
        <f t="shared" si="66"/>
        <v/>
      </c>
      <c r="E375" s="32" t="str">
        <f>IF(N375=0,"",VLOOKUP(B375,'申込一覧（事務局）'!$A$5:$N$804,4,0))</f>
        <v/>
      </c>
      <c r="F375" s="30" t="str">
        <f>IF(N375=0,"",VLOOKUP(B375,'申込一覧（事務局）'!$A$5:$N$804,6,0))</f>
        <v/>
      </c>
      <c r="G375" s="42" t="str">
        <f t="shared" si="67"/>
        <v/>
      </c>
      <c r="H375" s="50" t="str">
        <f>IF(N375=0,"",VLOOKUP(A375,'申込一覧（事務局）'!$A$5:$N$804,11,0))</f>
        <v/>
      </c>
      <c r="I375" s="31" t="str">
        <f>IF(N375=0,"",VLOOKUP(B375,'申込一覧（事務局）'!$A$5:$N$804,13,0))</f>
        <v/>
      </c>
      <c r="J375" s="31" t="str">
        <f>IF(N375=0,"",VLOOKUP(B375,'申込一覧（事務局）'!$A$5:$N$804,14,0))</f>
        <v/>
      </c>
      <c r="K375" s="53" t="str">
        <f>IF(N375=0,"",VLOOKUP(B375,'申込一覧（事務局）'!$A$5:$N$804,8,0))</f>
        <v/>
      </c>
      <c r="N375" s="55">
        <f>VLOOKUP(B375,'申込一覧（事務局）'!$A$5:$N$804,10,0)</f>
        <v>0</v>
      </c>
    </row>
    <row r="376" spans="1:14" ht="22.5" customHeight="1" x14ac:dyDescent="0.4">
      <c r="A376" s="19">
        <v>334</v>
      </c>
      <c r="B376" s="15">
        <v>334</v>
      </c>
      <c r="C376" s="29" t="str">
        <f>IF(N376=0,"",VLOOKUP(B376,'申込一覧（事務局）'!$A$5:$N$804,3,0))</f>
        <v/>
      </c>
      <c r="D376" s="29" t="str">
        <f t="shared" si="66"/>
        <v/>
      </c>
      <c r="E376" s="32" t="str">
        <f>IF(N376=0,"",VLOOKUP(B376,'申込一覧（事務局）'!$A$5:$N$804,4,0))</f>
        <v/>
      </c>
      <c r="F376" s="30" t="str">
        <f>IF(N376=0,"",VLOOKUP(B376,'申込一覧（事務局）'!$A$5:$N$804,6,0))</f>
        <v/>
      </c>
      <c r="G376" s="42" t="str">
        <f t="shared" si="67"/>
        <v/>
      </c>
      <c r="H376" s="50" t="str">
        <f>IF(N376=0,"",VLOOKUP(A376,'申込一覧（事務局）'!$A$5:$N$804,11,0))</f>
        <v/>
      </c>
      <c r="I376" s="31" t="str">
        <f>IF(N376=0,"",VLOOKUP(B376,'申込一覧（事務局）'!$A$5:$N$804,13,0))</f>
        <v/>
      </c>
      <c r="J376" s="31" t="str">
        <f>IF(N376=0,"",VLOOKUP(B376,'申込一覧（事務局）'!$A$5:$N$804,14,0))</f>
        <v/>
      </c>
      <c r="K376" s="53" t="str">
        <f>IF(N376=0,"",VLOOKUP(B376,'申込一覧（事務局）'!$A$5:$N$804,8,0))</f>
        <v/>
      </c>
      <c r="N376" s="55">
        <f>VLOOKUP(B376,'申込一覧（事務局）'!$A$5:$N$804,10,0)</f>
        <v>0</v>
      </c>
    </row>
    <row r="377" spans="1:14" ht="22.5" customHeight="1" x14ac:dyDescent="0.4">
      <c r="A377" s="19">
        <v>335</v>
      </c>
      <c r="B377" s="15">
        <v>335</v>
      </c>
      <c r="C377" s="29" t="str">
        <f>IF(N377=0,"",VLOOKUP(B377,'申込一覧（事務局）'!$A$5:$N$804,3,0))</f>
        <v/>
      </c>
      <c r="D377" s="29" t="str">
        <f t="shared" si="66"/>
        <v/>
      </c>
      <c r="E377" s="32" t="str">
        <f>IF(N377=0,"",VLOOKUP(B377,'申込一覧（事務局）'!$A$5:$N$804,4,0))</f>
        <v/>
      </c>
      <c r="F377" s="30" t="str">
        <f>IF(N377=0,"",VLOOKUP(B377,'申込一覧（事務局）'!$A$5:$N$804,6,0))</f>
        <v/>
      </c>
      <c r="G377" s="42" t="str">
        <f t="shared" si="67"/>
        <v/>
      </c>
      <c r="H377" s="50" t="str">
        <f>IF(N377=0,"",VLOOKUP(A377,'申込一覧（事務局）'!$A$5:$N$804,11,0))</f>
        <v/>
      </c>
      <c r="I377" s="31" t="str">
        <f>IF(N377=0,"",VLOOKUP(B377,'申込一覧（事務局）'!$A$5:$N$804,13,0))</f>
        <v/>
      </c>
      <c r="J377" s="31" t="str">
        <f>IF(N377=0,"",VLOOKUP(B377,'申込一覧（事務局）'!$A$5:$N$804,14,0))</f>
        <v/>
      </c>
      <c r="K377" s="53" t="str">
        <f>IF(N377=0,"",VLOOKUP(B377,'申込一覧（事務局）'!$A$5:$N$804,8,0))</f>
        <v/>
      </c>
      <c r="N377" s="55">
        <f>VLOOKUP(B377,'申込一覧（事務局）'!$A$5:$N$804,10,0)</f>
        <v>0</v>
      </c>
    </row>
    <row r="378" spans="1:14" ht="22.5" customHeight="1" x14ac:dyDescent="0.4">
      <c r="A378" s="19">
        <v>336</v>
      </c>
      <c r="B378" s="15">
        <v>336</v>
      </c>
      <c r="C378" s="29" t="str">
        <f>IF(N378=0,"",VLOOKUP(B378,'申込一覧（事務局）'!$A$5:$N$804,3,0))</f>
        <v/>
      </c>
      <c r="D378" s="29" t="str">
        <f t="shared" si="66"/>
        <v/>
      </c>
      <c r="E378" s="32" t="str">
        <f>IF(N378=0,"",VLOOKUP(B378,'申込一覧（事務局）'!$A$5:$N$804,4,0))</f>
        <v/>
      </c>
      <c r="F378" s="30" t="str">
        <f>IF(N378=0,"",VLOOKUP(B378,'申込一覧（事務局）'!$A$5:$N$804,6,0))</f>
        <v/>
      </c>
      <c r="G378" s="42" t="str">
        <f t="shared" si="67"/>
        <v/>
      </c>
      <c r="H378" s="50" t="str">
        <f>IF(N378=0,"",VLOOKUP(A378,'申込一覧（事務局）'!$A$5:$N$804,11,0))</f>
        <v/>
      </c>
      <c r="I378" s="31" t="str">
        <f>IF(N378=0,"",VLOOKUP(B378,'申込一覧（事務局）'!$A$5:$N$804,13,0))</f>
        <v/>
      </c>
      <c r="J378" s="31" t="str">
        <f>IF(N378=0,"",VLOOKUP(B378,'申込一覧（事務局）'!$A$5:$N$804,14,0))</f>
        <v/>
      </c>
      <c r="K378" s="53" t="str">
        <f>IF(N378=0,"",VLOOKUP(B378,'申込一覧（事務局）'!$A$5:$N$804,8,0))</f>
        <v/>
      </c>
      <c r="N378" s="55">
        <f>VLOOKUP(B378,'申込一覧（事務局）'!$A$5:$N$804,10,0)</f>
        <v>0</v>
      </c>
    </row>
    <row r="379" spans="1:14" ht="22.5" customHeight="1" x14ac:dyDescent="0.4">
      <c r="A379" s="19">
        <v>337</v>
      </c>
      <c r="B379" s="15">
        <v>337</v>
      </c>
      <c r="C379" s="29" t="str">
        <f>IF(N379=0,"",VLOOKUP(B379,'申込一覧（事務局）'!$A$5:$N$804,3,0))</f>
        <v/>
      </c>
      <c r="D379" s="29" t="str">
        <f t="shared" si="66"/>
        <v/>
      </c>
      <c r="E379" s="32" t="str">
        <f>IF(N379=0,"",VLOOKUP(B379,'申込一覧（事務局）'!$A$5:$N$804,4,0))</f>
        <v/>
      </c>
      <c r="F379" s="30" t="str">
        <f>IF(N379=0,"",VLOOKUP(B379,'申込一覧（事務局）'!$A$5:$N$804,6,0))</f>
        <v/>
      </c>
      <c r="G379" s="42" t="str">
        <f t="shared" si="67"/>
        <v/>
      </c>
      <c r="H379" s="50" t="str">
        <f>IF(N379=0,"",VLOOKUP(A379,'申込一覧（事務局）'!$A$5:$N$804,11,0))</f>
        <v/>
      </c>
      <c r="I379" s="31" t="str">
        <f>IF(N379=0,"",VLOOKUP(B379,'申込一覧（事務局）'!$A$5:$N$804,13,0))</f>
        <v/>
      </c>
      <c r="J379" s="31" t="str">
        <f>IF(N379=0,"",VLOOKUP(B379,'申込一覧（事務局）'!$A$5:$N$804,14,0))</f>
        <v/>
      </c>
      <c r="K379" s="53" t="str">
        <f>IF(N379=0,"",VLOOKUP(B379,'申込一覧（事務局）'!$A$5:$N$804,8,0))</f>
        <v/>
      </c>
      <c r="N379" s="55">
        <f>VLOOKUP(B379,'申込一覧（事務局）'!$A$5:$N$804,10,0)</f>
        <v>0</v>
      </c>
    </row>
    <row r="380" spans="1:14" ht="22.5" customHeight="1" x14ac:dyDescent="0.4">
      <c r="A380" s="19">
        <v>338</v>
      </c>
      <c r="B380" s="15">
        <v>338</v>
      </c>
      <c r="C380" s="29" t="str">
        <f>IF(N380=0,"",VLOOKUP(B380,'申込一覧（事務局）'!$A$5:$N$804,3,0))</f>
        <v/>
      </c>
      <c r="D380" s="29" t="str">
        <f t="shared" si="66"/>
        <v/>
      </c>
      <c r="E380" s="32" t="str">
        <f>IF(N380=0,"",VLOOKUP(B380,'申込一覧（事務局）'!$A$5:$N$804,4,0))</f>
        <v/>
      </c>
      <c r="F380" s="30" t="str">
        <f>IF(N380=0,"",VLOOKUP(B380,'申込一覧（事務局）'!$A$5:$N$804,6,0))</f>
        <v/>
      </c>
      <c r="G380" s="42" t="str">
        <f t="shared" si="67"/>
        <v/>
      </c>
      <c r="H380" s="50" t="str">
        <f>IF(N380=0,"",VLOOKUP(A380,'申込一覧（事務局）'!$A$5:$N$804,11,0))</f>
        <v/>
      </c>
      <c r="I380" s="31" t="str">
        <f>IF(N380=0,"",VLOOKUP(B380,'申込一覧（事務局）'!$A$5:$N$804,13,0))</f>
        <v/>
      </c>
      <c r="J380" s="31" t="str">
        <f>IF(N380=0,"",VLOOKUP(B380,'申込一覧（事務局）'!$A$5:$N$804,14,0))</f>
        <v/>
      </c>
      <c r="K380" s="53" t="str">
        <f>IF(N380=0,"",VLOOKUP(B380,'申込一覧（事務局）'!$A$5:$N$804,8,0))</f>
        <v/>
      </c>
      <c r="N380" s="55">
        <f>VLOOKUP(B380,'申込一覧（事務局）'!$A$5:$N$804,10,0)</f>
        <v>0</v>
      </c>
    </row>
    <row r="381" spans="1:14" ht="22.5" customHeight="1" x14ac:dyDescent="0.4">
      <c r="A381" s="19">
        <v>339</v>
      </c>
      <c r="B381" s="15">
        <v>339</v>
      </c>
      <c r="C381" s="29" t="str">
        <f>IF(N381=0,"",VLOOKUP(B381,'申込一覧（事務局）'!$A$5:$N$804,3,0))</f>
        <v/>
      </c>
      <c r="D381" s="29" t="str">
        <f t="shared" si="66"/>
        <v/>
      </c>
      <c r="E381" s="32" t="str">
        <f>IF(N381=0,"",VLOOKUP(B381,'申込一覧（事務局）'!$A$5:$N$804,4,0))</f>
        <v/>
      </c>
      <c r="F381" s="30" t="str">
        <f>IF(N381=0,"",VLOOKUP(B381,'申込一覧（事務局）'!$A$5:$N$804,6,0))</f>
        <v/>
      </c>
      <c r="G381" s="42" t="str">
        <f t="shared" si="67"/>
        <v/>
      </c>
      <c r="H381" s="50" t="str">
        <f>IF(N381=0,"",VLOOKUP(A381,'申込一覧（事務局）'!$A$5:$N$804,11,0))</f>
        <v/>
      </c>
      <c r="I381" s="31" t="str">
        <f>IF(N381=0,"",VLOOKUP(B381,'申込一覧（事務局）'!$A$5:$N$804,13,0))</f>
        <v/>
      </c>
      <c r="J381" s="31" t="str">
        <f>IF(N381=0,"",VLOOKUP(B381,'申込一覧（事務局）'!$A$5:$N$804,14,0))</f>
        <v/>
      </c>
      <c r="K381" s="53" t="str">
        <f>IF(N381=0,"",VLOOKUP(B381,'申込一覧（事務局）'!$A$5:$N$804,8,0))</f>
        <v/>
      </c>
      <c r="N381" s="55">
        <f>VLOOKUP(B381,'申込一覧（事務局）'!$A$5:$N$804,10,0)</f>
        <v>0</v>
      </c>
    </row>
    <row r="382" spans="1:14" ht="22.5" customHeight="1" x14ac:dyDescent="0.4">
      <c r="A382" s="19">
        <v>340</v>
      </c>
      <c r="B382" s="15">
        <v>340</v>
      </c>
      <c r="C382" s="29" t="str">
        <f>IF(N382=0,"",VLOOKUP(B382,'申込一覧（事務局）'!$A$5:$N$804,3,0))</f>
        <v/>
      </c>
      <c r="D382" s="29" t="str">
        <f t="shared" si="66"/>
        <v/>
      </c>
      <c r="E382" s="32" t="str">
        <f>IF(N382=0,"",VLOOKUP(B382,'申込一覧（事務局）'!$A$5:$N$804,4,0))</f>
        <v/>
      </c>
      <c r="F382" s="30" t="str">
        <f>IF(N382=0,"",VLOOKUP(B382,'申込一覧（事務局）'!$A$5:$N$804,6,0))</f>
        <v/>
      </c>
      <c r="G382" s="42" t="str">
        <f t="shared" si="67"/>
        <v/>
      </c>
      <c r="H382" s="50" t="str">
        <f>IF(N382=0,"",VLOOKUP(A382,'申込一覧（事務局）'!$A$5:$N$804,11,0))</f>
        <v/>
      </c>
      <c r="I382" s="31" t="str">
        <f>IF(N382=0,"",VLOOKUP(B382,'申込一覧（事務局）'!$A$5:$N$804,13,0))</f>
        <v/>
      </c>
      <c r="J382" s="31" t="str">
        <f>IF(N382=0,"",VLOOKUP(B382,'申込一覧（事務局）'!$A$5:$N$804,14,0))</f>
        <v/>
      </c>
      <c r="K382" s="53" t="str">
        <f>IF(N382=0,"",VLOOKUP(B382,'申込一覧（事務局）'!$A$5:$N$804,8,0))</f>
        <v/>
      </c>
      <c r="N382" s="55">
        <f>VLOOKUP(B382,'申込一覧（事務局）'!$A$5:$N$804,10,0)</f>
        <v>0</v>
      </c>
    </row>
    <row r="383" spans="1:14" ht="22.5" customHeight="1" x14ac:dyDescent="0.4">
      <c r="A383" s="19">
        <v>341</v>
      </c>
      <c r="B383" s="15">
        <v>341</v>
      </c>
      <c r="C383" s="29" t="str">
        <f>IF(N383=0,"",VLOOKUP(B383,'申込一覧（事務局）'!$A$5:$N$804,3,0))</f>
        <v/>
      </c>
      <c r="D383" s="29" t="str">
        <f t="shared" si="66"/>
        <v/>
      </c>
      <c r="E383" s="32" t="str">
        <f>IF(N383=0,"",VLOOKUP(B383,'申込一覧（事務局）'!$A$5:$N$804,4,0))</f>
        <v/>
      </c>
      <c r="F383" s="30" t="str">
        <f>IF(N383=0,"",VLOOKUP(B383,'申込一覧（事務局）'!$A$5:$N$804,6,0))</f>
        <v/>
      </c>
      <c r="G383" s="42" t="str">
        <f t="shared" si="67"/>
        <v/>
      </c>
      <c r="H383" s="50" t="str">
        <f>IF(N383=0,"",VLOOKUP(A383,'申込一覧（事務局）'!$A$5:$N$804,11,0))</f>
        <v/>
      </c>
      <c r="I383" s="31" t="str">
        <f>IF(N383=0,"",VLOOKUP(B383,'申込一覧（事務局）'!$A$5:$N$804,13,0))</f>
        <v/>
      </c>
      <c r="J383" s="31" t="str">
        <f>IF(N383=0,"",VLOOKUP(B383,'申込一覧（事務局）'!$A$5:$N$804,14,0))</f>
        <v/>
      </c>
      <c r="K383" s="53" t="str">
        <f>IF(N383=0,"",VLOOKUP(B383,'申込一覧（事務局）'!$A$5:$N$804,8,0))</f>
        <v/>
      </c>
      <c r="N383" s="55">
        <f>VLOOKUP(B383,'申込一覧（事務局）'!$A$5:$N$804,10,0)</f>
        <v>0</v>
      </c>
    </row>
    <row r="384" spans="1:14" ht="22.5" customHeight="1" x14ac:dyDescent="0.4">
      <c r="A384" s="19">
        <v>342</v>
      </c>
      <c r="B384" s="15">
        <v>342</v>
      </c>
      <c r="C384" s="29" t="str">
        <f>IF(N384=0,"",VLOOKUP(B384,'申込一覧（事務局）'!$A$5:$N$804,3,0))</f>
        <v/>
      </c>
      <c r="D384" s="29" t="str">
        <f t="shared" si="66"/>
        <v/>
      </c>
      <c r="E384" s="32" t="str">
        <f>IF(N384=0,"",VLOOKUP(B384,'申込一覧（事務局）'!$A$5:$N$804,4,0))</f>
        <v/>
      </c>
      <c r="F384" s="30" t="str">
        <f>IF(N384=0,"",VLOOKUP(B384,'申込一覧（事務局）'!$A$5:$N$804,6,0))</f>
        <v/>
      </c>
      <c r="G384" s="42" t="str">
        <f t="shared" si="67"/>
        <v/>
      </c>
      <c r="H384" s="50" t="str">
        <f>IF(N384=0,"",VLOOKUP(A384,'申込一覧（事務局）'!$A$5:$N$804,11,0))</f>
        <v/>
      </c>
      <c r="I384" s="31" t="str">
        <f>IF(N384=0,"",VLOOKUP(B384,'申込一覧（事務局）'!$A$5:$N$804,13,0))</f>
        <v/>
      </c>
      <c r="J384" s="31" t="str">
        <f>IF(N384=0,"",VLOOKUP(B384,'申込一覧（事務局）'!$A$5:$N$804,14,0))</f>
        <v/>
      </c>
      <c r="K384" s="53" t="str">
        <f>IF(N384=0,"",VLOOKUP(B384,'申込一覧（事務局）'!$A$5:$N$804,8,0))</f>
        <v/>
      </c>
      <c r="N384" s="55">
        <f>VLOOKUP(B384,'申込一覧（事務局）'!$A$5:$N$804,10,0)</f>
        <v>0</v>
      </c>
    </row>
    <row r="385" spans="1:14" ht="22.5" customHeight="1" x14ac:dyDescent="0.4">
      <c r="A385" s="19">
        <v>343</v>
      </c>
      <c r="B385" s="15">
        <v>343</v>
      </c>
      <c r="C385" s="29" t="str">
        <f>IF(N385=0,"",VLOOKUP(B385,'申込一覧（事務局）'!$A$5:$N$804,3,0))</f>
        <v/>
      </c>
      <c r="D385" s="29" t="str">
        <f t="shared" si="66"/>
        <v/>
      </c>
      <c r="E385" s="32" t="str">
        <f>IF(N385=0,"",VLOOKUP(B385,'申込一覧（事務局）'!$A$5:$N$804,4,0))</f>
        <v/>
      </c>
      <c r="F385" s="30" t="str">
        <f>IF(N385=0,"",VLOOKUP(B385,'申込一覧（事務局）'!$A$5:$N$804,6,0))</f>
        <v/>
      </c>
      <c r="G385" s="42" t="str">
        <f t="shared" si="67"/>
        <v/>
      </c>
      <c r="H385" s="50" t="str">
        <f>IF(N385=0,"",VLOOKUP(A385,'申込一覧（事務局）'!$A$5:$N$804,11,0))</f>
        <v/>
      </c>
      <c r="I385" s="31" t="str">
        <f>IF(N385=0,"",VLOOKUP(B385,'申込一覧（事務局）'!$A$5:$N$804,13,0))</f>
        <v/>
      </c>
      <c r="J385" s="31" t="str">
        <f>IF(N385=0,"",VLOOKUP(B385,'申込一覧（事務局）'!$A$5:$N$804,14,0))</f>
        <v/>
      </c>
      <c r="K385" s="53" t="str">
        <f>IF(N385=0,"",VLOOKUP(B385,'申込一覧（事務局）'!$A$5:$N$804,8,0))</f>
        <v/>
      </c>
      <c r="N385" s="55">
        <f>VLOOKUP(B385,'申込一覧（事務局）'!$A$5:$N$804,10,0)</f>
        <v>0</v>
      </c>
    </row>
    <row r="386" spans="1:14" ht="22.5" customHeight="1" x14ac:dyDescent="0.4">
      <c r="A386" s="19">
        <v>344</v>
      </c>
      <c r="B386" s="15">
        <v>344</v>
      </c>
      <c r="C386" s="29" t="str">
        <f>IF(N386=0,"",VLOOKUP(B386,'申込一覧（事務局）'!$A$5:$N$804,3,0))</f>
        <v/>
      </c>
      <c r="D386" s="29" t="str">
        <f t="shared" si="66"/>
        <v/>
      </c>
      <c r="E386" s="32" t="str">
        <f>IF(N386=0,"",VLOOKUP(B386,'申込一覧（事務局）'!$A$5:$N$804,4,0))</f>
        <v/>
      </c>
      <c r="F386" s="30" t="str">
        <f>IF(N386=0,"",VLOOKUP(B386,'申込一覧（事務局）'!$A$5:$N$804,6,0))</f>
        <v/>
      </c>
      <c r="G386" s="42" t="str">
        <f t="shared" si="67"/>
        <v/>
      </c>
      <c r="H386" s="50" t="str">
        <f>IF(N386=0,"",VLOOKUP(A386,'申込一覧（事務局）'!$A$5:$N$804,11,0))</f>
        <v/>
      </c>
      <c r="I386" s="31" t="str">
        <f>IF(N386=0,"",VLOOKUP(B386,'申込一覧（事務局）'!$A$5:$N$804,13,0))</f>
        <v/>
      </c>
      <c r="J386" s="31" t="str">
        <f>IF(N386=0,"",VLOOKUP(B386,'申込一覧（事務局）'!$A$5:$N$804,14,0))</f>
        <v/>
      </c>
      <c r="K386" s="53" t="str">
        <f>IF(N386=0,"",VLOOKUP(B386,'申込一覧（事務局）'!$A$5:$N$804,8,0))</f>
        <v/>
      </c>
      <c r="N386" s="55">
        <f>VLOOKUP(B386,'申込一覧（事務局）'!$A$5:$N$804,10,0)</f>
        <v>0</v>
      </c>
    </row>
    <row r="387" spans="1:14" ht="22.5" customHeight="1" x14ac:dyDescent="0.4">
      <c r="A387" s="19">
        <v>345</v>
      </c>
      <c r="B387" s="15">
        <v>345</v>
      </c>
      <c r="C387" s="29" t="str">
        <f>IF(N387=0,"",VLOOKUP(B387,'申込一覧（事務局）'!$A$5:$N$804,3,0))</f>
        <v/>
      </c>
      <c r="D387" s="29" t="str">
        <f t="shared" si="66"/>
        <v/>
      </c>
      <c r="E387" s="32" t="str">
        <f>IF(N387=0,"",VLOOKUP(B387,'申込一覧（事務局）'!$A$5:$N$804,4,0))</f>
        <v/>
      </c>
      <c r="F387" s="30" t="str">
        <f>IF(N387=0,"",VLOOKUP(B387,'申込一覧（事務局）'!$A$5:$N$804,6,0))</f>
        <v/>
      </c>
      <c r="G387" s="42" t="str">
        <f t="shared" si="67"/>
        <v/>
      </c>
      <c r="H387" s="50" t="str">
        <f>IF(N387=0,"",VLOOKUP(A387,'申込一覧（事務局）'!$A$5:$N$804,11,0))</f>
        <v/>
      </c>
      <c r="I387" s="31" t="str">
        <f>IF(N387=0,"",VLOOKUP(B387,'申込一覧（事務局）'!$A$5:$N$804,13,0))</f>
        <v/>
      </c>
      <c r="J387" s="31" t="str">
        <f>IF(N387=0,"",VLOOKUP(B387,'申込一覧（事務局）'!$A$5:$N$804,14,0))</f>
        <v/>
      </c>
      <c r="K387" s="53" t="str">
        <f>IF(N387=0,"",VLOOKUP(B387,'申込一覧（事務局）'!$A$5:$N$804,8,0))</f>
        <v/>
      </c>
      <c r="N387" s="55">
        <f>VLOOKUP(B387,'申込一覧（事務局）'!$A$5:$N$804,10,0)</f>
        <v>0</v>
      </c>
    </row>
    <row r="388" spans="1:14" ht="22.5" customHeight="1" x14ac:dyDescent="0.4">
      <c r="A388" s="19">
        <v>346</v>
      </c>
      <c r="B388" s="15">
        <v>346</v>
      </c>
      <c r="C388" s="29" t="str">
        <f>IF(N388=0,"",VLOOKUP(B388,'申込一覧（事務局）'!$A$5:$N$804,3,0))</f>
        <v/>
      </c>
      <c r="D388" s="29" t="str">
        <f t="shared" si="66"/>
        <v/>
      </c>
      <c r="E388" s="32" t="str">
        <f>IF(N388=0,"",VLOOKUP(B388,'申込一覧（事務局）'!$A$5:$N$804,4,0))</f>
        <v/>
      </c>
      <c r="F388" s="30" t="str">
        <f>IF(N388=0,"",VLOOKUP(B388,'申込一覧（事務局）'!$A$5:$N$804,6,0))</f>
        <v/>
      </c>
      <c r="G388" s="42" t="str">
        <f t="shared" si="67"/>
        <v/>
      </c>
      <c r="H388" s="50" t="str">
        <f>IF(N388=0,"",VLOOKUP(A388,'申込一覧（事務局）'!$A$5:$N$804,11,0))</f>
        <v/>
      </c>
      <c r="I388" s="31" t="str">
        <f>IF(N388=0,"",VLOOKUP(B388,'申込一覧（事務局）'!$A$5:$N$804,13,0))</f>
        <v/>
      </c>
      <c r="J388" s="31" t="str">
        <f>IF(N388=0,"",VLOOKUP(B388,'申込一覧（事務局）'!$A$5:$N$804,14,0))</f>
        <v/>
      </c>
      <c r="K388" s="53" t="str">
        <f>IF(N388=0,"",VLOOKUP(B388,'申込一覧（事務局）'!$A$5:$N$804,8,0))</f>
        <v/>
      </c>
      <c r="N388" s="55">
        <f>VLOOKUP(B388,'申込一覧（事務局）'!$A$5:$N$804,10,0)</f>
        <v>0</v>
      </c>
    </row>
    <row r="389" spans="1:14" ht="22.5" customHeight="1" x14ac:dyDescent="0.4">
      <c r="A389" s="19">
        <v>347</v>
      </c>
      <c r="B389" s="15">
        <v>347</v>
      </c>
      <c r="C389" s="29" t="str">
        <f>IF(N389=0,"",VLOOKUP(B389,'申込一覧（事務局）'!$A$5:$N$804,3,0))</f>
        <v/>
      </c>
      <c r="D389" s="29" t="str">
        <f t="shared" si="66"/>
        <v/>
      </c>
      <c r="E389" s="32" t="str">
        <f>IF(N389=0,"",VLOOKUP(B389,'申込一覧（事務局）'!$A$5:$N$804,4,0))</f>
        <v/>
      </c>
      <c r="F389" s="30" t="str">
        <f>IF(N389=0,"",VLOOKUP(B389,'申込一覧（事務局）'!$A$5:$N$804,6,0))</f>
        <v/>
      </c>
      <c r="G389" s="42" t="str">
        <f t="shared" si="67"/>
        <v/>
      </c>
      <c r="H389" s="50" t="str">
        <f>IF(N389=0,"",VLOOKUP(A389,'申込一覧（事務局）'!$A$5:$N$804,11,0))</f>
        <v/>
      </c>
      <c r="I389" s="31" t="str">
        <f>IF(N389=0,"",VLOOKUP(B389,'申込一覧（事務局）'!$A$5:$N$804,13,0))</f>
        <v/>
      </c>
      <c r="J389" s="31" t="str">
        <f>IF(N389=0,"",VLOOKUP(B389,'申込一覧（事務局）'!$A$5:$N$804,14,0))</f>
        <v/>
      </c>
      <c r="K389" s="53" t="str">
        <f>IF(N389=0,"",VLOOKUP(B389,'申込一覧（事務局）'!$A$5:$N$804,8,0))</f>
        <v/>
      </c>
      <c r="N389" s="55">
        <f>VLOOKUP(B389,'申込一覧（事務局）'!$A$5:$N$804,10,0)</f>
        <v>0</v>
      </c>
    </row>
    <row r="390" spans="1:14" ht="22.5" customHeight="1" x14ac:dyDescent="0.4">
      <c r="A390" s="19">
        <v>348</v>
      </c>
      <c r="B390" s="15">
        <v>348</v>
      </c>
      <c r="C390" s="29" t="str">
        <f>IF(N390=0,"",VLOOKUP(B390,'申込一覧（事務局）'!$A$5:$N$804,3,0))</f>
        <v/>
      </c>
      <c r="D390" s="29" t="str">
        <f t="shared" si="66"/>
        <v/>
      </c>
      <c r="E390" s="32" t="str">
        <f>IF(N390=0,"",VLOOKUP(B390,'申込一覧（事務局）'!$A$5:$N$804,4,0))</f>
        <v/>
      </c>
      <c r="F390" s="30" t="str">
        <f>IF(N390=0,"",VLOOKUP(B390,'申込一覧（事務局）'!$A$5:$N$804,6,0))</f>
        <v/>
      </c>
      <c r="G390" s="42" t="str">
        <f t="shared" si="67"/>
        <v/>
      </c>
      <c r="H390" s="50" t="str">
        <f>IF(N390=0,"",VLOOKUP(A390,'申込一覧（事務局）'!$A$5:$N$804,11,0))</f>
        <v/>
      </c>
      <c r="I390" s="31" t="str">
        <f>IF(N390=0,"",VLOOKUP(B390,'申込一覧（事務局）'!$A$5:$N$804,13,0))</f>
        <v/>
      </c>
      <c r="J390" s="31" t="str">
        <f>IF(N390=0,"",VLOOKUP(B390,'申込一覧（事務局）'!$A$5:$N$804,14,0))</f>
        <v/>
      </c>
      <c r="K390" s="53" t="str">
        <f>IF(N390=0,"",VLOOKUP(B390,'申込一覧（事務局）'!$A$5:$N$804,8,0))</f>
        <v/>
      </c>
      <c r="N390" s="55">
        <f>VLOOKUP(B390,'申込一覧（事務局）'!$A$5:$N$804,10,0)</f>
        <v>0</v>
      </c>
    </row>
    <row r="391" spans="1:14" ht="22.5" customHeight="1" x14ac:dyDescent="0.4">
      <c r="A391" s="19">
        <v>349</v>
      </c>
      <c r="B391" s="15">
        <v>349</v>
      </c>
      <c r="C391" s="29" t="str">
        <f>IF(N391=0,"",VLOOKUP(B391,'申込一覧（事務局）'!$A$5:$N$804,3,0))</f>
        <v/>
      </c>
      <c r="D391" s="29" t="str">
        <f t="shared" si="66"/>
        <v/>
      </c>
      <c r="E391" s="32" t="str">
        <f>IF(N391=0,"",VLOOKUP(B391,'申込一覧（事務局）'!$A$5:$N$804,4,0))</f>
        <v/>
      </c>
      <c r="F391" s="30" t="str">
        <f>IF(N391=0,"",VLOOKUP(B391,'申込一覧（事務局）'!$A$5:$N$804,6,0))</f>
        <v/>
      </c>
      <c r="G391" s="42" t="str">
        <f t="shared" si="67"/>
        <v/>
      </c>
      <c r="H391" s="50" t="str">
        <f>IF(N391=0,"",VLOOKUP(A391,'申込一覧（事務局）'!$A$5:$N$804,11,0))</f>
        <v/>
      </c>
      <c r="I391" s="31" t="str">
        <f>IF(N391=0,"",VLOOKUP(B391,'申込一覧（事務局）'!$A$5:$N$804,13,0))</f>
        <v/>
      </c>
      <c r="J391" s="31" t="str">
        <f>IF(N391=0,"",VLOOKUP(B391,'申込一覧（事務局）'!$A$5:$N$804,14,0))</f>
        <v/>
      </c>
      <c r="K391" s="53" t="str">
        <f>IF(N391=0,"",VLOOKUP(B391,'申込一覧（事務局）'!$A$5:$N$804,8,0))</f>
        <v/>
      </c>
      <c r="N391" s="55">
        <f>VLOOKUP(B391,'申込一覧（事務局）'!$A$5:$N$804,10,0)</f>
        <v>0</v>
      </c>
    </row>
    <row r="392" spans="1:14" ht="22.5" customHeight="1" thickBot="1" x14ac:dyDescent="0.45">
      <c r="A392" s="43">
        <v>350</v>
      </c>
      <c r="B392" s="16">
        <v>350</v>
      </c>
      <c r="C392" s="33" t="str">
        <f>IF(N392=0,"",VLOOKUP(B392,'申込一覧（事務局）'!$A$5:$N$804,3,0))</f>
        <v/>
      </c>
      <c r="D392" s="33" t="str">
        <f t="shared" si="66"/>
        <v/>
      </c>
      <c r="E392" s="34" t="str">
        <f>IF(N392=0,"",VLOOKUP(B392,'申込一覧（事務局）'!$A$5:$N$804,4,0))</f>
        <v/>
      </c>
      <c r="F392" s="44" t="str">
        <f>IF(N392=0,"",VLOOKUP(B392,'申込一覧（事務局）'!$A$5:$N$804,6,0))</f>
        <v/>
      </c>
      <c r="G392" s="45" t="str">
        <f t="shared" si="67"/>
        <v/>
      </c>
      <c r="H392" s="51" t="str">
        <f>IF(N392=0,"",VLOOKUP(A392,'申込一覧（事務局）'!$A$5:$N$804,11,0))</f>
        <v/>
      </c>
      <c r="I392" s="46" t="str">
        <f>IF(N392=0,"",VLOOKUP(B392,'申込一覧（事務局）'!$A$5:$N$804,13,0))</f>
        <v/>
      </c>
      <c r="J392" s="46" t="str">
        <f>IF(N392=0,"",VLOOKUP(B392,'申込一覧（事務局）'!$A$5:$N$804,14,0))</f>
        <v/>
      </c>
      <c r="K392" s="54" t="str">
        <f>IF(N392=0,"",VLOOKUP(B392,'申込一覧（事務局）'!$A$5:$N$804,8,0))</f>
        <v/>
      </c>
      <c r="N392" s="55">
        <f>VLOOKUP(B392,'申込一覧（事務局）'!$A$5:$N$804,10,0)</f>
        <v>0</v>
      </c>
    </row>
    <row r="393" spans="1:14" ht="23.25" x14ac:dyDescent="0.4">
      <c r="A393" s="81" t="str">
        <f t="shared" ref="A393" si="68">A1</f>
        <v>2023年度　C級公認審判員申請者名簿(一般)　　　</v>
      </c>
      <c r="B393" s="81"/>
      <c r="C393" s="81"/>
      <c r="D393" s="81"/>
      <c r="E393" s="81"/>
      <c r="F393" s="81"/>
      <c r="G393" s="81"/>
      <c r="H393" s="81"/>
      <c r="I393" s="81"/>
      <c r="J393" s="81"/>
      <c r="K393" s="82" t="str">
        <f>"NO."&amp;$L$2+14</f>
        <v>NO.15</v>
      </c>
      <c r="N393" s="55" t="e">
        <f>VLOOKUP(B393,'申込一覧（事務局）'!$A$5:$N$804,10,0)</f>
        <v>#N/A</v>
      </c>
    </row>
    <row r="394" spans="1:14" ht="17.25" thickBot="1" x14ac:dyDescent="0.45">
      <c r="A394" s="84" t="str">
        <f t="shared" ref="A394:J394" si="69">A2</f>
        <v>一般財団法人　北海道陸上競技協会　　２０２３年４月１日付委嘱</v>
      </c>
      <c r="B394" s="84"/>
      <c r="C394" s="84"/>
      <c r="D394" s="84"/>
      <c r="E394" s="84"/>
      <c r="F394" s="84"/>
      <c r="G394" s="84"/>
      <c r="H394" s="84"/>
      <c r="I394" s="84"/>
      <c r="J394" s="21" t="str">
        <f t="shared" si="69"/>
        <v>2023年4月15日以降受付</v>
      </c>
      <c r="K394" s="83"/>
      <c r="L394" s="12">
        <v>1</v>
      </c>
      <c r="N394" s="55" t="e">
        <f>VLOOKUP(B394,'申込一覧（事務局）'!$A$5:$N$804,10,0)</f>
        <v>#N/A</v>
      </c>
    </row>
    <row r="395" spans="1:14" ht="26.25" customHeight="1" thickBot="1" x14ac:dyDescent="0.45">
      <c r="A395" s="13"/>
      <c r="B395" s="18" t="str">
        <f t="shared" ref="B395:K395" si="70">B3</f>
        <v>登録番号</v>
      </c>
      <c r="C395" s="22" t="str">
        <f t="shared" si="70"/>
        <v>所属陸協</v>
      </c>
      <c r="D395" s="23" t="str">
        <f t="shared" si="70"/>
        <v>区分</v>
      </c>
      <c r="E395" s="24" t="str">
        <f t="shared" si="70"/>
        <v>氏      名</v>
      </c>
      <c r="F395" s="25" t="str">
        <f t="shared" si="70"/>
        <v>性</v>
      </c>
      <c r="G395" s="24" t="str">
        <f t="shared" si="70"/>
        <v>生年月日</v>
      </c>
      <c r="H395" s="24" t="str">
        <f t="shared" si="70"/>
        <v>年齢</v>
      </c>
      <c r="I395" s="24" t="str">
        <f t="shared" si="70"/>
        <v>（〒）</v>
      </c>
      <c r="J395" s="26" t="str">
        <f t="shared" si="70"/>
        <v>住所</v>
      </c>
      <c r="K395" s="27" t="str">
        <f t="shared" si="70"/>
        <v>所属高校</v>
      </c>
      <c r="N395" s="55" t="e">
        <f>VLOOKUP(B395,'申込一覧（事務局）'!$A$5:$N$804,10,0)</f>
        <v>#N/A</v>
      </c>
    </row>
    <row r="396" spans="1:14" ht="22.5" customHeight="1" x14ac:dyDescent="0.4">
      <c r="A396" s="37">
        <v>351</v>
      </c>
      <c r="B396" s="14">
        <v>351</v>
      </c>
      <c r="C396" s="28" t="str">
        <f>IF(N396=0,"",VLOOKUP(B396,'申込一覧（事務局）'!$A$5:$N$804,3,0))</f>
        <v/>
      </c>
      <c r="D396" s="28" t="str">
        <f>IF(C396="","","高校")</f>
        <v/>
      </c>
      <c r="E396" s="38" t="str">
        <f>IF(N396=0,"",VLOOKUP(B396,'申込一覧（事務局）'!$A$5:$N$804,4,0))</f>
        <v/>
      </c>
      <c r="F396" s="39" t="str">
        <f>IF(N396=0,"",VLOOKUP(B396,'申込一覧（事務局）'!$A$5:$N$804,6,0))</f>
        <v/>
      </c>
      <c r="G396" s="40" t="str">
        <f>IF(N396=0,"",TEXT(N396,"0000!/00!/00"))</f>
        <v/>
      </c>
      <c r="H396" s="48" t="str">
        <f>IF(N396=0,"",VLOOKUP(A396,'申込一覧（事務局）'!$A$5:$N$804,11,0))</f>
        <v/>
      </c>
      <c r="I396" s="41" t="str">
        <f>IF(N396=0,"",VLOOKUP(B396,'申込一覧（事務局）'!$A$5:$N$804,13,0))</f>
        <v/>
      </c>
      <c r="J396" s="41" t="str">
        <f>IF(N396=0,"",VLOOKUP(B396,'申込一覧（事務局）'!$A$5:$N$804,14,0))</f>
        <v/>
      </c>
      <c r="K396" s="52" t="str">
        <f>IF(N396=0,"",VLOOKUP(B396,'申込一覧（事務局）'!$A$5:$N$804,8,0))</f>
        <v/>
      </c>
      <c r="N396" s="55">
        <f>VLOOKUP(B396,'申込一覧（事務局）'!$A$5:$N$804,10,0)</f>
        <v>0</v>
      </c>
    </row>
    <row r="397" spans="1:14" ht="22.5" customHeight="1" x14ac:dyDescent="0.4">
      <c r="A397" s="19">
        <v>352</v>
      </c>
      <c r="B397" s="15">
        <v>352</v>
      </c>
      <c r="C397" s="29" t="str">
        <f>IF(N397=0,"",VLOOKUP(B397,'申込一覧（事務局）'!$A$5:$N$804,3,0))</f>
        <v/>
      </c>
      <c r="D397" s="29" t="str">
        <f t="shared" ref="D397:D420" si="71">IF(C397="","","高校")</f>
        <v/>
      </c>
      <c r="E397" s="32" t="str">
        <f>IF(N397=0,"",VLOOKUP(B397,'申込一覧（事務局）'!$A$5:$N$804,4,0))</f>
        <v/>
      </c>
      <c r="F397" s="30" t="str">
        <f>IF(N397=0,"",VLOOKUP(B397,'申込一覧（事務局）'!$A$5:$N$804,6,0))</f>
        <v/>
      </c>
      <c r="G397" s="42" t="str">
        <f t="shared" ref="G397:G420" si="72">IF(N397=0,"",TEXT(N397,"0000!/00!/00"))</f>
        <v/>
      </c>
      <c r="H397" s="50" t="str">
        <f>IF(N397=0,"",VLOOKUP(A397,'申込一覧（事務局）'!$A$5:$N$804,11,0))</f>
        <v/>
      </c>
      <c r="I397" s="31" t="str">
        <f>IF(N397=0,"",VLOOKUP(B397,'申込一覧（事務局）'!$A$5:$N$804,13,0))</f>
        <v/>
      </c>
      <c r="J397" s="31" t="str">
        <f>IF(N397=0,"",VLOOKUP(B397,'申込一覧（事務局）'!$A$5:$N$804,14,0))</f>
        <v/>
      </c>
      <c r="K397" s="53" t="str">
        <f>IF(N397=0,"",VLOOKUP(B397,'申込一覧（事務局）'!$A$5:$N$804,8,0))</f>
        <v/>
      </c>
      <c r="N397" s="55">
        <f>VLOOKUP(B397,'申込一覧（事務局）'!$A$5:$N$804,10,0)</f>
        <v>0</v>
      </c>
    </row>
    <row r="398" spans="1:14" ht="22.5" customHeight="1" x14ac:dyDescent="0.4">
      <c r="A398" s="19">
        <v>353</v>
      </c>
      <c r="B398" s="15">
        <v>353</v>
      </c>
      <c r="C398" s="29" t="str">
        <f>IF(N398=0,"",VLOOKUP(B398,'申込一覧（事務局）'!$A$5:$N$804,3,0))</f>
        <v/>
      </c>
      <c r="D398" s="29" t="str">
        <f t="shared" si="71"/>
        <v/>
      </c>
      <c r="E398" s="32" t="str">
        <f>IF(N398=0,"",VLOOKUP(B398,'申込一覧（事務局）'!$A$5:$N$804,4,0))</f>
        <v/>
      </c>
      <c r="F398" s="30" t="str">
        <f>IF(N398=0,"",VLOOKUP(B398,'申込一覧（事務局）'!$A$5:$N$804,6,0))</f>
        <v/>
      </c>
      <c r="G398" s="42" t="str">
        <f t="shared" si="72"/>
        <v/>
      </c>
      <c r="H398" s="50" t="str">
        <f>IF(N398=0,"",VLOOKUP(A398,'申込一覧（事務局）'!$A$5:$N$804,11,0))</f>
        <v/>
      </c>
      <c r="I398" s="31" t="str">
        <f>IF(N398=0,"",VLOOKUP(B398,'申込一覧（事務局）'!$A$5:$N$804,13,0))</f>
        <v/>
      </c>
      <c r="J398" s="31" t="str">
        <f>IF(N398=0,"",VLOOKUP(B398,'申込一覧（事務局）'!$A$5:$N$804,14,0))</f>
        <v/>
      </c>
      <c r="K398" s="53" t="str">
        <f>IF(N398=0,"",VLOOKUP(B398,'申込一覧（事務局）'!$A$5:$N$804,8,0))</f>
        <v/>
      </c>
      <c r="N398" s="55">
        <f>VLOOKUP(B398,'申込一覧（事務局）'!$A$5:$N$804,10,0)</f>
        <v>0</v>
      </c>
    </row>
    <row r="399" spans="1:14" ht="22.5" customHeight="1" x14ac:dyDescent="0.4">
      <c r="A399" s="19">
        <v>354</v>
      </c>
      <c r="B399" s="15">
        <v>354</v>
      </c>
      <c r="C399" s="29" t="str">
        <f>IF(N399=0,"",VLOOKUP(B399,'申込一覧（事務局）'!$A$5:$N$804,3,0))</f>
        <v/>
      </c>
      <c r="D399" s="29" t="str">
        <f t="shared" si="71"/>
        <v/>
      </c>
      <c r="E399" s="32" t="str">
        <f>IF(N399=0,"",VLOOKUP(B399,'申込一覧（事務局）'!$A$5:$N$804,4,0))</f>
        <v/>
      </c>
      <c r="F399" s="30" t="str">
        <f>IF(N399=0,"",VLOOKUP(B399,'申込一覧（事務局）'!$A$5:$N$804,6,0))</f>
        <v/>
      </c>
      <c r="G399" s="42" t="str">
        <f t="shared" si="72"/>
        <v/>
      </c>
      <c r="H399" s="50" t="str">
        <f>IF(N399=0,"",VLOOKUP(A399,'申込一覧（事務局）'!$A$5:$N$804,11,0))</f>
        <v/>
      </c>
      <c r="I399" s="31" t="str">
        <f>IF(N399=0,"",VLOOKUP(B399,'申込一覧（事務局）'!$A$5:$N$804,13,0))</f>
        <v/>
      </c>
      <c r="J399" s="31" t="str">
        <f>IF(N399=0,"",VLOOKUP(B399,'申込一覧（事務局）'!$A$5:$N$804,14,0))</f>
        <v/>
      </c>
      <c r="K399" s="53" t="str">
        <f>IF(N399=0,"",VLOOKUP(B399,'申込一覧（事務局）'!$A$5:$N$804,8,0))</f>
        <v/>
      </c>
      <c r="N399" s="55">
        <f>VLOOKUP(B399,'申込一覧（事務局）'!$A$5:$N$804,10,0)</f>
        <v>0</v>
      </c>
    </row>
    <row r="400" spans="1:14" ht="22.5" customHeight="1" x14ac:dyDescent="0.4">
      <c r="A400" s="19">
        <v>355</v>
      </c>
      <c r="B400" s="15">
        <v>355</v>
      </c>
      <c r="C400" s="29" t="str">
        <f>IF(N400=0,"",VLOOKUP(B400,'申込一覧（事務局）'!$A$5:$N$804,3,0))</f>
        <v/>
      </c>
      <c r="D400" s="29" t="str">
        <f t="shared" si="71"/>
        <v/>
      </c>
      <c r="E400" s="32" t="str">
        <f>IF(N400=0,"",VLOOKUP(B400,'申込一覧（事務局）'!$A$5:$N$804,4,0))</f>
        <v/>
      </c>
      <c r="F400" s="30" t="str">
        <f>IF(N400=0,"",VLOOKUP(B400,'申込一覧（事務局）'!$A$5:$N$804,6,0))</f>
        <v/>
      </c>
      <c r="G400" s="42" t="str">
        <f t="shared" si="72"/>
        <v/>
      </c>
      <c r="H400" s="50" t="str">
        <f>IF(N400=0,"",VLOOKUP(A400,'申込一覧（事務局）'!$A$5:$N$804,11,0))</f>
        <v/>
      </c>
      <c r="I400" s="31" t="str">
        <f>IF(N400=0,"",VLOOKUP(B400,'申込一覧（事務局）'!$A$5:$N$804,13,0))</f>
        <v/>
      </c>
      <c r="J400" s="31" t="str">
        <f>IF(N400=0,"",VLOOKUP(B400,'申込一覧（事務局）'!$A$5:$N$804,14,0))</f>
        <v/>
      </c>
      <c r="K400" s="53" t="str">
        <f>IF(N400=0,"",VLOOKUP(B400,'申込一覧（事務局）'!$A$5:$N$804,8,0))</f>
        <v/>
      </c>
      <c r="N400" s="55">
        <f>VLOOKUP(B400,'申込一覧（事務局）'!$A$5:$N$804,10,0)</f>
        <v>0</v>
      </c>
    </row>
    <row r="401" spans="1:14" ht="22.5" customHeight="1" x14ac:dyDescent="0.4">
      <c r="A401" s="19">
        <v>356</v>
      </c>
      <c r="B401" s="15">
        <v>356</v>
      </c>
      <c r="C401" s="29" t="str">
        <f>IF(N401=0,"",VLOOKUP(B401,'申込一覧（事務局）'!$A$5:$N$804,3,0))</f>
        <v/>
      </c>
      <c r="D401" s="29" t="str">
        <f t="shared" si="71"/>
        <v/>
      </c>
      <c r="E401" s="32" t="str">
        <f>IF(N401=0,"",VLOOKUP(B401,'申込一覧（事務局）'!$A$5:$N$804,4,0))</f>
        <v/>
      </c>
      <c r="F401" s="30" t="str">
        <f>IF(N401=0,"",VLOOKUP(B401,'申込一覧（事務局）'!$A$5:$N$804,6,0))</f>
        <v/>
      </c>
      <c r="G401" s="42" t="str">
        <f t="shared" si="72"/>
        <v/>
      </c>
      <c r="H401" s="50" t="str">
        <f>IF(N401=0,"",VLOOKUP(A401,'申込一覧（事務局）'!$A$5:$N$804,11,0))</f>
        <v/>
      </c>
      <c r="I401" s="31" t="str">
        <f>IF(N401=0,"",VLOOKUP(B401,'申込一覧（事務局）'!$A$5:$N$804,13,0))</f>
        <v/>
      </c>
      <c r="J401" s="31" t="str">
        <f>IF(N401=0,"",VLOOKUP(B401,'申込一覧（事務局）'!$A$5:$N$804,14,0))</f>
        <v/>
      </c>
      <c r="K401" s="53" t="str">
        <f>IF(N401=0,"",VLOOKUP(B401,'申込一覧（事務局）'!$A$5:$N$804,8,0))</f>
        <v/>
      </c>
      <c r="N401" s="55">
        <f>VLOOKUP(B401,'申込一覧（事務局）'!$A$5:$N$804,10,0)</f>
        <v>0</v>
      </c>
    </row>
    <row r="402" spans="1:14" ht="22.5" customHeight="1" x14ac:dyDescent="0.4">
      <c r="A402" s="19">
        <v>357</v>
      </c>
      <c r="B402" s="15">
        <v>357</v>
      </c>
      <c r="C402" s="29" t="str">
        <f>IF(N402=0,"",VLOOKUP(B402,'申込一覧（事務局）'!$A$5:$N$804,3,0))</f>
        <v/>
      </c>
      <c r="D402" s="29" t="str">
        <f t="shared" si="71"/>
        <v/>
      </c>
      <c r="E402" s="32" t="str">
        <f>IF(N402=0,"",VLOOKUP(B402,'申込一覧（事務局）'!$A$5:$N$804,4,0))</f>
        <v/>
      </c>
      <c r="F402" s="30" t="str">
        <f>IF(N402=0,"",VLOOKUP(B402,'申込一覧（事務局）'!$A$5:$N$804,6,0))</f>
        <v/>
      </c>
      <c r="G402" s="42" t="str">
        <f t="shared" si="72"/>
        <v/>
      </c>
      <c r="H402" s="50" t="str">
        <f>IF(N402=0,"",VLOOKUP(A402,'申込一覧（事務局）'!$A$5:$N$804,11,0))</f>
        <v/>
      </c>
      <c r="I402" s="31" t="str">
        <f>IF(N402=0,"",VLOOKUP(B402,'申込一覧（事務局）'!$A$5:$N$804,13,0))</f>
        <v/>
      </c>
      <c r="J402" s="31" t="str">
        <f>IF(N402=0,"",VLOOKUP(B402,'申込一覧（事務局）'!$A$5:$N$804,14,0))</f>
        <v/>
      </c>
      <c r="K402" s="53" t="str">
        <f>IF(N402=0,"",VLOOKUP(B402,'申込一覧（事務局）'!$A$5:$N$804,8,0))</f>
        <v/>
      </c>
      <c r="N402" s="55">
        <f>VLOOKUP(B402,'申込一覧（事務局）'!$A$5:$N$804,10,0)</f>
        <v>0</v>
      </c>
    </row>
    <row r="403" spans="1:14" ht="22.5" customHeight="1" x14ac:dyDescent="0.4">
      <c r="A403" s="19">
        <v>358</v>
      </c>
      <c r="B403" s="15">
        <v>358</v>
      </c>
      <c r="C403" s="29" t="str">
        <f>IF(N403=0,"",VLOOKUP(B403,'申込一覧（事務局）'!$A$5:$N$804,3,0))</f>
        <v/>
      </c>
      <c r="D403" s="29" t="str">
        <f t="shared" si="71"/>
        <v/>
      </c>
      <c r="E403" s="32" t="str">
        <f>IF(N403=0,"",VLOOKUP(B403,'申込一覧（事務局）'!$A$5:$N$804,4,0))</f>
        <v/>
      </c>
      <c r="F403" s="30" t="str">
        <f>IF(N403=0,"",VLOOKUP(B403,'申込一覧（事務局）'!$A$5:$N$804,6,0))</f>
        <v/>
      </c>
      <c r="G403" s="42" t="str">
        <f t="shared" si="72"/>
        <v/>
      </c>
      <c r="H403" s="50" t="str">
        <f>IF(N403=0,"",VLOOKUP(A403,'申込一覧（事務局）'!$A$5:$N$804,11,0))</f>
        <v/>
      </c>
      <c r="I403" s="31" t="str">
        <f>IF(N403=0,"",VLOOKUP(B403,'申込一覧（事務局）'!$A$5:$N$804,13,0))</f>
        <v/>
      </c>
      <c r="J403" s="31" t="str">
        <f>IF(N403=0,"",VLOOKUP(B403,'申込一覧（事務局）'!$A$5:$N$804,14,0))</f>
        <v/>
      </c>
      <c r="K403" s="53" t="str">
        <f>IF(N403=0,"",VLOOKUP(B403,'申込一覧（事務局）'!$A$5:$N$804,8,0))</f>
        <v/>
      </c>
      <c r="N403" s="55">
        <f>VLOOKUP(B403,'申込一覧（事務局）'!$A$5:$N$804,10,0)</f>
        <v>0</v>
      </c>
    </row>
    <row r="404" spans="1:14" ht="22.5" customHeight="1" x14ac:dyDescent="0.4">
      <c r="A404" s="19">
        <v>359</v>
      </c>
      <c r="B404" s="15">
        <v>359</v>
      </c>
      <c r="C404" s="29" t="str">
        <f>IF(N404=0,"",VLOOKUP(B404,'申込一覧（事務局）'!$A$5:$N$804,3,0))</f>
        <v/>
      </c>
      <c r="D404" s="29" t="str">
        <f t="shared" si="71"/>
        <v/>
      </c>
      <c r="E404" s="32" t="str">
        <f>IF(N404=0,"",VLOOKUP(B404,'申込一覧（事務局）'!$A$5:$N$804,4,0))</f>
        <v/>
      </c>
      <c r="F404" s="30" t="str">
        <f>IF(N404=0,"",VLOOKUP(B404,'申込一覧（事務局）'!$A$5:$N$804,6,0))</f>
        <v/>
      </c>
      <c r="G404" s="42" t="str">
        <f t="shared" si="72"/>
        <v/>
      </c>
      <c r="H404" s="50" t="str">
        <f>IF(N404=0,"",VLOOKUP(A404,'申込一覧（事務局）'!$A$5:$N$804,11,0))</f>
        <v/>
      </c>
      <c r="I404" s="31" t="str">
        <f>IF(N404=0,"",VLOOKUP(B404,'申込一覧（事務局）'!$A$5:$N$804,13,0))</f>
        <v/>
      </c>
      <c r="J404" s="31" t="str">
        <f>IF(N404=0,"",VLOOKUP(B404,'申込一覧（事務局）'!$A$5:$N$804,14,0))</f>
        <v/>
      </c>
      <c r="K404" s="53" t="str">
        <f>IF(N404=0,"",VLOOKUP(B404,'申込一覧（事務局）'!$A$5:$N$804,8,0))</f>
        <v/>
      </c>
      <c r="N404" s="55">
        <f>VLOOKUP(B404,'申込一覧（事務局）'!$A$5:$N$804,10,0)</f>
        <v>0</v>
      </c>
    </row>
    <row r="405" spans="1:14" ht="22.5" customHeight="1" x14ac:dyDescent="0.4">
      <c r="A405" s="19">
        <v>360</v>
      </c>
      <c r="B405" s="15">
        <v>360</v>
      </c>
      <c r="C405" s="29" t="str">
        <f>IF(N405=0,"",VLOOKUP(B405,'申込一覧（事務局）'!$A$5:$N$804,3,0))</f>
        <v/>
      </c>
      <c r="D405" s="29" t="str">
        <f t="shared" si="71"/>
        <v/>
      </c>
      <c r="E405" s="32" t="str">
        <f>IF(N405=0,"",VLOOKUP(B405,'申込一覧（事務局）'!$A$5:$N$804,4,0))</f>
        <v/>
      </c>
      <c r="F405" s="30" t="str">
        <f>IF(N405=0,"",VLOOKUP(B405,'申込一覧（事務局）'!$A$5:$N$804,6,0))</f>
        <v/>
      </c>
      <c r="G405" s="42" t="str">
        <f t="shared" si="72"/>
        <v/>
      </c>
      <c r="H405" s="50" t="str">
        <f>IF(N405=0,"",VLOOKUP(A405,'申込一覧（事務局）'!$A$5:$N$804,11,0))</f>
        <v/>
      </c>
      <c r="I405" s="31" t="str">
        <f>IF(N405=0,"",VLOOKUP(B405,'申込一覧（事務局）'!$A$5:$N$804,13,0))</f>
        <v/>
      </c>
      <c r="J405" s="31" t="str">
        <f>IF(N405=0,"",VLOOKUP(B405,'申込一覧（事務局）'!$A$5:$N$804,14,0))</f>
        <v/>
      </c>
      <c r="K405" s="53" t="str">
        <f>IF(N405=0,"",VLOOKUP(B405,'申込一覧（事務局）'!$A$5:$N$804,8,0))</f>
        <v/>
      </c>
      <c r="N405" s="55">
        <f>VLOOKUP(B405,'申込一覧（事務局）'!$A$5:$N$804,10,0)</f>
        <v>0</v>
      </c>
    </row>
    <row r="406" spans="1:14" ht="22.5" customHeight="1" x14ac:dyDescent="0.4">
      <c r="A406" s="19">
        <v>361</v>
      </c>
      <c r="B406" s="15">
        <v>361</v>
      </c>
      <c r="C406" s="29" t="str">
        <f>IF(N406=0,"",VLOOKUP(B406,'申込一覧（事務局）'!$A$5:$N$804,3,0))</f>
        <v/>
      </c>
      <c r="D406" s="29" t="str">
        <f t="shared" si="71"/>
        <v/>
      </c>
      <c r="E406" s="32" t="str">
        <f>IF(N406=0,"",VLOOKUP(B406,'申込一覧（事務局）'!$A$5:$N$804,4,0))</f>
        <v/>
      </c>
      <c r="F406" s="30" t="str">
        <f>IF(N406=0,"",VLOOKUP(B406,'申込一覧（事務局）'!$A$5:$N$804,6,0))</f>
        <v/>
      </c>
      <c r="G406" s="42" t="str">
        <f t="shared" si="72"/>
        <v/>
      </c>
      <c r="H406" s="50" t="str">
        <f>IF(N406=0,"",VLOOKUP(A406,'申込一覧（事務局）'!$A$5:$N$804,11,0))</f>
        <v/>
      </c>
      <c r="I406" s="31" t="str">
        <f>IF(N406=0,"",VLOOKUP(B406,'申込一覧（事務局）'!$A$5:$N$804,13,0))</f>
        <v/>
      </c>
      <c r="J406" s="31" t="str">
        <f>IF(N406=0,"",VLOOKUP(B406,'申込一覧（事務局）'!$A$5:$N$804,14,0))</f>
        <v/>
      </c>
      <c r="K406" s="53" t="str">
        <f>IF(N406=0,"",VLOOKUP(B406,'申込一覧（事務局）'!$A$5:$N$804,8,0))</f>
        <v/>
      </c>
      <c r="N406" s="55">
        <f>VLOOKUP(B406,'申込一覧（事務局）'!$A$5:$N$804,10,0)</f>
        <v>0</v>
      </c>
    </row>
    <row r="407" spans="1:14" ht="22.5" customHeight="1" x14ac:dyDescent="0.4">
      <c r="A407" s="19">
        <v>362</v>
      </c>
      <c r="B407" s="15">
        <v>362</v>
      </c>
      <c r="C407" s="29" t="str">
        <f>IF(N407=0,"",VLOOKUP(B407,'申込一覧（事務局）'!$A$5:$N$804,3,0))</f>
        <v/>
      </c>
      <c r="D407" s="29" t="str">
        <f t="shared" si="71"/>
        <v/>
      </c>
      <c r="E407" s="32" t="str">
        <f>IF(N407=0,"",VLOOKUP(B407,'申込一覧（事務局）'!$A$5:$N$804,4,0))</f>
        <v/>
      </c>
      <c r="F407" s="30" t="str">
        <f>IF(N407=0,"",VLOOKUP(B407,'申込一覧（事務局）'!$A$5:$N$804,6,0))</f>
        <v/>
      </c>
      <c r="G407" s="42" t="str">
        <f t="shared" si="72"/>
        <v/>
      </c>
      <c r="H407" s="50" t="str">
        <f>IF(N407=0,"",VLOOKUP(A407,'申込一覧（事務局）'!$A$5:$N$804,11,0))</f>
        <v/>
      </c>
      <c r="I407" s="31" t="str">
        <f>IF(N407=0,"",VLOOKUP(B407,'申込一覧（事務局）'!$A$5:$N$804,13,0))</f>
        <v/>
      </c>
      <c r="J407" s="31" t="str">
        <f>IF(N407=0,"",VLOOKUP(B407,'申込一覧（事務局）'!$A$5:$N$804,14,0))</f>
        <v/>
      </c>
      <c r="K407" s="53" t="str">
        <f>IF(N407=0,"",VLOOKUP(B407,'申込一覧（事務局）'!$A$5:$N$804,8,0))</f>
        <v/>
      </c>
      <c r="N407" s="55">
        <f>VLOOKUP(B407,'申込一覧（事務局）'!$A$5:$N$804,10,0)</f>
        <v>0</v>
      </c>
    </row>
    <row r="408" spans="1:14" ht="22.5" customHeight="1" x14ac:dyDescent="0.4">
      <c r="A408" s="19">
        <v>363</v>
      </c>
      <c r="B408" s="15">
        <v>363</v>
      </c>
      <c r="C408" s="29" t="str">
        <f>IF(N408=0,"",VLOOKUP(B408,'申込一覧（事務局）'!$A$5:$N$804,3,0))</f>
        <v/>
      </c>
      <c r="D408" s="29" t="str">
        <f t="shared" si="71"/>
        <v/>
      </c>
      <c r="E408" s="32" t="str">
        <f>IF(N408=0,"",VLOOKUP(B408,'申込一覧（事務局）'!$A$5:$N$804,4,0))</f>
        <v/>
      </c>
      <c r="F408" s="30" t="str">
        <f>IF(N408=0,"",VLOOKUP(B408,'申込一覧（事務局）'!$A$5:$N$804,6,0))</f>
        <v/>
      </c>
      <c r="G408" s="42" t="str">
        <f t="shared" si="72"/>
        <v/>
      </c>
      <c r="H408" s="50" t="str">
        <f>IF(N408=0,"",VLOOKUP(A408,'申込一覧（事務局）'!$A$5:$N$804,11,0))</f>
        <v/>
      </c>
      <c r="I408" s="31" t="str">
        <f>IF(N408=0,"",VLOOKUP(B408,'申込一覧（事務局）'!$A$5:$N$804,13,0))</f>
        <v/>
      </c>
      <c r="J408" s="31" t="str">
        <f>IF(N408=0,"",VLOOKUP(B408,'申込一覧（事務局）'!$A$5:$N$804,14,0))</f>
        <v/>
      </c>
      <c r="K408" s="53" t="str">
        <f>IF(N408=0,"",VLOOKUP(B408,'申込一覧（事務局）'!$A$5:$N$804,8,0))</f>
        <v/>
      </c>
      <c r="N408" s="55">
        <f>VLOOKUP(B408,'申込一覧（事務局）'!$A$5:$N$804,10,0)</f>
        <v>0</v>
      </c>
    </row>
    <row r="409" spans="1:14" ht="22.5" customHeight="1" x14ac:dyDescent="0.4">
      <c r="A409" s="19">
        <v>364</v>
      </c>
      <c r="B409" s="15">
        <v>364</v>
      </c>
      <c r="C409" s="29" t="str">
        <f>IF(N409=0,"",VLOOKUP(B409,'申込一覧（事務局）'!$A$5:$N$804,3,0))</f>
        <v/>
      </c>
      <c r="D409" s="29" t="str">
        <f t="shared" si="71"/>
        <v/>
      </c>
      <c r="E409" s="32" t="str">
        <f>IF(N409=0,"",VLOOKUP(B409,'申込一覧（事務局）'!$A$5:$N$804,4,0))</f>
        <v/>
      </c>
      <c r="F409" s="30" t="str">
        <f>IF(N409=0,"",VLOOKUP(B409,'申込一覧（事務局）'!$A$5:$N$804,6,0))</f>
        <v/>
      </c>
      <c r="G409" s="42" t="str">
        <f t="shared" si="72"/>
        <v/>
      </c>
      <c r="H409" s="50" t="str">
        <f>IF(N409=0,"",VLOOKUP(A409,'申込一覧（事務局）'!$A$5:$N$804,11,0))</f>
        <v/>
      </c>
      <c r="I409" s="31" t="str">
        <f>IF(N409=0,"",VLOOKUP(B409,'申込一覧（事務局）'!$A$5:$N$804,13,0))</f>
        <v/>
      </c>
      <c r="J409" s="31" t="str">
        <f>IF(N409=0,"",VLOOKUP(B409,'申込一覧（事務局）'!$A$5:$N$804,14,0))</f>
        <v/>
      </c>
      <c r="K409" s="53" t="str">
        <f>IF(N409=0,"",VLOOKUP(B409,'申込一覧（事務局）'!$A$5:$N$804,8,0))</f>
        <v/>
      </c>
      <c r="N409" s="55">
        <f>VLOOKUP(B409,'申込一覧（事務局）'!$A$5:$N$804,10,0)</f>
        <v>0</v>
      </c>
    </row>
    <row r="410" spans="1:14" ht="22.5" customHeight="1" x14ac:dyDescent="0.4">
      <c r="A410" s="19">
        <v>365</v>
      </c>
      <c r="B410" s="15">
        <v>365</v>
      </c>
      <c r="C410" s="29" t="str">
        <f>IF(N410=0,"",VLOOKUP(B410,'申込一覧（事務局）'!$A$5:$N$804,3,0))</f>
        <v/>
      </c>
      <c r="D410" s="29" t="str">
        <f t="shared" si="71"/>
        <v/>
      </c>
      <c r="E410" s="32" t="str">
        <f>IF(N410=0,"",VLOOKUP(B410,'申込一覧（事務局）'!$A$5:$N$804,4,0))</f>
        <v/>
      </c>
      <c r="F410" s="30" t="str">
        <f>IF(N410=0,"",VLOOKUP(B410,'申込一覧（事務局）'!$A$5:$N$804,6,0))</f>
        <v/>
      </c>
      <c r="G410" s="42" t="str">
        <f t="shared" si="72"/>
        <v/>
      </c>
      <c r="H410" s="50" t="str">
        <f>IF(N410=0,"",VLOOKUP(A410,'申込一覧（事務局）'!$A$5:$N$804,11,0))</f>
        <v/>
      </c>
      <c r="I410" s="31" t="str">
        <f>IF(N410=0,"",VLOOKUP(B410,'申込一覧（事務局）'!$A$5:$N$804,13,0))</f>
        <v/>
      </c>
      <c r="J410" s="31" t="str">
        <f>IF(N410=0,"",VLOOKUP(B410,'申込一覧（事務局）'!$A$5:$N$804,14,0))</f>
        <v/>
      </c>
      <c r="K410" s="53" t="str">
        <f>IF(N410=0,"",VLOOKUP(B410,'申込一覧（事務局）'!$A$5:$N$804,8,0))</f>
        <v/>
      </c>
      <c r="N410" s="55">
        <f>VLOOKUP(B410,'申込一覧（事務局）'!$A$5:$N$804,10,0)</f>
        <v>0</v>
      </c>
    </row>
    <row r="411" spans="1:14" ht="22.5" customHeight="1" x14ac:dyDescent="0.4">
      <c r="A411" s="19">
        <v>366</v>
      </c>
      <c r="B411" s="15">
        <v>366</v>
      </c>
      <c r="C411" s="29" t="str">
        <f>IF(N411=0,"",VLOOKUP(B411,'申込一覧（事務局）'!$A$5:$N$804,3,0))</f>
        <v/>
      </c>
      <c r="D411" s="29" t="str">
        <f t="shared" si="71"/>
        <v/>
      </c>
      <c r="E411" s="32" t="str">
        <f>IF(N411=0,"",VLOOKUP(B411,'申込一覧（事務局）'!$A$5:$N$804,4,0))</f>
        <v/>
      </c>
      <c r="F411" s="30" t="str">
        <f>IF(N411=0,"",VLOOKUP(B411,'申込一覧（事務局）'!$A$5:$N$804,6,0))</f>
        <v/>
      </c>
      <c r="G411" s="42" t="str">
        <f t="shared" si="72"/>
        <v/>
      </c>
      <c r="H411" s="50" t="str">
        <f>IF(N411=0,"",VLOOKUP(A411,'申込一覧（事務局）'!$A$5:$N$804,11,0))</f>
        <v/>
      </c>
      <c r="I411" s="31" t="str">
        <f>IF(N411=0,"",VLOOKUP(B411,'申込一覧（事務局）'!$A$5:$N$804,13,0))</f>
        <v/>
      </c>
      <c r="J411" s="31" t="str">
        <f>IF(N411=0,"",VLOOKUP(B411,'申込一覧（事務局）'!$A$5:$N$804,14,0))</f>
        <v/>
      </c>
      <c r="K411" s="53" t="str">
        <f>IF(N411=0,"",VLOOKUP(B411,'申込一覧（事務局）'!$A$5:$N$804,8,0))</f>
        <v/>
      </c>
      <c r="N411" s="55">
        <f>VLOOKUP(B411,'申込一覧（事務局）'!$A$5:$N$804,10,0)</f>
        <v>0</v>
      </c>
    </row>
    <row r="412" spans="1:14" ht="22.5" customHeight="1" x14ac:dyDescent="0.4">
      <c r="A412" s="19">
        <v>367</v>
      </c>
      <c r="B412" s="15">
        <v>367</v>
      </c>
      <c r="C412" s="29" t="str">
        <f>IF(N412=0,"",VLOOKUP(B412,'申込一覧（事務局）'!$A$5:$N$804,3,0))</f>
        <v/>
      </c>
      <c r="D412" s="29" t="str">
        <f t="shared" si="71"/>
        <v/>
      </c>
      <c r="E412" s="32" t="str">
        <f>IF(N412=0,"",VLOOKUP(B412,'申込一覧（事務局）'!$A$5:$N$804,4,0))</f>
        <v/>
      </c>
      <c r="F412" s="30" t="str">
        <f>IF(N412=0,"",VLOOKUP(B412,'申込一覧（事務局）'!$A$5:$N$804,6,0))</f>
        <v/>
      </c>
      <c r="G412" s="42" t="str">
        <f t="shared" si="72"/>
        <v/>
      </c>
      <c r="H412" s="50" t="str">
        <f>IF(N412=0,"",VLOOKUP(A412,'申込一覧（事務局）'!$A$5:$N$804,11,0))</f>
        <v/>
      </c>
      <c r="I412" s="31" t="str">
        <f>IF(N412=0,"",VLOOKUP(B412,'申込一覧（事務局）'!$A$5:$N$804,13,0))</f>
        <v/>
      </c>
      <c r="J412" s="31" t="str">
        <f>IF(N412=0,"",VLOOKUP(B412,'申込一覧（事務局）'!$A$5:$N$804,14,0))</f>
        <v/>
      </c>
      <c r="K412" s="53" t="str">
        <f>IF(N412=0,"",VLOOKUP(B412,'申込一覧（事務局）'!$A$5:$N$804,8,0))</f>
        <v/>
      </c>
      <c r="N412" s="55">
        <f>VLOOKUP(B412,'申込一覧（事務局）'!$A$5:$N$804,10,0)</f>
        <v>0</v>
      </c>
    </row>
    <row r="413" spans="1:14" ht="22.5" customHeight="1" x14ac:dyDescent="0.4">
      <c r="A413" s="19">
        <v>368</v>
      </c>
      <c r="B413" s="15">
        <v>368</v>
      </c>
      <c r="C413" s="29" t="str">
        <f>IF(N413=0,"",VLOOKUP(B413,'申込一覧（事務局）'!$A$5:$N$804,3,0))</f>
        <v/>
      </c>
      <c r="D413" s="29" t="str">
        <f t="shared" si="71"/>
        <v/>
      </c>
      <c r="E413" s="32" t="str">
        <f>IF(N413=0,"",VLOOKUP(B413,'申込一覧（事務局）'!$A$5:$N$804,4,0))</f>
        <v/>
      </c>
      <c r="F413" s="30" t="str">
        <f>IF(N413=0,"",VLOOKUP(B413,'申込一覧（事務局）'!$A$5:$N$804,6,0))</f>
        <v/>
      </c>
      <c r="G413" s="42" t="str">
        <f t="shared" si="72"/>
        <v/>
      </c>
      <c r="H413" s="50" t="str">
        <f>IF(N413=0,"",VLOOKUP(A413,'申込一覧（事務局）'!$A$5:$N$804,11,0))</f>
        <v/>
      </c>
      <c r="I413" s="31" t="str">
        <f>IF(N413=0,"",VLOOKUP(B413,'申込一覧（事務局）'!$A$5:$N$804,13,0))</f>
        <v/>
      </c>
      <c r="J413" s="31" t="str">
        <f>IF(N413=0,"",VLOOKUP(B413,'申込一覧（事務局）'!$A$5:$N$804,14,0))</f>
        <v/>
      </c>
      <c r="K413" s="53" t="str">
        <f>IF(N413=0,"",VLOOKUP(B413,'申込一覧（事務局）'!$A$5:$N$804,8,0))</f>
        <v/>
      </c>
      <c r="N413" s="55">
        <f>VLOOKUP(B413,'申込一覧（事務局）'!$A$5:$N$804,10,0)</f>
        <v>0</v>
      </c>
    </row>
    <row r="414" spans="1:14" ht="22.5" customHeight="1" x14ac:dyDescent="0.4">
      <c r="A414" s="19">
        <v>369</v>
      </c>
      <c r="B414" s="15">
        <v>369</v>
      </c>
      <c r="C414" s="29" t="str">
        <f>IF(N414=0,"",VLOOKUP(B414,'申込一覧（事務局）'!$A$5:$N$804,3,0))</f>
        <v/>
      </c>
      <c r="D414" s="29" t="str">
        <f t="shared" si="71"/>
        <v/>
      </c>
      <c r="E414" s="32" t="str">
        <f>IF(N414=0,"",VLOOKUP(B414,'申込一覧（事務局）'!$A$5:$N$804,4,0))</f>
        <v/>
      </c>
      <c r="F414" s="30" t="str">
        <f>IF(N414=0,"",VLOOKUP(B414,'申込一覧（事務局）'!$A$5:$N$804,6,0))</f>
        <v/>
      </c>
      <c r="G414" s="42" t="str">
        <f t="shared" si="72"/>
        <v/>
      </c>
      <c r="H414" s="50" t="str">
        <f>IF(N414=0,"",VLOOKUP(A414,'申込一覧（事務局）'!$A$5:$N$804,11,0))</f>
        <v/>
      </c>
      <c r="I414" s="31" t="str">
        <f>IF(N414=0,"",VLOOKUP(B414,'申込一覧（事務局）'!$A$5:$N$804,13,0))</f>
        <v/>
      </c>
      <c r="J414" s="31" t="str">
        <f>IF(N414=0,"",VLOOKUP(B414,'申込一覧（事務局）'!$A$5:$N$804,14,0))</f>
        <v/>
      </c>
      <c r="K414" s="53" t="str">
        <f>IF(N414=0,"",VLOOKUP(B414,'申込一覧（事務局）'!$A$5:$N$804,8,0))</f>
        <v/>
      </c>
      <c r="N414" s="55">
        <f>VLOOKUP(B414,'申込一覧（事務局）'!$A$5:$N$804,10,0)</f>
        <v>0</v>
      </c>
    </row>
    <row r="415" spans="1:14" ht="22.5" customHeight="1" x14ac:dyDescent="0.4">
      <c r="A415" s="19">
        <v>370</v>
      </c>
      <c r="B415" s="15">
        <v>370</v>
      </c>
      <c r="C415" s="29" t="str">
        <f>IF(N415=0,"",VLOOKUP(B415,'申込一覧（事務局）'!$A$5:$N$804,3,0))</f>
        <v/>
      </c>
      <c r="D415" s="29" t="str">
        <f t="shared" si="71"/>
        <v/>
      </c>
      <c r="E415" s="32" t="str">
        <f>IF(N415=0,"",VLOOKUP(B415,'申込一覧（事務局）'!$A$5:$N$804,4,0))</f>
        <v/>
      </c>
      <c r="F415" s="30" t="str">
        <f>IF(N415=0,"",VLOOKUP(B415,'申込一覧（事務局）'!$A$5:$N$804,6,0))</f>
        <v/>
      </c>
      <c r="G415" s="42" t="str">
        <f t="shared" si="72"/>
        <v/>
      </c>
      <c r="H415" s="50" t="str">
        <f>IF(N415=0,"",VLOOKUP(A415,'申込一覧（事務局）'!$A$5:$N$804,11,0))</f>
        <v/>
      </c>
      <c r="I415" s="31" t="str">
        <f>IF(N415=0,"",VLOOKUP(B415,'申込一覧（事務局）'!$A$5:$N$804,13,0))</f>
        <v/>
      </c>
      <c r="J415" s="31" t="str">
        <f>IF(N415=0,"",VLOOKUP(B415,'申込一覧（事務局）'!$A$5:$N$804,14,0))</f>
        <v/>
      </c>
      <c r="K415" s="53" t="str">
        <f>IF(N415=0,"",VLOOKUP(B415,'申込一覧（事務局）'!$A$5:$N$804,8,0))</f>
        <v/>
      </c>
      <c r="N415" s="55">
        <f>VLOOKUP(B415,'申込一覧（事務局）'!$A$5:$N$804,10,0)</f>
        <v>0</v>
      </c>
    </row>
    <row r="416" spans="1:14" ht="22.5" customHeight="1" x14ac:dyDescent="0.4">
      <c r="A416" s="19">
        <v>371</v>
      </c>
      <c r="B416" s="15">
        <v>371</v>
      </c>
      <c r="C416" s="29" t="str">
        <f>IF(N416=0,"",VLOOKUP(B416,'申込一覧（事務局）'!$A$5:$N$804,3,0))</f>
        <v/>
      </c>
      <c r="D416" s="29" t="str">
        <f t="shared" si="71"/>
        <v/>
      </c>
      <c r="E416" s="32" t="str">
        <f>IF(N416=0,"",VLOOKUP(B416,'申込一覧（事務局）'!$A$5:$N$804,4,0))</f>
        <v/>
      </c>
      <c r="F416" s="30" t="str">
        <f>IF(N416=0,"",VLOOKUP(B416,'申込一覧（事務局）'!$A$5:$N$804,6,0))</f>
        <v/>
      </c>
      <c r="G416" s="42" t="str">
        <f t="shared" si="72"/>
        <v/>
      </c>
      <c r="H416" s="50" t="str">
        <f>IF(N416=0,"",VLOOKUP(A416,'申込一覧（事務局）'!$A$5:$N$804,11,0))</f>
        <v/>
      </c>
      <c r="I416" s="31" t="str">
        <f>IF(N416=0,"",VLOOKUP(B416,'申込一覧（事務局）'!$A$5:$N$804,13,0))</f>
        <v/>
      </c>
      <c r="J416" s="31" t="str">
        <f>IF(N416=0,"",VLOOKUP(B416,'申込一覧（事務局）'!$A$5:$N$804,14,0))</f>
        <v/>
      </c>
      <c r="K416" s="53" t="str">
        <f>IF(N416=0,"",VLOOKUP(B416,'申込一覧（事務局）'!$A$5:$N$804,8,0))</f>
        <v/>
      </c>
      <c r="N416" s="55">
        <f>VLOOKUP(B416,'申込一覧（事務局）'!$A$5:$N$804,10,0)</f>
        <v>0</v>
      </c>
    </row>
    <row r="417" spans="1:14" ht="22.5" customHeight="1" x14ac:dyDescent="0.4">
      <c r="A417" s="19">
        <v>372</v>
      </c>
      <c r="B417" s="15">
        <v>372</v>
      </c>
      <c r="C417" s="29" t="str">
        <f>IF(N417=0,"",VLOOKUP(B417,'申込一覧（事務局）'!$A$5:$N$804,3,0))</f>
        <v/>
      </c>
      <c r="D417" s="29" t="str">
        <f t="shared" si="71"/>
        <v/>
      </c>
      <c r="E417" s="32" t="str">
        <f>IF(N417=0,"",VLOOKUP(B417,'申込一覧（事務局）'!$A$5:$N$804,4,0))</f>
        <v/>
      </c>
      <c r="F417" s="30" t="str">
        <f>IF(N417=0,"",VLOOKUP(B417,'申込一覧（事務局）'!$A$5:$N$804,6,0))</f>
        <v/>
      </c>
      <c r="G417" s="42" t="str">
        <f t="shared" si="72"/>
        <v/>
      </c>
      <c r="H417" s="50" t="str">
        <f>IF(N417=0,"",VLOOKUP(A417,'申込一覧（事務局）'!$A$5:$N$804,11,0))</f>
        <v/>
      </c>
      <c r="I417" s="31" t="str">
        <f>IF(N417=0,"",VLOOKUP(B417,'申込一覧（事務局）'!$A$5:$N$804,13,0))</f>
        <v/>
      </c>
      <c r="J417" s="31" t="str">
        <f>IF(N417=0,"",VLOOKUP(B417,'申込一覧（事務局）'!$A$5:$N$804,14,0))</f>
        <v/>
      </c>
      <c r="K417" s="53" t="str">
        <f>IF(N417=0,"",VLOOKUP(B417,'申込一覧（事務局）'!$A$5:$N$804,8,0))</f>
        <v/>
      </c>
      <c r="N417" s="55">
        <f>VLOOKUP(B417,'申込一覧（事務局）'!$A$5:$N$804,10,0)</f>
        <v>0</v>
      </c>
    </row>
    <row r="418" spans="1:14" ht="22.5" customHeight="1" x14ac:dyDescent="0.4">
      <c r="A418" s="19">
        <v>373</v>
      </c>
      <c r="B418" s="15">
        <v>373</v>
      </c>
      <c r="C418" s="29" t="str">
        <f>IF(N418=0,"",VLOOKUP(B418,'申込一覧（事務局）'!$A$5:$N$804,3,0))</f>
        <v/>
      </c>
      <c r="D418" s="29" t="str">
        <f t="shared" si="71"/>
        <v/>
      </c>
      <c r="E418" s="32" t="str">
        <f>IF(N418=0,"",VLOOKUP(B418,'申込一覧（事務局）'!$A$5:$N$804,4,0))</f>
        <v/>
      </c>
      <c r="F418" s="30" t="str">
        <f>IF(N418=0,"",VLOOKUP(B418,'申込一覧（事務局）'!$A$5:$N$804,6,0))</f>
        <v/>
      </c>
      <c r="G418" s="42" t="str">
        <f t="shared" si="72"/>
        <v/>
      </c>
      <c r="H418" s="50" t="str">
        <f>IF(N418=0,"",VLOOKUP(A418,'申込一覧（事務局）'!$A$5:$N$804,11,0))</f>
        <v/>
      </c>
      <c r="I418" s="31" t="str">
        <f>IF(N418=0,"",VLOOKUP(B418,'申込一覧（事務局）'!$A$5:$N$804,13,0))</f>
        <v/>
      </c>
      <c r="J418" s="31" t="str">
        <f>IF(N418=0,"",VLOOKUP(B418,'申込一覧（事務局）'!$A$5:$N$804,14,0))</f>
        <v/>
      </c>
      <c r="K418" s="53" t="str">
        <f>IF(N418=0,"",VLOOKUP(B418,'申込一覧（事務局）'!$A$5:$N$804,8,0))</f>
        <v/>
      </c>
      <c r="N418" s="55">
        <f>VLOOKUP(B418,'申込一覧（事務局）'!$A$5:$N$804,10,0)</f>
        <v>0</v>
      </c>
    </row>
    <row r="419" spans="1:14" ht="22.5" customHeight="1" x14ac:dyDescent="0.4">
      <c r="A419" s="19">
        <v>374</v>
      </c>
      <c r="B419" s="15">
        <v>374</v>
      </c>
      <c r="C419" s="29" t="str">
        <f>IF(N419=0,"",VLOOKUP(B419,'申込一覧（事務局）'!$A$5:$N$804,3,0))</f>
        <v/>
      </c>
      <c r="D419" s="29" t="str">
        <f t="shared" si="71"/>
        <v/>
      </c>
      <c r="E419" s="32" t="str">
        <f>IF(N419=0,"",VLOOKUP(B419,'申込一覧（事務局）'!$A$5:$N$804,4,0))</f>
        <v/>
      </c>
      <c r="F419" s="30" t="str">
        <f>IF(N419=0,"",VLOOKUP(B419,'申込一覧（事務局）'!$A$5:$N$804,6,0))</f>
        <v/>
      </c>
      <c r="G419" s="42" t="str">
        <f t="shared" si="72"/>
        <v/>
      </c>
      <c r="H419" s="50" t="str">
        <f>IF(N419=0,"",VLOOKUP(A419,'申込一覧（事務局）'!$A$5:$N$804,11,0))</f>
        <v/>
      </c>
      <c r="I419" s="31" t="str">
        <f>IF(N419=0,"",VLOOKUP(B419,'申込一覧（事務局）'!$A$5:$N$804,13,0))</f>
        <v/>
      </c>
      <c r="J419" s="31" t="str">
        <f>IF(N419=0,"",VLOOKUP(B419,'申込一覧（事務局）'!$A$5:$N$804,14,0))</f>
        <v/>
      </c>
      <c r="K419" s="53" t="str">
        <f>IF(N419=0,"",VLOOKUP(B419,'申込一覧（事務局）'!$A$5:$N$804,8,0))</f>
        <v/>
      </c>
      <c r="N419" s="55">
        <f>VLOOKUP(B419,'申込一覧（事務局）'!$A$5:$N$804,10,0)</f>
        <v>0</v>
      </c>
    </row>
    <row r="420" spans="1:14" ht="22.5" customHeight="1" thickBot="1" x14ac:dyDescent="0.45">
      <c r="A420" s="43">
        <v>375</v>
      </c>
      <c r="B420" s="16">
        <v>375</v>
      </c>
      <c r="C420" s="33" t="str">
        <f>IF(N420=0,"",VLOOKUP(B420,'申込一覧（事務局）'!$A$5:$N$804,3,0))</f>
        <v/>
      </c>
      <c r="D420" s="33" t="str">
        <f t="shared" si="71"/>
        <v/>
      </c>
      <c r="E420" s="34" t="str">
        <f>IF(N420=0,"",VLOOKUP(B420,'申込一覧（事務局）'!$A$5:$N$804,4,0))</f>
        <v/>
      </c>
      <c r="F420" s="44" t="str">
        <f>IF(N420=0,"",VLOOKUP(B420,'申込一覧（事務局）'!$A$5:$N$804,6,0))</f>
        <v/>
      </c>
      <c r="G420" s="45" t="str">
        <f t="shared" si="72"/>
        <v/>
      </c>
      <c r="H420" s="51" t="str">
        <f>IF(N420=0,"",VLOOKUP(A420,'申込一覧（事務局）'!$A$5:$N$804,11,0))</f>
        <v/>
      </c>
      <c r="I420" s="46" t="str">
        <f>IF(N420=0,"",VLOOKUP(B420,'申込一覧（事務局）'!$A$5:$N$804,13,0))</f>
        <v/>
      </c>
      <c r="J420" s="46" t="str">
        <f>IF(N420=0,"",VLOOKUP(B420,'申込一覧（事務局）'!$A$5:$N$804,14,0))</f>
        <v/>
      </c>
      <c r="K420" s="54" t="str">
        <f>IF(N420=0,"",VLOOKUP(B420,'申込一覧（事務局）'!$A$5:$N$804,8,0))</f>
        <v/>
      </c>
      <c r="N420" s="55">
        <f>VLOOKUP(B420,'申込一覧（事務局）'!$A$5:$N$804,10,0)</f>
        <v>0</v>
      </c>
    </row>
    <row r="421" spans="1:14" ht="23.25" x14ac:dyDescent="0.4">
      <c r="A421" s="81" t="str">
        <f t="shared" ref="A421" si="73">A1</f>
        <v>2023年度　C級公認審判員申請者名簿(一般)　　　</v>
      </c>
      <c r="B421" s="81"/>
      <c r="C421" s="81"/>
      <c r="D421" s="81"/>
      <c r="E421" s="81"/>
      <c r="F421" s="81"/>
      <c r="G421" s="81"/>
      <c r="H421" s="81"/>
      <c r="I421" s="81"/>
      <c r="J421" s="81"/>
      <c r="K421" s="82" t="str">
        <f>"NO."&amp;$L$2+15</f>
        <v>NO.16</v>
      </c>
      <c r="N421" s="55" t="e">
        <f>VLOOKUP(B421,'申込一覧（事務局）'!$A$5:$N$804,10,0)</f>
        <v>#N/A</v>
      </c>
    </row>
    <row r="422" spans="1:14" ht="17.25" thickBot="1" x14ac:dyDescent="0.45">
      <c r="A422" s="84" t="str">
        <f t="shared" ref="A422:J422" si="74">A2</f>
        <v>一般財団法人　北海道陸上競技協会　　２０２３年４月１日付委嘱</v>
      </c>
      <c r="B422" s="84"/>
      <c r="C422" s="84"/>
      <c r="D422" s="84"/>
      <c r="E422" s="84"/>
      <c r="F422" s="84"/>
      <c r="G422" s="84"/>
      <c r="H422" s="84"/>
      <c r="I422" s="84"/>
      <c r="J422" s="21" t="str">
        <f t="shared" si="74"/>
        <v>2023年4月15日以降受付</v>
      </c>
      <c r="K422" s="83"/>
      <c r="L422" s="12">
        <v>1</v>
      </c>
      <c r="N422" s="55" t="e">
        <f>VLOOKUP(B422,'申込一覧（事務局）'!$A$5:$N$804,10,0)</f>
        <v>#N/A</v>
      </c>
    </row>
    <row r="423" spans="1:14" ht="26.25" customHeight="1" thickBot="1" x14ac:dyDescent="0.45">
      <c r="A423" s="13"/>
      <c r="B423" s="18" t="str">
        <f t="shared" ref="B423:K423" si="75">B3</f>
        <v>登録番号</v>
      </c>
      <c r="C423" s="22" t="str">
        <f t="shared" si="75"/>
        <v>所属陸協</v>
      </c>
      <c r="D423" s="23" t="str">
        <f t="shared" si="75"/>
        <v>区分</v>
      </c>
      <c r="E423" s="24" t="str">
        <f t="shared" si="75"/>
        <v>氏      名</v>
      </c>
      <c r="F423" s="25" t="str">
        <f t="shared" si="75"/>
        <v>性</v>
      </c>
      <c r="G423" s="24" t="str">
        <f t="shared" si="75"/>
        <v>生年月日</v>
      </c>
      <c r="H423" s="24" t="str">
        <f t="shared" si="75"/>
        <v>年齢</v>
      </c>
      <c r="I423" s="24" t="str">
        <f t="shared" si="75"/>
        <v>（〒）</v>
      </c>
      <c r="J423" s="26" t="str">
        <f t="shared" si="75"/>
        <v>住所</v>
      </c>
      <c r="K423" s="27" t="str">
        <f t="shared" si="75"/>
        <v>所属高校</v>
      </c>
      <c r="N423" s="55" t="e">
        <f>VLOOKUP(B423,'申込一覧（事務局）'!$A$5:$N$804,10,0)</f>
        <v>#N/A</v>
      </c>
    </row>
    <row r="424" spans="1:14" ht="22.5" customHeight="1" x14ac:dyDescent="0.4">
      <c r="A424" s="37">
        <v>376</v>
      </c>
      <c r="B424" s="14">
        <v>376</v>
      </c>
      <c r="C424" s="28" t="str">
        <f>IF(N424=0,"",VLOOKUP(B424,'申込一覧（事務局）'!$A$5:$N$804,3,0))</f>
        <v/>
      </c>
      <c r="D424" s="28" t="str">
        <f>IF(C424="","","高校")</f>
        <v/>
      </c>
      <c r="E424" s="38" t="str">
        <f>IF(N424=0,"",VLOOKUP(B424,'申込一覧（事務局）'!$A$5:$N$804,4,0))</f>
        <v/>
      </c>
      <c r="F424" s="39" t="str">
        <f>IF(N424=0,"",VLOOKUP(B424,'申込一覧（事務局）'!$A$5:$N$804,6,0))</f>
        <v/>
      </c>
      <c r="G424" s="40" t="str">
        <f>IF(N424=0,"",TEXT(N424,"0000!/00!/00"))</f>
        <v/>
      </c>
      <c r="H424" s="48" t="str">
        <f>IF(N424=0,"",VLOOKUP(A424,'申込一覧（事務局）'!$A$5:$N$804,11,0))</f>
        <v/>
      </c>
      <c r="I424" s="41" t="str">
        <f>IF(N424=0,"",VLOOKUP(B424,'申込一覧（事務局）'!$A$5:$N$804,13,0))</f>
        <v/>
      </c>
      <c r="J424" s="41" t="str">
        <f>IF(N424=0,"",VLOOKUP(B424,'申込一覧（事務局）'!$A$5:$N$804,14,0))</f>
        <v/>
      </c>
      <c r="K424" s="52" t="str">
        <f>IF(N424=0,"",VLOOKUP(B424,'申込一覧（事務局）'!$A$5:$N$804,8,0))</f>
        <v/>
      </c>
      <c r="N424" s="55">
        <f>VLOOKUP(B424,'申込一覧（事務局）'!$A$5:$N$804,10,0)</f>
        <v>0</v>
      </c>
    </row>
    <row r="425" spans="1:14" ht="22.5" customHeight="1" x14ac:dyDescent="0.4">
      <c r="A425" s="19">
        <v>377</v>
      </c>
      <c r="B425" s="15">
        <v>377</v>
      </c>
      <c r="C425" s="29" t="str">
        <f>IF(N425=0,"",VLOOKUP(B425,'申込一覧（事務局）'!$A$5:$N$804,3,0))</f>
        <v/>
      </c>
      <c r="D425" s="29" t="str">
        <f t="shared" ref="D425:D448" si="76">IF(C425="","","高校")</f>
        <v/>
      </c>
      <c r="E425" s="32" t="str">
        <f>IF(N425=0,"",VLOOKUP(B425,'申込一覧（事務局）'!$A$5:$N$804,4,0))</f>
        <v/>
      </c>
      <c r="F425" s="30" t="str">
        <f>IF(N425=0,"",VLOOKUP(B425,'申込一覧（事務局）'!$A$5:$N$804,6,0))</f>
        <v/>
      </c>
      <c r="G425" s="42" t="str">
        <f t="shared" ref="G425:G448" si="77">IF(N425=0,"",TEXT(N425,"0000!/00!/00"))</f>
        <v/>
      </c>
      <c r="H425" s="50" t="str">
        <f>IF(N425=0,"",VLOOKUP(A425,'申込一覧（事務局）'!$A$5:$N$804,11,0))</f>
        <v/>
      </c>
      <c r="I425" s="31" t="str">
        <f>IF(N425=0,"",VLOOKUP(B425,'申込一覧（事務局）'!$A$5:$N$804,13,0))</f>
        <v/>
      </c>
      <c r="J425" s="31" t="str">
        <f>IF(N425=0,"",VLOOKUP(B425,'申込一覧（事務局）'!$A$5:$N$804,14,0))</f>
        <v/>
      </c>
      <c r="K425" s="53" t="str">
        <f>IF(N425=0,"",VLOOKUP(B425,'申込一覧（事務局）'!$A$5:$N$804,8,0))</f>
        <v/>
      </c>
      <c r="N425" s="55">
        <f>VLOOKUP(B425,'申込一覧（事務局）'!$A$5:$N$804,10,0)</f>
        <v>0</v>
      </c>
    </row>
    <row r="426" spans="1:14" ht="22.5" customHeight="1" x14ac:dyDescent="0.4">
      <c r="A426" s="19">
        <v>378</v>
      </c>
      <c r="B426" s="15">
        <v>378</v>
      </c>
      <c r="C426" s="29" t="str">
        <f>IF(N426=0,"",VLOOKUP(B426,'申込一覧（事務局）'!$A$5:$N$804,3,0))</f>
        <v/>
      </c>
      <c r="D426" s="29" t="str">
        <f t="shared" si="76"/>
        <v/>
      </c>
      <c r="E426" s="32" t="str">
        <f>IF(N426=0,"",VLOOKUP(B426,'申込一覧（事務局）'!$A$5:$N$804,4,0))</f>
        <v/>
      </c>
      <c r="F426" s="30" t="str">
        <f>IF(N426=0,"",VLOOKUP(B426,'申込一覧（事務局）'!$A$5:$N$804,6,0))</f>
        <v/>
      </c>
      <c r="G426" s="42" t="str">
        <f t="shared" si="77"/>
        <v/>
      </c>
      <c r="H426" s="50" t="str">
        <f>IF(N426=0,"",VLOOKUP(A426,'申込一覧（事務局）'!$A$5:$N$804,11,0))</f>
        <v/>
      </c>
      <c r="I426" s="31" t="str">
        <f>IF(N426=0,"",VLOOKUP(B426,'申込一覧（事務局）'!$A$5:$N$804,13,0))</f>
        <v/>
      </c>
      <c r="J426" s="31" t="str">
        <f>IF(N426=0,"",VLOOKUP(B426,'申込一覧（事務局）'!$A$5:$N$804,14,0))</f>
        <v/>
      </c>
      <c r="K426" s="53" t="str">
        <f>IF(N426=0,"",VLOOKUP(B426,'申込一覧（事務局）'!$A$5:$N$804,8,0))</f>
        <v/>
      </c>
      <c r="N426" s="55">
        <f>VLOOKUP(B426,'申込一覧（事務局）'!$A$5:$N$804,10,0)</f>
        <v>0</v>
      </c>
    </row>
    <row r="427" spans="1:14" ht="22.5" customHeight="1" x14ac:dyDescent="0.4">
      <c r="A427" s="19">
        <v>379</v>
      </c>
      <c r="B427" s="15">
        <v>379</v>
      </c>
      <c r="C427" s="29" t="str">
        <f>IF(N427=0,"",VLOOKUP(B427,'申込一覧（事務局）'!$A$5:$N$804,3,0))</f>
        <v/>
      </c>
      <c r="D427" s="29" t="str">
        <f t="shared" si="76"/>
        <v/>
      </c>
      <c r="E427" s="32" t="str">
        <f>IF(N427=0,"",VLOOKUP(B427,'申込一覧（事務局）'!$A$5:$N$804,4,0))</f>
        <v/>
      </c>
      <c r="F427" s="30" t="str">
        <f>IF(N427=0,"",VLOOKUP(B427,'申込一覧（事務局）'!$A$5:$N$804,6,0))</f>
        <v/>
      </c>
      <c r="G427" s="42" t="str">
        <f t="shared" si="77"/>
        <v/>
      </c>
      <c r="H427" s="50" t="str">
        <f>IF(N427=0,"",VLOOKUP(A427,'申込一覧（事務局）'!$A$5:$N$804,11,0))</f>
        <v/>
      </c>
      <c r="I427" s="31" t="str">
        <f>IF(N427=0,"",VLOOKUP(B427,'申込一覧（事務局）'!$A$5:$N$804,13,0))</f>
        <v/>
      </c>
      <c r="J427" s="31" t="str">
        <f>IF(N427=0,"",VLOOKUP(B427,'申込一覧（事務局）'!$A$5:$N$804,14,0))</f>
        <v/>
      </c>
      <c r="K427" s="53" t="str">
        <f>IF(N427=0,"",VLOOKUP(B427,'申込一覧（事務局）'!$A$5:$N$804,8,0))</f>
        <v/>
      </c>
      <c r="N427" s="55">
        <f>VLOOKUP(B427,'申込一覧（事務局）'!$A$5:$N$804,10,0)</f>
        <v>0</v>
      </c>
    </row>
    <row r="428" spans="1:14" ht="22.5" customHeight="1" x14ac:dyDescent="0.4">
      <c r="A428" s="19">
        <v>380</v>
      </c>
      <c r="B428" s="15">
        <v>380</v>
      </c>
      <c r="C428" s="29" t="str">
        <f>IF(N428=0,"",VLOOKUP(B428,'申込一覧（事務局）'!$A$5:$N$804,3,0))</f>
        <v/>
      </c>
      <c r="D428" s="29" t="str">
        <f t="shared" si="76"/>
        <v/>
      </c>
      <c r="E428" s="32" t="str">
        <f>IF(N428=0,"",VLOOKUP(B428,'申込一覧（事務局）'!$A$5:$N$804,4,0))</f>
        <v/>
      </c>
      <c r="F428" s="30" t="str">
        <f>IF(N428=0,"",VLOOKUP(B428,'申込一覧（事務局）'!$A$5:$N$804,6,0))</f>
        <v/>
      </c>
      <c r="G428" s="42" t="str">
        <f t="shared" si="77"/>
        <v/>
      </c>
      <c r="H428" s="50" t="str">
        <f>IF(N428=0,"",VLOOKUP(A428,'申込一覧（事務局）'!$A$5:$N$804,11,0))</f>
        <v/>
      </c>
      <c r="I428" s="31" t="str">
        <f>IF(N428=0,"",VLOOKUP(B428,'申込一覧（事務局）'!$A$5:$N$804,13,0))</f>
        <v/>
      </c>
      <c r="J428" s="31" t="str">
        <f>IF(N428=0,"",VLOOKUP(B428,'申込一覧（事務局）'!$A$5:$N$804,14,0))</f>
        <v/>
      </c>
      <c r="K428" s="53" t="str">
        <f>IF(N428=0,"",VLOOKUP(B428,'申込一覧（事務局）'!$A$5:$N$804,8,0))</f>
        <v/>
      </c>
      <c r="N428" s="55">
        <f>VLOOKUP(B428,'申込一覧（事務局）'!$A$5:$N$804,10,0)</f>
        <v>0</v>
      </c>
    </row>
    <row r="429" spans="1:14" ht="22.5" customHeight="1" x14ac:dyDescent="0.4">
      <c r="A429" s="19">
        <v>381</v>
      </c>
      <c r="B429" s="15">
        <v>381</v>
      </c>
      <c r="C429" s="29" t="str">
        <f>IF(N429=0,"",VLOOKUP(B429,'申込一覧（事務局）'!$A$5:$N$804,3,0))</f>
        <v/>
      </c>
      <c r="D429" s="29" t="str">
        <f t="shared" si="76"/>
        <v/>
      </c>
      <c r="E429" s="32" t="str">
        <f>IF(N429=0,"",VLOOKUP(B429,'申込一覧（事務局）'!$A$5:$N$804,4,0))</f>
        <v/>
      </c>
      <c r="F429" s="30" t="str">
        <f>IF(N429=0,"",VLOOKUP(B429,'申込一覧（事務局）'!$A$5:$N$804,6,0))</f>
        <v/>
      </c>
      <c r="G429" s="42" t="str">
        <f t="shared" si="77"/>
        <v/>
      </c>
      <c r="H429" s="50" t="str">
        <f>IF(N429=0,"",VLOOKUP(A429,'申込一覧（事務局）'!$A$5:$N$804,11,0))</f>
        <v/>
      </c>
      <c r="I429" s="31" t="str">
        <f>IF(N429=0,"",VLOOKUP(B429,'申込一覧（事務局）'!$A$5:$N$804,13,0))</f>
        <v/>
      </c>
      <c r="J429" s="31" t="str">
        <f>IF(N429=0,"",VLOOKUP(B429,'申込一覧（事務局）'!$A$5:$N$804,14,0))</f>
        <v/>
      </c>
      <c r="K429" s="53" t="str">
        <f>IF(N429=0,"",VLOOKUP(B429,'申込一覧（事務局）'!$A$5:$N$804,8,0))</f>
        <v/>
      </c>
      <c r="N429" s="55">
        <f>VLOOKUP(B429,'申込一覧（事務局）'!$A$5:$N$804,10,0)</f>
        <v>0</v>
      </c>
    </row>
    <row r="430" spans="1:14" ht="22.5" customHeight="1" x14ac:dyDescent="0.4">
      <c r="A430" s="19">
        <v>382</v>
      </c>
      <c r="B430" s="15">
        <v>382</v>
      </c>
      <c r="C430" s="29" t="str">
        <f>IF(N430=0,"",VLOOKUP(B430,'申込一覧（事務局）'!$A$5:$N$804,3,0))</f>
        <v/>
      </c>
      <c r="D430" s="29" t="str">
        <f t="shared" si="76"/>
        <v/>
      </c>
      <c r="E430" s="32" t="str">
        <f>IF(N430=0,"",VLOOKUP(B430,'申込一覧（事務局）'!$A$5:$N$804,4,0))</f>
        <v/>
      </c>
      <c r="F430" s="30" t="str">
        <f>IF(N430=0,"",VLOOKUP(B430,'申込一覧（事務局）'!$A$5:$N$804,6,0))</f>
        <v/>
      </c>
      <c r="G430" s="42" t="str">
        <f t="shared" si="77"/>
        <v/>
      </c>
      <c r="H430" s="50" t="str">
        <f>IF(N430=0,"",VLOOKUP(A430,'申込一覧（事務局）'!$A$5:$N$804,11,0))</f>
        <v/>
      </c>
      <c r="I430" s="31" t="str">
        <f>IF(N430=0,"",VLOOKUP(B430,'申込一覧（事務局）'!$A$5:$N$804,13,0))</f>
        <v/>
      </c>
      <c r="J430" s="31" t="str">
        <f>IF(N430=0,"",VLOOKUP(B430,'申込一覧（事務局）'!$A$5:$N$804,14,0))</f>
        <v/>
      </c>
      <c r="K430" s="53" t="str">
        <f>IF(N430=0,"",VLOOKUP(B430,'申込一覧（事務局）'!$A$5:$N$804,8,0))</f>
        <v/>
      </c>
      <c r="N430" s="55">
        <f>VLOOKUP(B430,'申込一覧（事務局）'!$A$5:$N$804,10,0)</f>
        <v>0</v>
      </c>
    </row>
    <row r="431" spans="1:14" ht="22.5" customHeight="1" x14ac:dyDescent="0.4">
      <c r="A431" s="19">
        <v>383</v>
      </c>
      <c r="B431" s="15">
        <v>383</v>
      </c>
      <c r="C431" s="29" t="str">
        <f>IF(N431=0,"",VLOOKUP(B431,'申込一覧（事務局）'!$A$5:$N$804,3,0))</f>
        <v/>
      </c>
      <c r="D431" s="29" t="str">
        <f t="shared" si="76"/>
        <v/>
      </c>
      <c r="E431" s="32" t="str">
        <f>IF(N431=0,"",VLOOKUP(B431,'申込一覧（事務局）'!$A$5:$N$804,4,0))</f>
        <v/>
      </c>
      <c r="F431" s="30" t="str">
        <f>IF(N431=0,"",VLOOKUP(B431,'申込一覧（事務局）'!$A$5:$N$804,6,0))</f>
        <v/>
      </c>
      <c r="G431" s="42" t="str">
        <f t="shared" si="77"/>
        <v/>
      </c>
      <c r="H431" s="50" t="str">
        <f>IF(N431=0,"",VLOOKUP(A431,'申込一覧（事務局）'!$A$5:$N$804,11,0))</f>
        <v/>
      </c>
      <c r="I431" s="31" t="str">
        <f>IF(N431=0,"",VLOOKUP(B431,'申込一覧（事務局）'!$A$5:$N$804,13,0))</f>
        <v/>
      </c>
      <c r="J431" s="31" t="str">
        <f>IF(N431=0,"",VLOOKUP(B431,'申込一覧（事務局）'!$A$5:$N$804,14,0))</f>
        <v/>
      </c>
      <c r="K431" s="53" t="str">
        <f>IF(N431=0,"",VLOOKUP(B431,'申込一覧（事務局）'!$A$5:$N$804,8,0))</f>
        <v/>
      </c>
      <c r="N431" s="55">
        <f>VLOOKUP(B431,'申込一覧（事務局）'!$A$5:$N$804,10,0)</f>
        <v>0</v>
      </c>
    </row>
    <row r="432" spans="1:14" ht="22.5" customHeight="1" x14ac:dyDescent="0.4">
      <c r="A432" s="19">
        <v>384</v>
      </c>
      <c r="B432" s="15">
        <v>384</v>
      </c>
      <c r="C432" s="29" t="str">
        <f>IF(N432=0,"",VLOOKUP(B432,'申込一覧（事務局）'!$A$5:$N$804,3,0))</f>
        <v/>
      </c>
      <c r="D432" s="29" t="str">
        <f t="shared" si="76"/>
        <v/>
      </c>
      <c r="E432" s="32" t="str">
        <f>IF(N432=0,"",VLOOKUP(B432,'申込一覧（事務局）'!$A$5:$N$804,4,0))</f>
        <v/>
      </c>
      <c r="F432" s="30" t="str">
        <f>IF(N432=0,"",VLOOKUP(B432,'申込一覧（事務局）'!$A$5:$N$804,6,0))</f>
        <v/>
      </c>
      <c r="G432" s="42" t="str">
        <f t="shared" si="77"/>
        <v/>
      </c>
      <c r="H432" s="50" t="str">
        <f>IF(N432=0,"",VLOOKUP(A432,'申込一覧（事務局）'!$A$5:$N$804,11,0))</f>
        <v/>
      </c>
      <c r="I432" s="31" t="str">
        <f>IF(N432=0,"",VLOOKUP(B432,'申込一覧（事務局）'!$A$5:$N$804,13,0))</f>
        <v/>
      </c>
      <c r="J432" s="31" t="str">
        <f>IF(N432=0,"",VLOOKUP(B432,'申込一覧（事務局）'!$A$5:$N$804,14,0))</f>
        <v/>
      </c>
      <c r="K432" s="53" t="str">
        <f>IF(N432=0,"",VLOOKUP(B432,'申込一覧（事務局）'!$A$5:$N$804,8,0))</f>
        <v/>
      </c>
      <c r="N432" s="55">
        <f>VLOOKUP(B432,'申込一覧（事務局）'!$A$5:$N$804,10,0)</f>
        <v>0</v>
      </c>
    </row>
    <row r="433" spans="1:14" ht="22.5" customHeight="1" x14ac:dyDescent="0.4">
      <c r="A433" s="19">
        <v>385</v>
      </c>
      <c r="B433" s="15">
        <v>385</v>
      </c>
      <c r="C433" s="29" t="str">
        <f>IF(N433=0,"",VLOOKUP(B433,'申込一覧（事務局）'!$A$5:$N$804,3,0))</f>
        <v/>
      </c>
      <c r="D433" s="29" t="str">
        <f t="shared" si="76"/>
        <v/>
      </c>
      <c r="E433" s="32" t="str">
        <f>IF(N433=0,"",VLOOKUP(B433,'申込一覧（事務局）'!$A$5:$N$804,4,0))</f>
        <v/>
      </c>
      <c r="F433" s="30" t="str">
        <f>IF(N433=0,"",VLOOKUP(B433,'申込一覧（事務局）'!$A$5:$N$804,6,0))</f>
        <v/>
      </c>
      <c r="G433" s="42" t="str">
        <f t="shared" si="77"/>
        <v/>
      </c>
      <c r="H433" s="50" t="str">
        <f>IF(N433=0,"",VLOOKUP(A433,'申込一覧（事務局）'!$A$5:$N$804,11,0))</f>
        <v/>
      </c>
      <c r="I433" s="31" t="str">
        <f>IF(N433=0,"",VLOOKUP(B433,'申込一覧（事務局）'!$A$5:$N$804,13,0))</f>
        <v/>
      </c>
      <c r="J433" s="31" t="str">
        <f>IF(N433=0,"",VLOOKUP(B433,'申込一覧（事務局）'!$A$5:$N$804,14,0))</f>
        <v/>
      </c>
      <c r="K433" s="53" t="str">
        <f>IF(N433=0,"",VLOOKUP(B433,'申込一覧（事務局）'!$A$5:$N$804,8,0))</f>
        <v/>
      </c>
      <c r="N433" s="55">
        <f>VLOOKUP(B433,'申込一覧（事務局）'!$A$5:$N$804,10,0)</f>
        <v>0</v>
      </c>
    </row>
    <row r="434" spans="1:14" ht="22.5" customHeight="1" x14ac:dyDescent="0.4">
      <c r="A434" s="19">
        <v>386</v>
      </c>
      <c r="B434" s="15">
        <v>386</v>
      </c>
      <c r="C434" s="29" t="str">
        <f>IF(N434=0,"",VLOOKUP(B434,'申込一覧（事務局）'!$A$5:$N$804,3,0))</f>
        <v/>
      </c>
      <c r="D434" s="29" t="str">
        <f t="shared" si="76"/>
        <v/>
      </c>
      <c r="E434" s="32" t="str">
        <f>IF(N434=0,"",VLOOKUP(B434,'申込一覧（事務局）'!$A$5:$N$804,4,0))</f>
        <v/>
      </c>
      <c r="F434" s="30" t="str">
        <f>IF(N434=0,"",VLOOKUP(B434,'申込一覧（事務局）'!$A$5:$N$804,6,0))</f>
        <v/>
      </c>
      <c r="G434" s="42" t="str">
        <f t="shared" si="77"/>
        <v/>
      </c>
      <c r="H434" s="50" t="str">
        <f>IF(N434=0,"",VLOOKUP(A434,'申込一覧（事務局）'!$A$5:$N$804,11,0))</f>
        <v/>
      </c>
      <c r="I434" s="31" t="str">
        <f>IF(N434=0,"",VLOOKUP(B434,'申込一覧（事務局）'!$A$5:$N$804,13,0))</f>
        <v/>
      </c>
      <c r="J434" s="31" t="str">
        <f>IF(N434=0,"",VLOOKUP(B434,'申込一覧（事務局）'!$A$5:$N$804,14,0))</f>
        <v/>
      </c>
      <c r="K434" s="53" t="str">
        <f>IF(N434=0,"",VLOOKUP(B434,'申込一覧（事務局）'!$A$5:$N$804,8,0))</f>
        <v/>
      </c>
      <c r="N434" s="55">
        <f>VLOOKUP(B434,'申込一覧（事務局）'!$A$5:$N$804,10,0)</f>
        <v>0</v>
      </c>
    </row>
    <row r="435" spans="1:14" ht="22.5" customHeight="1" x14ac:dyDescent="0.4">
      <c r="A435" s="19">
        <v>387</v>
      </c>
      <c r="B435" s="15">
        <v>387</v>
      </c>
      <c r="C435" s="29" t="str">
        <f>IF(N435=0,"",VLOOKUP(B435,'申込一覧（事務局）'!$A$5:$N$804,3,0))</f>
        <v/>
      </c>
      <c r="D435" s="29" t="str">
        <f t="shared" si="76"/>
        <v/>
      </c>
      <c r="E435" s="32" t="str">
        <f>IF(N435=0,"",VLOOKUP(B435,'申込一覧（事務局）'!$A$5:$N$804,4,0))</f>
        <v/>
      </c>
      <c r="F435" s="30" t="str">
        <f>IF(N435=0,"",VLOOKUP(B435,'申込一覧（事務局）'!$A$5:$N$804,6,0))</f>
        <v/>
      </c>
      <c r="G435" s="42" t="str">
        <f t="shared" si="77"/>
        <v/>
      </c>
      <c r="H435" s="50" t="str">
        <f>IF(N435=0,"",VLOOKUP(A435,'申込一覧（事務局）'!$A$5:$N$804,11,0))</f>
        <v/>
      </c>
      <c r="I435" s="31" t="str">
        <f>IF(N435=0,"",VLOOKUP(B435,'申込一覧（事務局）'!$A$5:$N$804,13,0))</f>
        <v/>
      </c>
      <c r="J435" s="31" t="str">
        <f>IF(N435=0,"",VLOOKUP(B435,'申込一覧（事務局）'!$A$5:$N$804,14,0))</f>
        <v/>
      </c>
      <c r="K435" s="53" t="str">
        <f>IF(N435=0,"",VLOOKUP(B435,'申込一覧（事務局）'!$A$5:$N$804,8,0))</f>
        <v/>
      </c>
      <c r="N435" s="55">
        <f>VLOOKUP(B435,'申込一覧（事務局）'!$A$5:$N$804,10,0)</f>
        <v>0</v>
      </c>
    </row>
    <row r="436" spans="1:14" ht="22.5" customHeight="1" x14ac:dyDescent="0.4">
      <c r="A436" s="19">
        <v>388</v>
      </c>
      <c r="B436" s="15">
        <v>388</v>
      </c>
      <c r="C436" s="29" t="str">
        <f>IF(N436=0,"",VLOOKUP(B436,'申込一覧（事務局）'!$A$5:$N$804,3,0))</f>
        <v/>
      </c>
      <c r="D436" s="29" t="str">
        <f t="shared" si="76"/>
        <v/>
      </c>
      <c r="E436" s="32" t="str">
        <f>IF(N436=0,"",VLOOKUP(B436,'申込一覧（事務局）'!$A$5:$N$804,4,0))</f>
        <v/>
      </c>
      <c r="F436" s="30" t="str">
        <f>IF(N436=0,"",VLOOKUP(B436,'申込一覧（事務局）'!$A$5:$N$804,6,0))</f>
        <v/>
      </c>
      <c r="G436" s="42" t="str">
        <f t="shared" si="77"/>
        <v/>
      </c>
      <c r="H436" s="50" t="str">
        <f>IF(N436=0,"",VLOOKUP(A436,'申込一覧（事務局）'!$A$5:$N$804,11,0))</f>
        <v/>
      </c>
      <c r="I436" s="31" t="str">
        <f>IF(N436=0,"",VLOOKUP(B436,'申込一覧（事務局）'!$A$5:$N$804,13,0))</f>
        <v/>
      </c>
      <c r="J436" s="31" t="str">
        <f>IF(N436=0,"",VLOOKUP(B436,'申込一覧（事務局）'!$A$5:$N$804,14,0))</f>
        <v/>
      </c>
      <c r="K436" s="53" t="str">
        <f>IF(N436=0,"",VLOOKUP(B436,'申込一覧（事務局）'!$A$5:$N$804,8,0))</f>
        <v/>
      </c>
      <c r="N436" s="55">
        <f>VLOOKUP(B436,'申込一覧（事務局）'!$A$5:$N$804,10,0)</f>
        <v>0</v>
      </c>
    </row>
    <row r="437" spans="1:14" ht="22.5" customHeight="1" x14ac:dyDescent="0.4">
      <c r="A437" s="19">
        <v>389</v>
      </c>
      <c r="B437" s="15">
        <v>389</v>
      </c>
      <c r="C437" s="29" t="str">
        <f>IF(N437=0,"",VLOOKUP(B437,'申込一覧（事務局）'!$A$5:$N$804,3,0))</f>
        <v/>
      </c>
      <c r="D437" s="29" t="str">
        <f t="shared" si="76"/>
        <v/>
      </c>
      <c r="E437" s="32" t="str">
        <f>IF(N437=0,"",VLOOKUP(B437,'申込一覧（事務局）'!$A$5:$N$804,4,0))</f>
        <v/>
      </c>
      <c r="F437" s="30" t="str">
        <f>IF(N437=0,"",VLOOKUP(B437,'申込一覧（事務局）'!$A$5:$N$804,6,0))</f>
        <v/>
      </c>
      <c r="G437" s="42" t="str">
        <f t="shared" si="77"/>
        <v/>
      </c>
      <c r="H437" s="50" t="str">
        <f>IF(N437=0,"",VLOOKUP(A437,'申込一覧（事務局）'!$A$5:$N$804,11,0))</f>
        <v/>
      </c>
      <c r="I437" s="31" t="str">
        <f>IF(N437=0,"",VLOOKUP(B437,'申込一覧（事務局）'!$A$5:$N$804,13,0))</f>
        <v/>
      </c>
      <c r="J437" s="31" t="str">
        <f>IF(N437=0,"",VLOOKUP(B437,'申込一覧（事務局）'!$A$5:$N$804,14,0))</f>
        <v/>
      </c>
      <c r="K437" s="53" t="str">
        <f>IF(N437=0,"",VLOOKUP(B437,'申込一覧（事務局）'!$A$5:$N$804,8,0))</f>
        <v/>
      </c>
      <c r="N437" s="55">
        <f>VLOOKUP(B437,'申込一覧（事務局）'!$A$5:$N$804,10,0)</f>
        <v>0</v>
      </c>
    </row>
    <row r="438" spans="1:14" ht="22.5" customHeight="1" x14ac:dyDescent="0.4">
      <c r="A438" s="19">
        <v>390</v>
      </c>
      <c r="B438" s="15">
        <v>390</v>
      </c>
      <c r="C438" s="29" t="str">
        <f>IF(N438=0,"",VLOOKUP(B438,'申込一覧（事務局）'!$A$5:$N$804,3,0))</f>
        <v/>
      </c>
      <c r="D438" s="29" t="str">
        <f t="shared" si="76"/>
        <v/>
      </c>
      <c r="E438" s="32" t="str">
        <f>IF(N438=0,"",VLOOKUP(B438,'申込一覧（事務局）'!$A$5:$N$804,4,0))</f>
        <v/>
      </c>
      <c r="F438" s="30" t="str">
        <f>IF(N438=0,"",VLOOKUP(B438,'申込一覧（事務局）'!$A$5:$N$804,6,0))</f>
        <v/>
      </c>
      <c r="G438" s="42" t="str">
        <f t="shared" si="77"/>
        <v/>
      </c>
      <c r="H438" s="50" t="str">
        <f>IF(N438=0,"",VLOOKUP(A438,'申込一覧（事務局）'!$A$5:$N$804,11,0))</f>
        <v/>
      </c>
      <c r="I438" s="31" t="str">
        <f>IF(N438=0,"",VLOOKUP(B438,'申込一覧（事務局）'!$A$5:$N$804,13,0))</f>
        <v/>
      </c>
      <c r="J438" s="31" t="str">
        <f>IF(N438=0,"",VLOOKUP(B438,'申込一覧（事務局）'!$A$5:$N$804,14,0))</f>
        <v/>
      </c>
      <c r="K438" s="53" t="str">
        <f>IF(N438=0,"",VLOOKUP(B438,'申込一覧（事務局）'!$A$5:$N$804,8,0))</f>
        <v/>
      </c>
      <c r="N438" s="55">
        <f>VLOOKUP(B438,'申込一覧（事務局）'!$A$5:$N$804,10,0)</f>
        <v>0</v>
      </c>
    </row>
    <row r="439" spans="1:14" ht="22.5" customHeight="1" x14ac:dyDescent="0.4">
      <c r="A439" s="19">
        <v>391</v>
      </c>
      <c r="B439" s="15">
        <v>391</v>
      </c>
      <c r="C439" s="29" t="str">
        <f>IF(N439=0,"",VLOOKUP(B439,'申込一覧（事務局）'!$A$5:$N$804,3,0))</f>
        <v/>
      </c>
      <c r="D439" s="29" t="str">
        <f t="shared" si="76"/>
        <v/>
      </c>
      <c r="E439" s="32" t="str">
        <f>IF(N439=0,"",VLOOKUP(B439,'申込一覧（事務局）'!$A$5:$N$804,4,0))</f>
        <v/>
      </c>
      <c r="F439" s="30" t="str">
        <f>IF(N439=0,"",VLOOKUP(B439,'申込一覧（事務局）'!$A$5:$N$804,6,0))</f>
        <v/>
      </c>
      <c r="G439" s="42" t="str">
        <f t="shared" si="77"/>
        <v/>
      </c>
      <c r="H439" s="50" t="str">
        <f>IF(N439=0,"",VLOOKUP(A439,'申込一覧（事務局）'!$A$5:$N$804,11,0))</f>
        <v/>
      </c>
      <c r="I439" s="31" t="str">
        <f>IF(N439=0,"",VLOOKUP(B439,'申込一覧（事務局）'!$A$5:$N$804,13,0))</f>
        <v/>
      </c>
      <c r="J439" s="31" t="str">
        <f>IF(N439=0,"",VLOOKUP(B439,'申込一覧（事務局）'!$A$5:$N$804,14,0))</f>
        <v/>
      </c>
      <c r="K439" s="53" t="str">
        <f>IF(N439=0,"",VLOOKUP(B439,'申込一覧（事務局）'!$A$5:$N$804,8,0))</f>
        <v/>
      </c>
      <c r="N439" s="55">
        <f>VLOOKUP(B439,'申込一覧（事務局）'!$A$5:$N$804,10,0)</f>
        <v>0</v>
      </c>
    </row>
    <row r="440" spans="1:14" ht="22.5" customHeight="1" x14ac:dyDescent="0.4">
      <c r="A440" s="19">
        <v>392</v>
      </c>
      <c r="B440" s="15">
        <v>392</v>
      </c>
      <c r="C440" s="29" t="str">
        <f>IF(N440=0,"",VLOOKUP(B440,'申込一覧（事務局）'!$A$5:$N$804,3,0))</f>
        <v/>
      </c>
      <c r="D440" s="29" t="str">
        <f t="shared" si="76"/>
        <v/>
      </c>
      <c r="E440" s="32" t="str">
        <f>IF(N440=0,"",VLOOKUP(B440,'申込一覧（事務局）'!$A$5:$N$804,4,0))</f>
        <v/>
      </c>
      <c r="F440" s="30" t="str">
        <f>IF(N440=0,"",VLOOKUP(B440,'申込一覧（事務局）'!$A$5:$N$804,6,0))</f>
        <v/>
      </c>
      <c r="G440" s="42" t="str">
        <f t="shared" si="77"/>
        <v/>
      </c>
      <c r="H440" s="50" t="str">
        <f>IF(N440=0,"",VLOOKUP(A440,'申込一覧（事務局）'!$A$5:$N$804,11,0))</f>
        <v/>
      </c>
      <c r="I440" s="31" t="str">
        <f>IF(N440=0,"",VLOOKUP(B440,'申込一覧（事務局）'!$A$5:$N$804,13,0))</f>
        <v/>
      </c>
      <c r="J440" s="31" t="str">
        <f>IF(N440=0,"",VLOOKUP(B440,'申込一覧（事務局）'!$A$5:$N$804,14,0))</f>
        <v/>
      </c>
      <c r="K440" s="53" t="str">
        <f>IF(N440=0,"",VLOOKUP(B440,'申込一覧（事務局）'!$A$5:$N$804,8,0))</f>
        <v/>
      </c>
      <c r="N440" s="55">
        <f>VLOOKUP(B440,'申込一覧（事務局）'!$A$5:$N$804,10,0)</f>
        <v>0</v>
      </c>
    </row>
    <row r="441" spans="1:14" ht="22.5" customHeight="1" x14ac:dyDescent="0.4">
      <c r="A441" s="19">
        <v>393</v>
      </c>
      <c r="B441" s="15">
        <v>393</v>
      </c>
      <c r="C441" s="29" t="str">
        <f>IF(N441=0,"",VLOOKUP(B441,'申込一覧（事務局）'!$A$5:$N$804,3,0))</f>
        <v/>
      </c>
      <c r="D441" s="29" t="str">
        <f t="shared" si="76"/>
        <v/>
      </c>
      <c r="E441" s="32" t="str">
        <f>IF(N441=0,"",VLOOKUP(B441,'申込一覧（事務局）'!$A$5:$N$804,4,0))</f>
        <v/>
      </c>
      <c r="F441" s="30" t="str">
        <f>IF(N441=0,"",VLOOKUP(B441,'申込一覧（事務局）'!$A$5:$N$804,6,0))</f>
        <v/>
      </c>
      <c r="G441" s="42" t="str">
        <f t="shared" si="77"/>
        <v/>
      </c>
      <c r="H441" s="50" t="str">
        <f>IF(N441=0,"",VLOOKUP(A441,'申込一覧（事務局）'!$A$5:$N$804,11,0))</f>
        <v/>
      </c>
      <c r="I441" s="31" t="str">
        <f>IF(N441=0,"",VLOOKUP(B441,'申込一覧（事務局）'!$A$5:$N$804,13,0))</f>
        <v/>
      </c>
      <c r="J441" s="31" t="str">
        <f>IF(N441=0,"",VLOOKUP(B441,'申込一覧（事務局）'!$A$5:$N$804,14,0))</f>
        <v/>
      </c>
      <c r="K441" s="53" t="str">
        <f>IF(N441=0,"",VLOOKUP(B441,'申込一覧（事務局）'!$A$5:$N$804,8,0))</f>
        <v/>
      </c>
      <c r="N441" s="55">
        <f>VLOOKUP(B441,'申込一覧（事務局）'!$A$5:$N$804,10,0)</f>
        <v>0</v>
      </c>
    </row>
    <row r="442" spans="1:14" ht="22.5" customHeight="1" x14ac:dyDescent="0.4">
      <c r="A442" s="19">
        <v>394</v>
      </c>
      <c r="B442" s="15">
        <v>394</v>
      </c>
      <c r="C442" s="29" t="str">
        <f>IF(N442=0,"",VLOOKUP(B442,'申込一覧（事務局）'!$A$5:$N$804,3,0))</f>
        <v/>
      </c>
      <c r="D442" s="29" t="str">
        <f t="shared" si="76"/>
        <v/>
      </c>
      <c r="E442" s="32" t="str">
        <f>IF(N442=0,"",VLOOKUP(B442,'申込一覧（事務局）'!$A$5:$N$804,4,0))</f>
        <v/>
      </c>
      <c r="F442" s="30" t="str">
        <f>IF(N442=0,"",VLOOKUP(B442,'申込一覧（事務局）'!$A$5:$N$804,6,0))</f>
        <v/>
      </c>
      <c r="G442" s="42" t="str">
        <f t="shared" si="77"/>
        <v/>
      </c>
      <c r="H442" s="50" t="str">
        <f>IF(N442=0,"",VLOOKUP(A442,'申込一覧（事務局）'!$A$5:$N$804,11,0))</f>
        <v/>
      </c>
      <c r="I442" s="31" t="str">
        <f>IF(N442=0,"",VLOOKUP(B442,'申込一覧（事務局）'!$A$5:$N$804,13,0))</f>
        <v/>
      </c>
      <c r="J442" s="31" t="str">
        <f>IF(N442=0,"",VLOOKUP(B442,'申込一覧（事務局）'!$A$5:$N$804,14,0))</f>
        <v/>
      </c>
      <c r="K442" s="53" t="str">
        <f>IF(N442=0,"",VLOOKUP(B442,'申込一覧（事務局）'!$A$5:$N$804,8,0))</f>
        <v/>
      </c>
      <c r="N442" s="55">
        <f>VLOOKUP(B442,'申込一覧（事務局）'!$A$5:$N$804,10,0)</f>
        <v>0</v>
      </c>
    </row>
    <row r="443" spans="1:14" ht="22.5" customHeight="1" x14ac:dyDescent="0.4">
      <c r="A443" s="19">
        <v>395</v>
      </c>
      <c r="B443" s="15">
        <v>395</v>
      </c>
      <c r="C443" s="29" t="str">
        <f>IF(N443=0,"",VLOOKUP(B443,'申込一覧（事務局）'!$A$5:$N$804,3,0))</f>
        <v/>
      </c>
      <c r="D443" s="29" t="str">
        <f t="shared" si="76"/>
        <v/>
      </c>
      <c r="E443" s="32" t="str">
        <f>IF(N443=0,"",VLOOKUP(B443,'申込一覧（事務局）'!$A$5:$N$804,4,0))</f>
        <v/>
      </c>
      <c r="F443" s="30" t="str">
        <f>IF(N443=0,"",VLOOKUP(B443,'申込一覧（事務局）'!$A$5:$N$804,6,0))</f>
        <v/>
      </c>
      <c r="G443" s="42" t="str">
        <f t="shared" si="77"/>
        <v/>
      </c>
      <c r="H443" s="50" t="str">
        <f>IF(N443=0,"",VLOOKUP(A443,'申込一覧（事務局）'!$A$5:$N$804,11,0))</f>
        <v/>
      </c>
      <c r="I443" s="31" t="str">
        <f>IF(N443=0,"",VLOOKUP(B443,'申込一覧（事務局）'!$A$5:$N$804,13,0))</f>
        <v/>
      </c>
      <c r="J443" s="31" t="str">
        <f>IF(N443=0,"",VLOOKUP(B443,'申込一覧（事務局）'!$A$5:$N$804,14,0))</f>
        <v/>
      </c>
      <c r="K443" s="53" t="str">
        <f>IF(N443=0,"",VLOOKUP(B443,'申込一覧（事務局）'!$A$5:$N$804,8,0))</f>
        <v/>
      </c>
      <c r="N443" s="55">
        <f>VLOOKUP(B443,'申込一覧（事務局）'!$A$5:$N$804,10,0)</f>
        <v>0</v>
      </c>
    </row>
    <row r="444" spans="1:14" ht="22.5" customHeight="1" x14ac:dyDescent="0.4">
      <c r="A444" s="19">
        <v>396</v>
      </c>
      <c r="B444" s="15">
        <v>396</v>
      </c>
      <c r="C444" s="29" t="str">
        <f>IF(N444=0,"",VLOOKUP(B444,'申込一覧（事務局）'!$A$5:$N$804,3,0))</f>
        <v/>
      </c>
      <c r="D444" s="29" t="str">
        <f t="shared" si="76"/>
        <v/>
      </c>
      <c r="E444" s="32" t="str">
        <f>IF(N444=0,"",VLOOKUP(B444,'申込一覧（事務局）'!$A$5:$N$804,4,0))</f>
        <v/>
      </c>
      <c r="F444" s="30" t="str">
        <f>IF(N444=0,"",VLOOKUP(B444,'申込一覧（事務局）'!$A$5:$N$804,6,0))</f>
        <v/>
      </c>
      <c r="G444" s="42" t="str">
        <f t="shared" si="77"/>
        <v/>
      </c>
      <c r="H444" s="50" t="str">
        <f>IF(N444=0,"",VLOOKUP(A444,'申込一覧（事務局）'!$A$5:$N$804,11,0))</f>
        <v/>
      </c>
      <c r="I444" s="31" t="str">
        <f>IF(N444=0,"",VLOOKUP(B444,'申込一覧（事務局）'!$A$5:$N$804,13,0))</f>
        <v/>
      </c>
      <c r="J444" s="31" t="str">
        <f>IF(N444=0,"",VLOOKUP(B444,'申込一覧（事務局）'!$A$5:$N$804,14,0))</f>
        <v/>
      </c>
      <c r="K444" s="53" t="str">
        <f>IF(N444=0,"",VLOOKUP(B444,'申込一覧（事務局）'!$A$5:$N$804,8,0))</f>
        <v/>
      </c>
      <c r="N444" s="55">
        <f>VLOOKUP(B444,'申込一覧（事務局）'!$A$5:$N$804,10,0)</f>
        <v>0</v>
      </c>
    </row>
    <row r="445" spans="1:14" ht="22.5" customHeight="1" x14ac:dyDescent="0.4">
      <c r="A445" s="19">
        <v>397</v>
      </c>
      <c r="B445" s="15">
        <v>397</v>
      </c>
      <c r="C445" s="29" t="str">
        <f>IF(N445=0,"",VLOOKUP(B445,'申込一覧（事務局）'!$A$5:$N$804,3,0))</f>
        <v/>
      </c>
      <c r="D445" s="29" t="str">
        <f t="shared" si="76"/>
        <v/>
      </c>
      <c r="E445" s="32" t="str">
        <f>IF(N445=0,"",VLOOKUP(B445,'申込一覧（事務局）'!$A$5:$N$804,4,0))</f>
        <v/>
      </c>
      <c r="F445" s="30" t="str">
        <f>IF(N445=0,"",VLOOKUP(B445,'申込一覧（事務局）'!$A$5:$N$804,6,0))</f>
        <v/>
      </c>
      <c r="G445" s="42" t="str">
        <f t="shared" si="77"/>
        <v/>
      </c>
      <c r="H445" s="50" t="str">
        <f>IF(N445=0,"",VLOOKUP(A445,'申込一覧（事務局）'!$A$5:$N$804,11,0))</f>
        <v/>
      </c>
      <c r="I445" s="31" t="str">
        <f>IF(N445=0,"",VLOOKUP(B445,'申込一覧（事務局）'!$A$5:$N$804,13,0))</f>
        <v/>
      </c>
      <c r="J445" s="31" t="str">
        <f>IF(N445=0,"",VLOOKUP(B445,'申込一覧（事務局）'!$A$5:$N$804,14,0))</f>
        <v/>
      </c>
      <c r="K445" s="53" t="str">
        <f>IF(N445=0,"",VLOOKUP(B445,'申込一覧（事務局）'!$A$5:$N$804,8,0))</f>
        <v/>
      </c>
      <c r="N445" s="55">
        <f>VLOOKUP(B445,'申込一覧（事務局）'!$A$5:$N$804,10,0)</f>
        <v>0</v>
      </c>
    </row>
    <row r="446" spans="1:14" ht="22.5" customHeight="1" x14ac:dyDescent="0.4">
      <c r="A446" s="19">
        <v>398</v>
      </c>
      <c r="B446" s="15">
        <v>398</v>
      </c>
      <c r="C446" s="29" t="str">
        <f>IF(N446=0,"",VLOOKUP(B446,'申込一覧（事務局）'!$A$5:$N$804,3,0))</f>
        <v/>
      </c>
      <c r="D446" s="29" t="str">
        <f t="shared" si="76"/>
        <v/>
      </c>
      <c r="E446" s="32" t="str">
        <f>IF(N446=0,"",VLOOKUP(B446,'申込一覧（事務局）'!$A$5:$N$804,4,0))</f>
        <v/>
      </c>
      <c r="F446" s="30" t="str">
        <f>IF(N446=0,"",VLOOKUP(B446,'申込一覧（事務局）'!$A$5:$N$804,6,0))</f>
        <v/>
      </c>
      <c r="G446" s="42" t="str">
        <f t="shared" si="77"/>
        <v/>
      </c>
      <c r="H446" s="50" t="str">
        <f>IF(N446=0,"",VLOOKUP(A446,'申込一覧（事務局）'!$A$5:$N$804,11,0))</f>
        <v/>
      </c>
      <c r="I446" s="31" t="str">
        <f>IF(N446=0,"",VLOOKUP(B446,'申込一覧（事務局）'!$A$5:$N$804,13,0))</f>
        <v/>
      </c>
      <c r="J446" s="31" t="str">
        <f>IF(N446=0,"",VLOOKUP(B446,'申込一覧（事務局）'!$A$5:$N$804,14,0))</f>
        <v/>
      </c>
      <c r="K446" s="53" t="str">
        <f>IF(N446=0,"",VLOOKUP(B446,'申込一覧（事務局）'!$A$5:$N$804,8,0))</f>
        <v/>
      </c>
      <c r="N446" s="55">
        <f>VLOOKUP(B446,'申込一覧（事務局）'!$A$5:$N$804,10,0)</f>
        <v>0</v>
      </c>
    </row>
    <row r="447" spans="1:14" ht="22.5" customHeight="1" x14ac:dyDescent="0.4">
      <c r="A447" s="19">
        <v>399</v>
      </c>
      <c r="B447" s="15">
        <v>399</v>
      </c>
      <c r="C447" s="29" t="str">
        <f>IF(N447=0,"",VLOOKUP(B447,'申込一覧（事務局）'!$A$5:$N$804,3,0))</f>
        <v/>
      </c>
      <c r="D447" s="29" t="str">
        <f t="shared" si="76"/>
        <v/>
      </c>
      <c r="E447" s="32" t="str">
        <f>IF(N447=0,"",VLOOKUP(B447,'申込一覧（事務局）'!$A$5:$N$804,4,0))</f>
        <v/>
      </c>
      <c r="F447" s="30" t="str">
        <f>IF(N447=0,"",VLOOKUP(B447,'申込一覧（事務局）'!$A$5:$N$804,6,0))</f>
        <v/>
      </c>
      <c r="G447" s="42" t="str">
        <f t="shared" si="77"/>
        <v/>
      </c>
      <c r="H447" s="50" t="str">
        <f>IF(N447=0,"",VLOOKUP(A447,'申込一覧（事務局）'!$A$5:$N$804,11,0))</f>
        <v/>
      </c>
      <c r="I447" s="31" t="str">
        <f>IF(N447=0,"",VLOOKUP(B447,'申込一覧（事務局）'!$A$5:$N$804,13,0))</f>
        <v/>
      </c>
      <c r="J447" s="31" t="str">
        <f>IF(N447=0,"",VLOOKUP(B447,'申込一覧（事務局）'!$A$5:$N$804,14,0))</f>
        <v/>
      </c>
      <c r="K447" s="53" t="str">
        <f>IF(N447=0,"",VLOOKUP(B447,'申込一覧（事務局）'!$A$5:$N$804,8,0))</f>
        <v/>
      </c>
      <c r="N447" s="55">
        <f>VLOOKUP(B447,'申込一覧（事務局）'!$A$5:$N$804,10,0)</f>
        <v>0</v>
      </c>
    </row>
    <row r="448" spans="1:14" ht="22.5" customHeight="1" thickBot="1" x14ac:dyDescent="0.45">
      <c r="A448" s="43">
        <v>400</v>
      </c>
      <c r="B448" s="16">
        <v>400</v>
      </c>
      <c r="C448" s="33" t="str">
        <f>IF(N448=0,"",VLOOKUP(B448,'申込一覧（事務局）'!$A$5:$N$804,3,0))</f>
        <v/>
      </c>
      <c r="D448" s="33" t="str">
        <f t="shared" si="76"/>
        <v/>
      </c>
      <c r="E448" s="34" t="str">
        <f>IF(N448=0,"",VLOOKUP(B448,'申込一覧（事務局）'!$A$5:$N$804,4,0))</f>
        <v/>
      </c>
      <c r="F448" s="44" t="str">
        <f>IF(N448=0,"",VLOOKUP(B448,'申込一覧（事務局）'!$A$5:$N$804,6,0))</f>
        <v/>
      </c>
      <c r="G448" s="45" t="str">
        <f t="shared" si="77"/>
        <v/>
      </c>
      <c r="H448" s="51" t="str">
        <f>IF(N448=0,"",VLOOKUP(A448,'申込一覧（事務局）'!$A$5:$N$804,11,0))</f>
        <v/>
      </c>
      <c r="I448" s="46" t="str">
        <f>IF(N448=0,"",VLOOKUP(B448,'申込一覧（事務局）'!$A$5:$N$804,13,0))</f>
        <v/>
      </c>
      <c r="J448" s="46" t="str">
        <f>IF(N448=0,"",VLOOKUP(B448,'申込一覧（事務局）'!$A$5:$N$804,14,0))</f>
        <v/>
      </c>
      <c r="K448" s="54" t="str">
        <f>IF(N448=0,"",VLOOKUP(B448,'申込一覧（事務局）'!$A$5:$N$804,8,0))</f>
        <v/>
      </c>
      <c r="N448" s="55">
        <f>VLOOKUP(B448,'申込一覧（事務局）'!$A$5:$N$804,10,0)</f>
        <v>0</v>
      </c>
    </row>
    <row r="449" spans="1:14" ht="23.25" x14ac:dyDescent="0.4">
      <c r="A449" s="81" t="str">
        <f t="shared" ref="A449" si="78">A1</f>
        <v>2023年度　C級公認審判員申請者名簿(一般)　　　</v>
      </c>
      <c r="B449" s="81"/>
      <c r="C449" s="81"/>
      <c r="D449" s="81"/>
      <c r="E449" s="81"/>
      <c r="F449" s="81"/>
      <c r="G449" s="81"/>
      <c r="H449" s="81"/>
      <c r="I449" s="81"/>
      <c r="J449" s="81"/>
      <c r="K449" s="82" t="str">
        <f>"NO."&amp;$L$2+16</f>
        <v>NO.17</v>
      </c>
      <c r="N449" s="55" t="e">
        <f>VLOOKUP(B449,'申込一覧（事務局）'!$A$5:$N$804,10,0)</f>
        <v>#N/A</v>
      </c>
    </row>
    <row r="450" spans="1:14" ht="17.25" thickBot="1" x14ac:dyDescent="0.45">
      <c r="A450" s="84" t="str">
        <f t="shared" ref="A450:J450" si="79">A2</f>
        <v>一般財団法人　北海道陸上競技協会　　２０２３年４月１日付委嘱</v>
      </c>
      <c r="B450" s="84"/>
      <c r="C450" s="84"/>
      <c r="D450" s="84"/>
      <c r="E450" s="84"/>
      <c r="F450" s="84"/>
      <c r="G450" s="84"/>
      <c r="H450" s="84"/>
      <c r="I450" s="84"/>
      <c r="J450" s="21" t="str">
        <f t="shared" si="79"/>
        <v>2023年4月15日以降受付</v>
      </c>
      <c r="K450" s="83"/>
      <c r="L450" s="12">
        <v>1</v>
      </c>
      <c r="N450" s="55" t="e">
        <f>VLOOKUP(B450,'申込一覧（事務局）'!$A$5:$N$804,10,0)</f>
        <v>#N/A</v>
      </c>
    </row>
    <row r="451" spans="1:14" ht="26.25" customHeight="1" thickBot="1" x14ac:dyDescent="0.45">
      <c r="A451" s="13"/>
      <c r="B451" s="18" t="str">
        <f t="shared" ref="B451:K451" si="80">B3</f>
        <v>登録番号</v>
      </c>
      <c r="C451" s="22" t="str">
        <f t="shared" si="80"/>
        <v>所属陸協</v>
      </c>
      <c r="D451" s="23" t="str">
        <f t="shared" si="80"/>
        <v>区分</v>
      </c>
      <c r="E451" s="24" t="str">
        <f t="shared" si="80"/>
        <v>氏      名</v>
      </c>
      <c r="F451" s="25" t="str">
        <f t="shared" si="80"/>
        <v>性</v>
      </c>
      <c r="G451" s="24" t="str">
        <f t="shared" si="80"/>
        <v>生年月日</v>
      </c>
      <c r="H451" s="24" t="str">
        <f t="shared" si="80"/>
        <v>年齢</v>
      </c>
      <c r="I451" s="24" t="str">
        <f t="shared" si="80"/>
        <v>（〒）</v>
      </c>
      <c r="J451" s="26" t="str">
        <f t="shared" si="80"/>
        <v>住所</v>
      </c>
      <c r="K451" s="27" t="str">
        <f t="shared" si="80"/>
        <v>所属高校</v>
      </c>
      <c r="N451" s="55" t="e">
        <f>VLOOKUP(B451,'申込一覧（事務局）'!$A$5:$N$804,10,0)</f>
        <v>#N/A</v>
      </c>
    </row>
    <row r="452" spans="1:14" ht="22.5" customHeight="1" x14ac:dyDescent="0.4">
      <c r="A452" s="37">
        <v>401</v>
      </c>
      <c r="B452" s="14">
        <v>401</v>
      </c>
      <c r="C452" s="28" t="str">
        <f>IF(N452=0,"",VLOOKUP(B452,'申込一覧（事務局）'!$A$5:$N$804,3,0))</f>
        <v/>
      </c>
      <c r="D452" s="28" t="str">
        <f>IF(C452="","","高校")</f>
        <v/>
      </c>
      <c r="E452" s="38" t="str">
        <f>IF(N452=0,"",VLOOKUP(B452,'申込一覧（事務局）'!$A$5:$N$804,4,0))</f>
        <v/>
      </c>
      <c r="F452" s="39" t="str">
        <f>IF(N452=0,"",VLOOKUP(B452,'申込一覧（事務局）'!$A$5:$N$804,6,0))</f>
        <v/>
      </c>
      <c r="G452" s="40" t="str">
        <f>IF(N452=0,"",TEXT(N452,"0000!/00!/00"))</f>
        <v/>
      </c>
      <c r="H452" s="48" t="str">
        <f>IF(N452=0,"",VLOOKUP(A452,'申込一覧（事務局）'!$A$5:$N$804,11,0))</f>
        <v/>
      </c>
      <c r="I452" s="41" t="str">
        <f>IF(N452=0,"",VLOOKUP(B452,'申込一覧（事務局）'!$A$5:$N$804,13,0))</f>
        <v/>
      </c>
      <c r="J452" s="41" t="str">
        <f>IF(N452=0,"",VLOOKUP(B452,'申込一覧（事務局）'!$A$5:$N$804,14,0))</f>
        <v/>
      </c>
      <c r="K452" s="52" t="str">
        <f>IF(N452=0,"",VLOOKUP(B452,'申込一覧（事務局）'!$A$5:$N$804,8,0))</f>
        <v/>
      </c>
      <c r="N452" s="55">
        <f>VLOOKUP(B452,'申込一覧（事務局）'!$A$5:$N$804,10,0)</f>
        <v>0</v>
      </c>
    </row>
    <row r="453" spans="1:14" ht="22.5" customHeight="1" x14ac:dyDescent="0.4">
      <c r="A453" s="19">
        <v>402</v>
      </c>
      <c r="B453" s="15">
        <v>402</v>
      </c>
      <c r="C453" s="29" t="str">
        <f>IF(N453=0,"",VLOOKUP(B453,'申込一覧（事務局）'!$A$5:$N$804,3,0))</f>
        <v/>
      </c>
      <c r="D453" s="29" t="str">
        <f t="shared" ref="D453:D476" si="81">IF(C453="","","高校")</f>
        <v/>
      </c>
      <c r="E453" s="32" t="str">
        <f>IF(N453=0,"",VLOOKUP(B453,'申込一覧（事務局）'!$A$5:$N$804,4,0))</f>
        <v/>
      </c>
      <c r="F453" s="30" t="str">
        <f>IF(N453=0,"",VLOOKUP(B453,'申込一覧（事務局）'!$A$5:$N$804,6,0))</f>
        <v/>
      </c>
      <c r="G453" s="42" t="str">
        <f t="shared" ref="G453:G476" si="82">IF(N453=0,"",TEXT(N453,"0000!/00!/00"))</f>
        <v/>
      </c>
      <c r="H453" s="50" t="str">
        <f>IF(N453=0,"",VLOOKUP(A453,'申込一覧（事務局）'!$A$5:$N$804,11,0))</f>
        <v/>
      </c>
      <c r="I453" s="31" t="str">
        <f>IF(N453=0,"",VLOOKUP(B453,'申込一覧（事務局）'!$A$5:$N$804,13,0))</f>
        <v/>
      </c>
      <c r="J453" s="31" t="str">
        <f>IF(N453=0,"",VLOOKUP(B453,'申込一覧（事務局）'!$A$5:$N$804,14,0))</f>
        <v/>
      </c>
      <c r="K453" s="53" t="str">
        <f>IF(N453=0,"",VLOOKUP(B453,'申込一覧（事務局）'!$A$5:$N$804,8,0))</f>
        <v/>
      </c>
      <c r="N453" s="55">
        <f>VLOOKUP(B453,'申込一覧（事務局）'!$A$5:$N$804,10,0)</f>
        <v>0</v>
      </c>
    </row>
    <row r="454" spans="1:14" ht="22.5" customHeight="1" x14ac:dyDescent="0.4">
      <c r="A454" s="19">
        <v>403</v>
      </c>
      <c r="B454" s="15">
        <v>403</v>
      </c>
      <c r="C454" s="29" t="str">
        <f>IF(N454=0,"",VLOOKUP(B454,'申込一覧（事務局）'!$A$5:$N$804,3,0))</f>
        <v/>
      </c>
      <c r="D454" s="29" t="str">
        <f t="shared" si="81"/>
        <v/>
      </c>
      <c r="E454" s="32" t="str">
        <f>IF(N454=0,"",VLOOKUP(B454,'申込一覧（事務局）'!$A$5:$N$804,4,0))</f>
        <v/>
      </c>
      <c r="F454" s="30" t="str">
        <f>IF(N454=0,"",VLOOKUP(B454,'申込一覧（事務局）'!$A$5:$N$804,6,0))</f>
        <v/>
      </c>
      <c r="G454" s="42" t="str">
        <f t="shared" si="82"/>
        <v/>
      </c>
      <c r="H454" s="50" t="str">
        <f>IF(N454=0,"",VLOOKUP(A454,'申込一覧（事務局）'!$A$5:$N$804,11,0))</f>
        <v/>
      </c>
      <c r="I454" s="31" t="str">
        <f>IF(N454=0,"",VLOOKUP(B454,'申込一覧（事務局）'!$A$5:$N$804,13,0))</f>
        <v/>
      </c>
      <c r="J454" s="31" t="str">
        <f>IF(N454=0,"",VLOOKUP(B454,'申込一覧（事務局）'!$A$5:$N$804,14,0))</f>
        <v/>
      </c>
      <c r="K454" s="53" t="str">
        <f>IF(N454=0,"",VLOOKUP(B454,'申込一覧（事務局）'!$A$5:$N$804,8,0))</f>
        <v/>
      </c>
      <c r="N454" s="55">
        <f>VLOOKUP(B454,'申込一覧（事務局）'!$A$5:$N$804,10,0)</f>
        <v>0</v>
      </c>
    </row>
    <row r="455" spans="1:14" ht="22.5" customHeight="1" x14ac:dyDescent="0.4">
      <c r="A455" s="19">
        <v>404</v>
      </c>
      <c r="B455" s="15">
        <v>404</v>
      </c>
      <c r="C455" s="29" t="str">
        <f>IF(N455=0,"",VLOOKUP(B455,'申込一覧（事務局）'!$A$5:$N$804,3,0))</f>
        <v/>
      </c>
      <c r="D455" s="29" t="str">
        <f t="shared" si="81"/>
        <v/>
      </c>
      <c r="E455" s="32" t="str">
        <f>IF(N455=0,"",VLOOKUP(B455,'申込一覧（事務局）'!$A$5:$N$804,4,0))</f>
        <v/>
      </c>
      <c r="F455" s="30" t="str">
        <f>IF(N455=0,"",VLOOKUP(B455,'申込一覧（事務局）'!$A$5:$N$804,6,0))</f>
        <v/>
      </c>
      <c r="G455" s="42" t="str">
        <f t="shared" si="82"/>
        <v/>
      </c>
      <c r="H455" s="50" t="str">
        <f>IF(N455=0,"",VLOOKUP(A455,'申込一覧（事務局）'!$A$5:$N$804,11,0))</f>
        <v/>
      </c>
      <c r="I455" s="31" t="str">
        <f>IF(N455=0,"",VLOOKUP(B455,'申込一覧（事務局）'!$A$5:$N$804,13,0))</f>
        <v/>
      </c>
      <c r="J455" s="31" t="str">
        <f>IF(N455=0,"",VLOOKUP(B455,'申込一覧（事務局）'!$A$5:$N$804,14,0))</f>
        <v/>
      </c>
      <c r="K455" s="53" t="str">
        <f>IF(N455=0,"",VLOOKUP(B455,'申込一覧（事務局）'!$A$5:$N$804,8,0))</f>
        <v/>
      </c>
      <c r="N455" s="55">
        <f>VLOOKUP(B455,'申込一覧（事務局）'!$A$5:$N$804,10,0)</f>
        <v>0</v>
      </c>
    </row>
    <row r="456" spans="1:14" ht="22.5" customHeight="1" x14ac:dyDescent="0.4">
      <c r="A456" s="19">
        <v>405</v>
      </c>
      <c r="B456" s="15">
        <v>405</v>
      </c>
      <c r="C456" s="29" t="str">
        <f>IF(N456=0,"",VLOOKUP(B456,'申込一覧（事務局）'!$A$5:$N$804,3,0))</f>
        <v/>
      </c>
      <c r="D456" s="29" t="str">
        <f t="shared" si="81"/>
        <v/>
      </c>
      <c r="E456" s="32" t="str">
        <f>IF(N456=0,"",VLOOKUP(B456,'申込一覧（事務局）'!$A$5:$N$804,4,0))</f>
        <v/>
      </c>
      <c r="F456" s="30" t="str">
        <f>IF(N456=0,"",VLOOKUP(B456,'申込一覧（事務局）'!$A$5:$N$804,6,0))</f>
        <v/>
      </c>
      <c r="G456" s="42" t="str">
        <f t="shared" si="82"/>
        <v/>
      </c>
      <c r="H456" s="50" t="str">
        <f>IF(N456=0,"",VLOOKUP(A456,'申込一覧（事務局）'!$A$5:$N$804,11,0))</f>
        <v/>
      </c>
      <c r="I456" s="31" t="str">
        <f>IF(N456=0,"",VLOOKUP(B456,'申込一覧（事務局）'!$A$5:$N$804,13,0))</f>
        <v/>
      </c>
      <c r="J456" s="31" t="str">
        <f>IF(N456=0,"",VLOOKUP(B456,'申込一覧（事務局）'!$A$5:$N$804,14,0))</f>
        <v/>
      </c>
      <c r="K456" s="53" t="str">
        <f>IF(N456=0,"",VLOOKUP(B456,'申込一覧（事務局）'!$A$5:$N$804,8,0))</f>
        <v/>
      </c>
      <c r="N456" s="55">
        <f>VLOOKUP(B456,'申込一覧（事務局）'!$A$5:$N$804,10,0)</f>
        <v>0</v>
      </c>
    </row>
    <row r="457" spans="1:14" ht="22.5" customHeight="1" x14ac:dyDescent="0.4">
      <c r="A457" s="19">
        <v>406</v>
      </c>
      <c r="B457" s="15">
        <v>406</v>
      </c>
      <c r="C457" s="29" t="str">
        <f>IF(N457=0,"",VLOOKUP(B457,'申込一覧（事務局）'!$A$5:$N$804,3,0))</f>
        <v/>
      </c>
      <c r="D457" s="29" t="str">
        <f t="shared" si="81"/>
        <v/>
      </c>
      <c r="E457" s="32" t="str">
        <f>IF(N457=0,"",VLOOKUP(B457,'申込一覧（事務局）'!$A$5:$N$804,4,0))</f>
        <v/>
      </c>
      <c r="F457" s="30" t="str">
        <f>IF(N457=0,"",VLOOKUP(B457,'申込一覧（事務局）'!$A$5:$N$804,6,0))</f>
        <v/>
      </c>
      <c r="G457" s="42" t="str">
        <f t="shared" si="82"/>
        <v/>
      </c>
      <c r="H457" s="50" t="str">
        <f>IF(N457=0,"",VLOOKUP(A457,'申込一覧（事務局）'!$A$5:$N$804,11,0))</f>
        <v/>
      </c>
      <c r="I457" s="31" t="str">
        <f>IF(N457=0,"",VLOOKUP(B457,'申込一覧（事務局）'!$A$5:$N$804,13,0))</f>
        <v/>
      </c>
      <c r="J457" s="31" t="str">
        <f>IF(N457=0,"",VLOOKUP(B457,'申込一覧（事務局）'!$A$5:$N$804,14,0))</f>
        <v/>
      </c>
      <c r="K457" s="53" t="str">
        <f>IF(N457=0,"",VLOOKUP(B457,'申込一覧（事務局）'!$A$5:$N$804,8,0))</f>
        <v/>
      </c>
      <c r="N457" s="55">
        <f>VLOOKUP(B457,'申込一覧（事務局）'!$A$5:$N$804,10,0)</f>
        <v>0</v>
      </c>
    </row>
    <row r="458" spans="1:14" ht="22.5" customHeight="1" x14ac:dyDescent="0.4">
      <c r="A458" s="19">
        <v>407</v>
      </c>
      <c r="B458" s="15">
        <v>407</v>
      </c>
      <c r="C458" s="29" t="str">
        <f>IF(N458=0,"",VLOOKUP(B458,'申込一覧（事務局）'!$A$5:$N$804,3,0))</f>
        <v/>
      </c>
      <c r="D458" s="29" t="str">
        <f t="shared" si="81"/>
        <v/>
      </c>
      <c r="E458" s="32" t="str">
        <f>IF(N458=0,"",VLOOKUP(B458,'申込一覧（事務局）'!$A$5:$N$804,4,0))</f>
        <v/>
      </c>
      <c r="F458" s="30" t="str">
        <f>IF(N458=0,"",VLOOKUP(B458,'申込一覧（事務局）'!$A$5:$N$804,6,0))</f>
        <v/>
      </c>
      <c r="G458" s="42" t="str">
        <f t="shared" si="82"/>
        <v/>
      </c>
      <c r="H458" s="50" t="str">
        <f>IF(N458=0,"",VLOOKUP(A458,'申込一覧（事務局）'!$A$5:$N$804,11,0))</f>
        <v/>
      </c>
      <c r="I458" s="31" t="str">
        <f>IF(N458=0,"",VLOOKUP(B458,'申込一覧（事務局）'!$A$5:$N$804,13,0))</f>
        <v/>
      </c>
      <c r="J458" s="31" t="str">
        <f>IF(N458=0,"",VLOOKUP(B458,'申込一覧（事務局）'!$A$5:$N$804,14,0))</f>
        <v/>
      </c>
      <c r="K458" s="53" t="str">
        <f>IF(N458=0,"",VLOOKUP(B458,'申込一覧（事務局）'!$A$5:$N$804,8,0))</f>
        <v/>
      </c>
      <c r="N458" s="55">
        <f>VLOOKUP(B458,'申込一覧（事務局）'!$A$5:$N$804,10,0)</f>
        <v>0</v>
      </c>
    </row>
    <row r="459" spans="1:14" ht="22.5" customHeight="1" x14ac:dyDescent="0.4">
      <c r="A459" s="19">
        <v>408</v>
      </c>
      <c r="B459" s="15">
        <v>408</v>
      </c>
      <c r="C459" s="29" t="str">
        <f>IF(N459=0,"",VLOOKUP(B459,'申込一覧（事務局）'!$A$5:$N$804,3,0))</f>
        <v/>
      </c>
      <c r="D459" s="29" t="str">
        <f t="shared" si="81"/>
        <v/>
      </c>
      <c r="E459" s="32" t="str">
        <f>IF(N459=0,"",VLOOKUP(B459,'申込一覧（事務局）'!$A$5:$N$804,4,0))</f>
        <v/>
      </c>
      <c r="F459" s="30" t="str">
        <f>IF(N459=0,"",VLOOKUP(B459,'申込一覧（事務局）'!$A$5:$N$804,6,0))</f>
        <v/>
      </c>
      <c r="G459" s="42" t="str">
        <f t="shared" si="82"/>
        <v/>
      </c>
      <c r="H459" s="50" t="str">
        <f>IF(N459=0,"",VLOOKUP(A459,'申込一覧（事務局）'!$A$5:$N$804,11,0))</f>
        <v/>
      </c>
      <c r="I459" s="31" t="str">
        <f>IF(N459=0,"",VLOOKUP(B459,'申込一覧（事務局）'!$A$5:$N$804,13,0))</f>
        <v/>
      </c>
      <c r="J459" s="31" t="str">
        <f>IF(N459=0,"",VLOOKUP(B459,'申込一覧（事務局）'!$A$5:$N$804,14,0))</f>
        <v/>
      </c>
      <c r="K459" s="53" t="str">
        <f>IF(N459=0,"",VLOOKUP(B459,'申込一覧（事務局）'!$A$5:$N$804,8,0))</f>
        <v/>
      </c>
      <c r="N459" s="55">
        <f>VLOOKUP(B459,'申込一覧（事務局）'!$A$5:$N$804,10,0)</f>
        <v>0</v>
      </c>
    </row>
    <row r="460" spans="1:14" ht="22.5" customHeight="1" x14ac:dyDescent="0.4">
      <c r="A460" s="19">
        <v>409</v>
      </c>
      <c r="B460" s="15">
        <v>409</v>
      </c>
      <c r="C460" s="29" t="str">
        <f>IF(N460=0,"",VLOOKUP(B460,'申込一覧（事務局）'!$A$5:$N$804,3,0))</f>
        <v/>
      </c>
      <c r="D460" s="29" t="str">
        <f t="shared" si="81"/>
        <v/>
      </c>
      <c r="E460" s="32" t="str">
        <f>IF(N460=0,"",VLOOKUP(B460,'申込一覧（事務局）'!$A$5:$N$804,4,0))</f>
        <v/>
      </c>
      <c r="F460" s="30" t="str">
        <f>IF(N460=0,"",VLOOKUP(B460,'申込一覧（事務局）'!$A$5:$N$804,6,0))</f>
        <v/>
      </c>
      <c r="G460" s="42" t="str">
        <f t="shared" si="82"/>
        <v/>
      </c>
      <c r="H460" s="50" t="str">
        <f>IF(N460=0,"",VLOOKUP(A460,'申込一覧（事務局）'!$A$5:$N$804,11,0))</f>
        <v/>
      </c>
      <c r="I460" s="31" t="str">
        <f>IF(N460=0,"",VLOOKUP(B460,'申込一覧（事務局）'!$A$5:$N$804,13,0))</f>
        <v/>
      </c>
      <c r="J460" s="31" t="str">
        <f>IF(N460=0,"",VLOOKUP(B460,'申込一覧（事務局）'!$A$5:$N$804,14,0))</f>
        <v/>
      </c>
      <c r="K460" s="53" t="str">
        <f>IF(N460=0,"",VLOOKUP(B460,'申込一覧（事務局）'!$A$5:$N$804,8,0))</f>
        <v/>
      </c>
      <c r="N460" s="55">
        <f>VLOOKUP(B460,'申込一覧（事務局）'!$A$5:$N$804,10,0)</f>
        <v>0</v>
      </c>
    </row>
    <row r="461" spans="1:14" ht="22.5" customHeight="1" x14ac:dyDescent="0.4">
      <c r="A461" s="19">
        <v>410</v>
      </c>
      <c r="B461" s="15">
        <v>410</v>
      </c>
      <c r="C461" s="29" t="str">
        <f>IF(N461=0,"",VLOOKUP(B461,'申込一覧（事務局）'!$A$5:$N$804,3,0))</f>
        <v/>
      </c>
      <c r="D461" s="29" t="str">
        <f t="shared" si="81"/>
        <v/>
      </c>
      <c r="E461" s="32" t="str">
        <f>IF(N461=0,"",VLOOKUP(B461,'申込一覧（事務局）'!$A$5:$N$804,4,0))</f>
        <v/>
      </c>
      <c r="F461" s="30" t="str">
        <f>IF(N461=0,"",VLOOKUP(B461,'申込一覧（事務局）'!$A$5:$N$804,6,0))</f>
        <v/>
      </c>
      <c r="G461" s="42" t="str">
        <f t="shared" si="82"/>
        <v/>
      </c>
      <c r="H461" s="50" t="str">
        <f>IF(N461=0,"",VLOOKUP(A461,'申込一覧（事務局）'!$A$5:$N$804,11,0))</f>
        <v/>
      </c>
      <c r="I461" s="31" t="str">
        <f>IF(N461=0,"",VLOOKUP(B461,'申込一覧（事務局）'!$A$5:$N$804,13,0))</f>
        <v/>
      </c>
      <c r="J461" s="31" t="str">
        <f>IF(N461=0,"",VLOOKUP(B461,'申込一覧（事務局）'!$A$5:$N$804,14,0))</f>
        <v/>
      </c>
      <c r="K461" s="53" t="str">
        <f>IF(N461=0,"",VLOOKUP(B461,'申込一覧（事務局）'!$A$5:$N$804,8,0))</f>
        <v/>
      </c>
      <c r="N461" s="55">
        <f>VLOOKUP(B461,'申込一覧（事務局）'!$A$5:$N$804,10,0)</f>
        <v>0</v>
      </c>
    </row>
    <row r="462" spans="1:14" ht="22.5" customHeight="1" x14ac:dyDescent="0.4">
      <c r="A462" s="19">
        <v>411</v>
      </c>
      <c r="B462" s="15">
        <v>411</v>
      </c>
      <c r="C462" s="29" t="str">
        <f>IF(N462=0,"",VLOOKUP(B462,'申込一覧（事務局）'!$A$5:$N$804,3,0))</f>
        <v/>
      </c>
      <c r="D462" s="29" t="str">
        <f t="shared" si="81"/>
        <v/>
      </c>
      <c r="E462" s="32" t="str">
        <f>IF(N462=0,"",VLOOKUP(B462,'申込一覧（事務局）'!$A$5:$N$804,4,0))</f>
        <v/>
      </c>
      <c r="F462" s="30" t="str">
        <f>IF(N462=0,"",VLOOKUP(B462,'申込一覧（事務局）'!$A$5:$N$804,6,0))</f>
        <v/>
      </c>
      <c r="G462" s="42" t="str">
        <f t="shared" si="82"/>
        <v/>
      </c>
      <c r="H462" s="50" t="str">
        <f>IF(N462=0,"",VLOOKUP(A462,'申込一覧（事務局）'!$A$5:$N$804,11,0))</f>
        <v/>
      </c>
      <c r="I462" s="31" t="str">
        <f>IF(N462=0,"",VLOOKUP(B462,'申込一覧（事務局）'!$A$5:$N$804,13,0))</f>
        <v/>
      </c>
      <c r="J462" s="31" t="str">
        <f>IF(N462=0,"",VLOOKUP(B462,'申込一覧（事務局）'!$A$5:$N$804,14,0))</f>
        <v/>
      </c>
      <c r="K462" s="53" t="str">
        <f>IF(N462=0,"",VLOOKUP(B462,'申込一覧（事務局）'!$A$5:$N$804,8,0))</f>
        <v/>
      </c>
      <c r="N462" s="55">
        <f>VLOOKUP(B462,'申込一覧（事務局）'!$A$5:$N$804,10,0)</f>
        <v>0</v>
      </c>
    </row>
    <row r="463" spans="1:14" ht="22.5" customHeight="1" x14ac:dyDescent="0.4">
      <c r="A463" s="19">
        <v>412</v>
      </c>
      <c r="B463" s="15">
        <v>412</v>
      </c>
      <c r="C463" s="29" t="str">
        <f>IF(N463=0,"",VLOOKUP(B463,'申込一覧（事務局）'!$A$5:$N$804,3,0))</f>
        <v/>
      </c>
      <c r="D463" s="29" t="str">
        <f t="shared" si="81"/>
        <v/>
      </c>
      <c r="E463" s="32" t="str">
        <f>IF(N463=0,"",VLOOKUP(B463,'申込一覧（事務局）'!$A$5:$N$804,4,0))</f>
        <v/>
      </c>
      <c r="F463" s="30" t="str">
        <f>IF(N463=0,"",VLOOKUP(B463,'申込一覧（事務局）'!$A$5:$N$804,6,0))</f>
        <v/>
      </c>
      <c r="G463" s="42" t="str">
        <f t="shared" si="82"/>
        <v/>
      </c>
      <c r="H463" s="50" t="str">
        <f>IF(N463=0,"",VLOOKUP(A463,'申込一覧（事務局）'!$A$5:$N$804,11,0))</f>
        <v/>
      </c>
      <c r="I463" s="31" t="str">
        <f>IF(N463=0,"",VLOOKUP(B463,'申込一覧（事務局）'!$A$5:$N$804,13,0))</f>
        <v/>
      </c>
      <c r="J463" s="31" t="str">
        <f>IF(N463=0,"",VLOOKUP(B463,'申込一覧（事務局）'!$A$5:$N$804,14,0))</f>
        <v/>
      </c>
      <c r="K463" s="53" t="str">
        <f>IF(N463=0,"",VLOOKUP(B463,'申込一覧（事務局）'!$A$5:$N$804,8,0))</f>
        <v/>
      </c>
      <c r="N463" s="55">
        <f>VLOOKUP(B463,'申込一覧（事務局）'!$A$5:$N$804,10,0)</f>
        <v>0</v>
      </c>
    </row>
    <row r="464" spans="1:14" ht="22.5" customHeight="1" x14ac:dyDescent="0.4">
      <c r="A464" s="19">
        <v>413</v>
      </c>
      <c r="B464" s="15">
        <v>413</v>
      </c>
      <c r="C464" s="29" t="str">
        <f>IF(N464=0,"",VLOOKUP(B464,'申込一覧（事務局）'!$A$5:$N$804,3,0))</f>
        <v/>
      </c>
      <c r="D464" s="29" t="str">
        <f t="shared" si="81"/>
        <v/>
      </c>
      <c r="E464" s="32" t="str">
        <f>IF(N464=0,"",VLOOKUP(B464,'申込一覧（事務局）'!$A$5:$N$804,4,0))</f>
        <v/>
      </c>
      <c r="F464" s="30" t="str">
        <f>IF(N464=0,"",VLOOKUP(B464,'申込一覧（事務局）'!$A$5:$N$804,6,0))</f>
        <v/>
      </c>
      <c r="G464" s="42" t="str">
        <f t="shared" si="82"/>
        <v/>
      </c>
      <c r="H464" s="50" t="str">
        <f>IF(N464=0,"",VLOOKUP(A464,'申込一覧（事務局）'!$A$5:$N$804,11,0))</f>
        <v/>
      </c>
      <c r="I464" s="31" t="str">
        <f>IF(N464=0,"",VLOOKUP(B464,'申込一覧（事務局）'!$A$5:$N$804,13,0))</f>
        <v/>
      </c>
      <c r="J464" s="31" t="str">
        <f>IF(N464=0,"",VLOOKUP(B464,'申込一覧（事務局）'!$A$5:$N$804,14,0))</f>
        <v/>
      </c>
      <c r="K464" s="53" t="str">
        <f>IF(N464=0,"",VLOOKUP(B464,'申込一覧（事務局）'!$A$5:$N$804,8,0))</f>
        <v/>
      </c>
      <c r="N464" s="55">
        <f>VLOOKUP(B464,'申込一覧（事務局）'!$A$5:$N$804,10,0)</f>
        <v>0</v>
      </c>
    </row>
    <row r="465" spans="1:14" ht="22.5" customHeight="1" x14ac:dyDescent="0.4">
      <c r="A465" s="19">
        <v>414</v>
      </c>
      <c r="B465" s="15">
        <v>414</v>
      </c>
      <c r="C465" s="29" t="str">
        <f>IF(N465=0,"",VLOOKUP(B465,'申込一覧（事務局）'!$A$5:$N$804,3,0))</f>
        <v/>
      </c>
      <c r="D465" s="29" t="str">
        <f t="shared" si="81"/>
        <v/>
      </c>
      <c r="E465" s="32" t="str">
        <f>IF(N465=0,"",VLOOKUP(B465,'申込一覧（事務局）'!$A$5:$N$804,4,0))</f>
        <v/>
      </c>
      <c r="F465" s="30" t="str">
        <f>IF(N465=0,"",VLOOKUP(B465,'申込一覧（事務局）'!$A$5:$N$804,6,0))</f>
        <v/>
      </c>
      <c r="G465" s="42" t="str">
        <f t="shared" si="82"/>
        <v/>
      </c>
      <c r="H465" s="50" t="str">
        <f>IF(N465=0,"",VLOOKUP(A465,'申込一覧（事務局）'!$A$5:$N$804,11,0))</f>
        <v/>
      </c>
      <c r="I465" s="31" t="str">
        <f>IF(N465=0,"",VLOOKUP(B465,'申込一覧（事務局）'!$A$5:$N$804,13,0))</f>
        <v/>
      </c>
      <c r="J465" s="31" t="str">
        <f>IF(N465=0,"",VLOOKUP(B465,'申込一覧（事務局）'!$A$5:$N$804,14,0))</f>
        <v/>
      </c>
      <c r="K465" s="53" t="str">
        <f>IF(N465=0,"",VLOOKUP(B465,'申込一覧（事務局）'!$A$5:$N$804,8,0))</f>
        <v/>
      </c>
      <c r="N465" s="55">
        <f>VLOOKUP(B465,'申込一覧（事務局）'!$A$5:$N$804,10,0)</f>
        <v>0</v>
      </c>
    </row>
    <row r="466" spans="1:14" ht="22.5" customHeight="1" x14ac:dyDescent="0.4">
      <c r="A466" s="19">
        <v>415</v>
      </c>
      <c r="B466" s="15">
        <v>415</v>
      </c>
      <c r="C466" s="29" t="str">
        <f>IF(N466=0,"",VLOOKUP(B466,'申込一覧（事務局）'!$A$5:$N$804,3,0))</f>
        <v/>
      </c>
      <c r="D466" s="29" t="str">
        <f t="shared" si="81"/>
        <v/>
      </c>
      <c r="E466" s="32" t="str">
        <f>IF(N466=0,"",VLOOKUP(B466,'申込一覧（事務局）'!$A$5:$N$804,4,0))</f>
        <v/>
      </c>
      <c r="F466" s="30" t="str">
        <f>IF(N466=0,"",VLOOKUP(B466,'申込一覧（事務局）'!$A$5:$N$804,6,0))</f>
        <v/>
      </c>
      <c r="G466" s="42" t="str">
        <f t="shared" si="82"/>
        <v/>
      </c>
      <c r="H466" s="50" t="str">
        <f>IF(N466=0,"",VLOOKUP(A466,'申込一覧（事務局）'!$A$5:$N$804,11,0))</f>
        <v/>
      </c>
      <c r="I466" s="31" t="str">
        <f>IF(N466=0,"",VLOOKUP(B466,'申込一覧（事務局）'!$A$5:$N$804,13,0))</f>
        <v/>
      </c>
      <c r="J466" s="31" t="str">
        <f>IF(N466=0,"",VLOOKUP(B466,'申込一覧（事務局）'!$A$5:$N$804,14,0))</f>
        <v/>
      </c>
      <c r="K466" s="53" t="str">
        <f>IF(N466=0,"",VLOOKUP(B466,'申込一覧（事務局）'!$A$5:$N$804,8,0))</f>
        <v/>
      </c>
      <c r="N466" s="55">
        <f>VLOOKUP(B466,'申込一覧（事務局）'!$A$5:$N$804,10,0)</f>
        <v>0</v>
      </c>
    </row>
    <row r="467" spans="1:14" ht="22.5" customHeight="1" x14ac:dyDescent="0.4">
      <c r="A467" s="19">
        <v>416</v>
      </c>
      <c r="B467" s="15">
        <v>416</v>
      </c>
      <c r="C467" s="29" t="str">
        <f>IF(N467=0,"",VLOOKUP(B467,'申込一覧（事務局）'!$A$5:$N$804,3,0))</f>
        <v/>
      </c>
      <c r="D467" s="29" t="str">
        <f t="shared" si="81"/>
        <v/>
      </c>
      <c r="E467" s="32" t="str">
        <f>IF(N467=0,"",VLOOKUP(B467,'申込一覧（事務局）'!$A$5:$N$804,4,0))</f>
        <v/>
      </c>
      <c r="F467" s="30" t="str">
        <f>IF(N467=0,"",VLOOKUP(B467,'申込一覧（事務局）'!$A$5:$N$804,6,0))</f>
        <v/>
      </c>
      <c r="G467" s="42" t="str">
        <f t="shared" si="82"/>
        <v/>
      </c>
      <c r="H467" s="50" t="str">
        <f>IF(N467=0,"",VLOOKUP(A467,'申込一覧（事務局）'!$A$5:$N$804,11,0))</f>
        <v/>
      </c>
      <c r="I467" s="31" t="str">
        <f>IF(N467=0,"",VLOOKUP(B467,'申込一覧（事務局）'!$A$5:$N$804,13,0))</f>
        <v/>
      </c>
      <c r="J467" s="31" t="str">
        <f>IF(N467=0,"",VLOOKUP(B467,'申込一覧（事務局）'!$A$5:$N$804,14,0))</f>
        <v/>
      </c>
      <c r="K467" s="53" t="str">
        <f>IF(N467=0,"",VLOOKUP(B467,'申込一覧（事務局）'!$A$5:$N$804,8,0))</f>
        <v/>
      </c>
      <c r="N467" s="55">
        <f>VLOOKUP(B467,'申込一覧（事務局）'!$A$5:$N$804,10,0)</f>
        <v>0</v>
      </c>
    </row>
    <row r="468" spans="1:14" ht="22.5" customHeight="1" x14ac:dyDescent="0.4">
      <c r="A468" s="19">
        <v>417</v>
      </c>
      <c r="B468" s="15">
        <v>417</v>
      </c>
      <c r="C468" s="29" t="str">
        <f>IF(N468=0,"",VLOOKUP(B468,'申込一覧（事務局）'!$A$5:$N$804,3,0))</f>
        <v/>
      </c>
      <c r="D468" s="29" t="str">
        <f t="shared" si="81"/>
        <v/>
      </c>
      <c r="E468" s="32" t="str">
        <f>IF(N468=0,"",VLOOKUP(B468,'申込一覧（事務局）'!$A$5:$N$804,4,0))</f>
        <v/>
      </c>
      <c r="F468" s="30" t="str">
        <f>IF(N468=0,"",VLOOKUP(B468,'申込一覧（事務局）'!$A$5:$N$804,6,0))</f>
        <v/>
      </c>
      <c r="G468" s="42" t="str">
        <f t="shared" si="82"/>
        <v/>
      </c>
      <c r="H468" s="50" t="str">
        <f>IF(N468=0,"",VLOOKUP(A468,'申込一覧（事務局）'!$A$5:$N$804,11,0))</f>
        <v/>
      </c>
      <c r="I468" s="31" t="str">
        <f>IF(N468=0,"",VLOOKUP(B468,'申込一覧（事務局）'!$A$5:$N$804,13,0))</f>
        <v/>
      </c>
      <c r="J468" s="31" t="str">
        <f>IF(N468=0,"",VLOOKUP(B468,'申込一覧（事務局）'!$A$5:$N$804,14,0))</f>
        <v/>
      </c>
      <c r="K468" s="53" t="str">
        <f>IF(N468=0,"",VLOOKUP(B468,'申込一覧（事務局）'!$A$5:$N$804,8,0))</f>
        <v/>
      </c>
      <c r="N468" s="55">
        <f>VLOOKUP(B468,'申込一覧（事務局）'!$A$5:$N$804,10,0)</f>
        <v>0</v>
      </c>
    </row>
    <row r="469" spans="1:14" ht="22.5" customHeight="1" x14ac:dyDescent="0.4">
      <c r="A469" s="19">
        <v>418</v>
      </c>
      <c r="B469" s="15">
        <v>418</v>
      </c>
      <c r="C469" s="29" t="str">
        <f>IF(N469=0,"",VLOOKUP(B469,'申込一覧（事務局）'!$A$5:$N$804,3,0))</f>
        <v/>
      </c>
      <c r="D469" s="29" t="str">
        <f t="shared" si="81"/>
        <v/>
      </c>
      <c r="E469" s="32" t="str">
        <f>IF(N469=0,"",VLOOKUP(B469,'申込一覧（事務局）'!$A$5:$N$804,4,0))</f>
        <v/>
      </c>
      <c r="F469" s="30" t="str">
        <f>IF(N469=0,"",VLOOKUP(B469,'申込一覧（事務局）'!$A$5:$N$804,6,0))</f>
        <v/>
      </c>
      <c r="G469" s="42" t="str">
        <f t="shared" si="82"/>
        <v/>
      </c>
      <c r="H469" s="50" t="str">
        <f>IF(N469=0,"",VLOOKUP(A469,'申込一覧（事務局）'!$A$5:$N$804,11,0))</f>
        <v/>
      </c>
      <c r="I469" s="31" t="str">
        <f>IF(N469=0,"",VLOOKUP(B469,'申込一覧（事務局）'!$A$5:$N$804,13,0))</f>
        <v/>
      </c>
      <c r="J469" s="31" t="str">
        <f>IF(N469=0,"",VLOOKUP(B469,'申込一覧（事務局）'!$A$5:$N$804,14,0))</f>
        <v/>
      </c>
      <c r="K469" s="53" t="str">
        <f>IF(N469=0,"",VLOOKUP(B469,'申込一覧（事務局）'!$A$5:$N$804,8,0))</f>
        <v/>
      </c>
      <c r="N469" s="55">
        <f>VLOOKUP(B469,'申込一覧（事務局）'!$A$5:$N$804,10,0)</f>
        <v>0</v>
      </c>
    </row>
    <row r="470" spans="1:14" ht="22.5" customHeight="1" x14ac:dyDescent="0.4">
      <c r="A470" s="19">
        <v>419</v>
      </c>
      <c r="B470" s="15">
        <v>419</v>
      </c>
      <c r="C470" s="29" t="str">
        <f>IF(N470=0,"",VLOOKUP(B470,'申込一覧（事務局）'!$A$5:$N$804,3,0))</f>
        <v/>
      </c>
      <c r="D470" s="29" t="str">
        <f t="shared" si="81"/>
        <v/>
      </c>
      <c r="E470" s="32" t="str">
        <f>IF(N470=0,"",VLOOKUP(B470,'申込一覧（事務局）'!$A$5:$N$804,4,0))</f>
        <v/>
      </c>
      <c r="F470" s="30" t="str">
        <f>IF(N470=0,"",VLOOKUP(B470,'申込一覧（事務局）'!$A$5:$N$804,6,0))</f>
        <v/>
      </c>
      <c r="G470" s="42" t="str">
        <f t="shared" si="82"/>
        <v/>
      </c>
      <c r="H470" s="50" t="str">
        <f>IF(N470=0,"",VLOOKUP(A470,'申込一覧（事務局）'!$A$5:$N$804,11,0))</f>
        <v/>
      </c>
      <c r="I470" s="31" t="str">
        <f>IF(N470=0,"",VLOOKUP(B470,'申込一覧（事務局）'!$A$5:$N$804,13,0))</f>
        <v/>
      </c>
      <c r="J470" s="31" t="str">
        <f>IF(N470=0,"",VLOOKUP(B470,'申込一覧（事務局）'!$A$5:$N$804,14,0))</f>
        <v/>
      </c>
      <c r="K470" s="53" t="str">
        <f>IF(N470=0,"",VLOOKUP(B470,'申込一覧（事務局）'!$A$5:$N$804,8,0))</f>
        <v/>
      </c>
      <c r="N470" s="55">
        <f>VLOOKUP(B470,'申込一覧（事務局）'!$A$5:$N$804,10,0)</f>
        <v>0</v>
      </c>
    </row>
    <row r="471" spans="1:14" ht="22.5" customHeight="1" x14ac:dyDescent="0.4">
      <c r="A471" s="19">
        <v>420</v>
      </c>
      <c r="B471" s="15">
        <v>420</v>
      </c>
      <c r="C471" s="29" t="str">
        <f>IF(N471=0,"",VLOOKUP(B471,'申込一覧（事務局）'!$A$5:$N$804,3,0))</f>
        <v/>
      </c>
      <c r="D471" s="29" t="str">
        <f t="shared" si="81"/>
        <v/>
      </c>
      <c r="E471" s="32" t="str">
        <f>IF(N471=0,"",VLOOKUP(B471,'申込一覧（事務局）'!$A$5:$N$804,4,0))</f>
        <v/>
      </c>
      <c r="F471" s="30" t="str">
        <f>IF(N471=0,"",VLOOKUP(B471,'申込一覧（事務局）'!$A$5:$N$804,6,0))</f>
        <v/>
      </c>
      <c r="G471" s="42" t="str">
        <f t="shared" si="82"/>
        <v/>
      </c>
      <c r="H471" s="50" t="str">
        <f>IF(N471=0,"",VLOOKUP(A471,'申込一覧（事務局）'!$A$5:$N$804,11,0))</f>
        <v/>
      </c>
      <c r="I471" s="31" t="str">
        <f>IF(N471=0,"",VLOOKUP(B471,'申込一覧（事務局）'!$A$5:$N$804,13,0))</f>
        <v/>
      </c>
      <c r="J471" s="31" t="str">
        <f>IF(N471=0,"",VLOOKUP(B471,'申込一覧（事務局）'!$A$5:$N$804,14,0))</f>
        <v/>
      </c>
      <c r="K471" s="53" t="str">
        <f>IF(N471=0,"",VLOOKUP(B471,'申込一覧（事務局）'!$A$5:$N$804,8,0))</f>
        <v/>
      </c>
      <c r="N471" s="55">
        <f>VLOOKUP(B471,'申込一覧（事務局）'!$A$5:$N$804,10,0)</f>
        <v>0</v>
      </c>
    </row>
    <row r="472" spans="1:14" ht="22.5" customHeight="1" x14ac:dyDescent="0.4">
      <c r="A472" s="19">
        <v>421</v>
      </c>
      <c r="B472" s="15">
        <v>421</v>
      </c>
      <c r="C472" s="29" t="str">
        <f>IF(N472=0,"",VLOOKUP(B472,'申込一覧（事務局）'!$A$5:$N$804,3,0))</f>
        <v/>
      </c>
      <c r="D472" s="29" t="str">
        <f t="shared" si="81"/>
        <v/>
      </c>
      <c r="E472" s="32" t="str">
        <f>IF(N472=0,"",VLOOKUP(B472,'申込一覧（事務局）'!$A$5:$N$804,4,0))</f>
        <v/>
      </c>
      <c r="F472" s="30" t="str">
        <f>IF(N472=0,"",VLOOKUP(B472,'申込一覧（事務局）'!$A$5:$N$804,6,0))</f>
        <v/>
      </c>
      <c r="G472" s="42" t="str">
        <f t="shared" si="82"/>
        <v/>
      </c>
      <c r="H472" s="50" t="str">
        <f>IF(N472=0,"",VLOOKUP(A472,'申込一覧（事務局）'!$A$5:$N$804,11,0))</f>
        <v/>
      </c>
      <c r="I472" s="31" t="str">
        <f>IF(N472=0,"",VLOOKUP(B472,'申込一覧（事務局）'!$A$5:$N$804,13,0))</f>
        <v/>
      </c>
      <c r="J472" s="31" t="str">
        <f>IF(N472=0,"",VLOOKUP(B472,'申込一覧（事務局）'!$A$5:$N$804,14,0))</f>
        <v/>
      </c>
      <c r="K472" s="53" t="str">
        <f>IF(N472=0,"",VLOOKUP(B472,'申込一覧（事務局）'!$A$5:$N$804,8,0))</f>
        <v/>
      </c>
      <c r="N472" s="55">
        <f>VLOOKUP(B472,'申込一覧（事務局）'!$A$5:$N$804,10,0)</f>
        <v>0</v>
      </c>
    </row>
    <row r="473" spans="1:14" ht="22.5" customHeight="1" x14ac:dyDescent="0.4">
      <c r="A473" s="19">
        <v>422</v>
      </c>
      <c r="B473" s="15">
        <v>422</v>
      </c>
      <c r="C473" s="29" t="str">
        <f>IF(N473=0,"",VLOOKUP(B473,'申込一覧（事務局）'!$A$5:$N$804,3,0))</f>
        <v/>
      </c>
      <c r="D473" s="29" t="str">
        <f t="shared" si="81"/>
        <v/>
      </c>
      <c r="E473" s="32" t="str">
        <f>IF(N473=0,"",VLOOKUP(B473,'申込一覧（事務局）'!$A$5:$N$804,4,0))</f>
        <v/>
      </c>
      <c r="F473" s="30" t="str">
        <f>IF(N473=0,"",VLOOKUP(B473,'申込一覧（事務局）'!$A$5:$N$804,6,0))</f>
        <v/>
      </c>
      <c r="G473" s="42" t="str">
        <f t="shared" si="82"/>
        <v/>
      </c>
      <c r="H473" s="50" t="str">
        <f>IF(N473=0,"",VLOOKUP(A473,'申込一覧（事務局）'!$A$5:$N$804,11,0))</f>
        <v/>
      </c>
      <c r="I473" s="31" t="str">
        <f>IF(N473=0,"",VLOOKUP(B473,'申込一覧（事務局）'!$A$5:$N$804,13,0))</f>
        <v/>
      </c>
      <c r="J473" s="31" t="str">
        <f>IF(N473=0,"",VLOOKUP(B473,'申込一覧（事務局）'!$A$5:$N$804,14,0))</f>
        <v/>
      </c>
      <c r="K473" s="53" t="str">
        <f>IF(N473=0,"",VLOOKUP(B473,'申込一覧（事務局）'!$A$5:$N$804,8,0))</f>
        <v/>
      </c>
      <c r="N473" s="55">
        <f>VLOOKUP(B473,'申込一覧（事務局）'!$A$5:$N$804,10,0)</f>
        <v>0</v>
      </c>
    </row>
    <row r="474" spans="1:14" ht="22.5" customHeight="1" x14ac:dyDescent="0.4">
      <c r="A474" s="19">
        <v>423</v>
      </c>
      <c r="B474" s="15">
        <v>423</v>
      </c>
      <c r="C474" s="29" t="str">
        <f>IF(N474=0,"",VLOOKUP(B474,'申込一覧（事務局）'!$A$5:$N$804,3,0))</f>
        <v/>
      </c>
      <c r="D474" s="29" t="str">
        <f t="shared" si="81"/>
        <v/>
      </c>
      <c r="E474" s="32" t="str">
        <f>IF(N474=0,"",VLOOKUP(B474,'申込一覧（事務局）'!$A$5:$N$804,4,0))</f>
        <v/>
      </c>
      <c r="F474" s="30" t="str">
        <f>IF(N474=0,"",VLOOKUP(B474,'申込一覧（事務局）'!$A$5:$N$804,6,0))</f>
        <v/>
      </c>
      <c r="G474" s="42" t="str">
        <f t="shared" si="82"/>
        <v/>
      </c>
      <c r="H474" s="50" t="str">
        <f>IF(N474=0,"",VLOOKUP(A474,'申込一覧（事務局）'!$A$5:$N$804,11,0))</f>
        <v/>
      </c>
      <c r="I474" s="31" t="str">
        <f>IF(N474=0,"",VLOOKUP(B474,'申込一覧（事務局）'!$A$5:$N$804,13,0))</f>
        <v/>
      </c>
      <c r="J474" s="31" t="str">
        <f>IF(N474=0,"",VLOOKUP(B474,'申込一覧（事務局）'!$A$5:$N$804,14,0))</f>
        <v/>
      </c>
      <c r="K474" s="53" t="str">
        <f>IF(N474=0,"",VLOOKUP(B474,'申込一覧（事務局）'!$A$5:$N$804,8,0))</f>
        <v/>
      </c>
      <c r="N474" s="55">
        <f>VLOOKUP(B474,'申込一覧（事務局）'!$A$5:$N$804,10,0)</f>
        <v>0</v>
      </c>
    </row>
    <row r="475" spans="1:14" ht="22.5" customHeight="1" x14ac:dyDescent="0.4">
      <c r="A475" s="19">
        <v>424</v>
      </c>
      <c r="B475" s="15">
        <v>424</v>
      </c>
      <c r="C475" s="29" t="str">
        <f>IF(N475=0,"",VLOOKUP(B475,'申込一覧（事務局）'!$A$5:$N$804,3,0))</f>
        <v/>
      </c>
      <c r="D475" s="29" t="str">
        <f t="shared" si="81"/>
        <v/>
      </c>
      <c r="E475" s="32" t="str">
        <f>IF(N475=0,"",VLOOKUP(B475,'申込一覧（事務局）'!$A$5:$N$804,4,0))</f>
        <v/>
      </c>
      <c r="F475" s="30" t="str">
        <f>IF(N475=0,"",VLOOKUP(B475,'申込一覧（事務局）'!$A$5:$N$804,6,0))</f>
        <v/>
      </c>
      <c r="G475" s="42" t="str">
        <f t="shared" si="82"/>
        <v/>
      </c>
      <c r="H475" s="50" t="str">
        <f>IF(N475=0,"",VLOOKUP(A475,'申込一覧（事務局）'!$A$5:$N$804,11,0))</f>
        <v/>
      </c>
      <c r="I475" s="31" t="str">
        <f>IF(N475=0,"",VLOOKUP(B475,'申込一覧（事務局）'!$A$5:$N$804,13,0))</f>
        <v/>
      </c>
      <c r="J475" s="31" t="str">
        <f>IF(N475=0,"",VLOOKUP(B475,'申込一覧（事務局）'!$A$5:$N$804,14,0))</f>
        <v/>
      </c>
      <c r="K475" s="53" t="str">
        <f>IF(N475=0,"",VLOOKUP(B475,'申込一覧（事務局）'!$A$5:$N$804,8,0))</f>
        <v/>
      </c>
      <c r="N475" s="55">
        <f>VLOOKUP(B475,'申込一覧（事務局）'!$A$5:$N$804,10,0)</f>
        <v>0</v>
      </c>
    </row>
    <row r="476" spans="1:14" ht="22.5" customHeight="1" thickBot="1" x14ac:dyDescent="0.45">
      <c r="A476" s="43">
        <v>425</v>
      </c>
      <c r="B476" s="16">
        <v>425</v>
      </c>
      <c r="C476" s="33" t="str">
        <f>IF(N476=0,"",VLOOKUP(B476,'申込一覧（事務局）'!$A$5:$N$804,3,0))</f>
        <v/>
      </c>
      <c r="D476" s="33" t="str">
        <f t="shared" si="81"/>
        <v/>
      </c>
      <c r="E476" s="34" t="str">
        <f>IF(N476=0,"",VLOOKUP(B476,'申込一覧（事務局）'!$A$5:$N$804,4,0))</f>
        <v/>
      </c>
      <c r="F476" s="44" t="str">
        <f>IF(N476=0,"",VLOOKUP(B476,'申込一覧（事務局）'!$A$5:$N$804,6,0))</f>
        <v/>
      </c>
      <c r="G476" s="45" t="str">
        <f t="shared" si="82"/>
        <v/>
      </c>
      <c r="H476" s="51" t="str">
        <f>IF(N476=0,"",VLOOKUP(A476,'申込一覧（事務局）'!$A$5:$N$804,11,0))</f>
        <v/>
      </c>
      <c r="I476" s="46" t="str">
        <f>IF(N476=0,"",VLOOKUP(B476,'申込一覧（事務局）'!$A$5:$N$804,13,0))</f>
        <v/>
      </c>
      <c r="J476" s="46" t="str">
        <f>IF(N476=0,"",VLOOKUP(B476,'申込一覧（事務局）'!$A$5:$N$804,14,0))</f>
        <v/>
      </c>
      <c r="K476" s="54" t="str">
        <f>IF(N476=0,"",VLOOKUP(B476,'申込一覧（事務局）'!$A$5:$N$804,8,0))</f>
        <v/>
      </c>
      <c r="N476" s="55">
        <f>VLOOKUP(B476,'申込一覧（事務局）'!$A$5:$N$804,10,0)</f>
        <v>0</v>
      </c>
    </row>
    <row r="477" spans="1:14" ht="23.25" x14ac:dyDescent="0.4">
      <c r="A477" s="81" t="str">
        <f t="shared" ref="A477" si="83">A1</f>
        <v>2023年度　C級公認審判員申請者名簿(一般)　　　</v>
      </c>
      <c r="B477" s="81"/>
      <c r="C477" s="81"/>
      <c r="D477" s="81"/>
      <c r="E477" s="81"/>
      <c r="F477" s="81"/>
      <c r="G477" s="81"/>
      <c r="H477" s="81"/>
      <c r="I477" s="81"/>
      <c r="J477" s="81"/>
      <c r="K477" s="82" t="str">
        <f>"NO."&amp;$L$2+17</f>
        <v>NO.18</v>
      </c>
      <c r="N477" s="55" t="e">
        <f>VLOOKUP(B477,'申込一覧（事務局）'!$A$5:$N$804,10,0)</f>
        <v>#N/A</v>
      </c>
    </row>
    <row r="478" spans="1:14" ht="17.25" thickBot="1" x14ac:dyDescent="0.45">
      <c r="A478" s="84" t="str">
        <f t="shared" ref="A478:J478" si="84">A2</f>
        <v>一般財団法人　北海道陸上競技協会　　２０２３年４月１日付委嘱</v>
      </c>
      <c r="B478" s="84"/>
      <c r="C478" s="84"/>
      <c r="D478" s="84"/>
      <c r="E478" s="84"/>
      <c r="F478" s="84"/>
      <c r="G478" s="84"/>
      <c r="H478" s="84"/>
      <c r="I478" s="84"/>
      <c r="J478" s="21" t="str">
        <f t="shared" si="84"/>
        <v>2023年4月15日以降受付</v>
      </c>
      <c r="K478" s="83"/>
      <c r="L478" s="12">
        <v>1</v>
      </c>
      <c r="N478" s="55" t="e">
        <f>VLOOKUP(B478,'申込一覧（事務局）'!$A$5:$N$804,10,0)</f>
        <v>#N/A</v>
      </c>
    </row>
    <row r="479" spans="1:14" ht="26.25" customHeight="1" thickBot="1" x14ac:dyDescent="0.45">
      <c r="A479" s="13"/>
      <c r="B479" s="18" t="str">
        <f t="shared" ref="B479:K479" si="85">B3</f>
        <v>登録番号</v>
      </c>
      <c r="C479" s="22" t="str">
        <f t="shared" si="85"/>
        <v>所属陸協</v>
      </c>
      <c r="D479" s="23" t="str">
        <f t="shared" si="85"/>
        <v>区分</v>
      </c>
      <c r="E479" s="24" t="str">
        <f t="shared" si="85"/>
        <v>氏      名</v>
      </c>
      <c r="F479" s="25" t="str">
        <f t="shared" si="85"/>
        <v>性</v>
      </c>
      <c r="G479" s="24" t="str">
        <f t="shared" si="85"/>
        <v>生年月日</v>
      </c>
      <c r="H479" s="24" t="str">
        <f t="shared" si="85"/>
        <v>年齢</v>
      </c>
      <c r="I479" s="24" t="str">
        <f t="shared" si="85"/>
        <v>（〒）</v>
      </c>
      <c r="J479" s="26" t="str">
        <f t="shared" si="85"/>
        <v>住所</v>
      </c>
      <c r="K479" s="27" t="str">
        <f t="shared" si="85"/>
        <v>所属高校</v>
      </c>
      <c r="N479" s="55" t="e">
        <f>VLOOKUP(B479,'申込一覧（事務局）'!$A$5:$N$804,10,0)</f>
        <v>#N/A</v>
      </c>
    </row>
    <row r="480" spans="1:14" ht="22.5" customHeight="1" x14ac:dyDescent="0.4">
      <c r="A480" s="37">
        <v>426</v>
      </c>
      <c r="B480" s="14">
        <v>426</v>
      </c>
      <c r="C480" s="28" t="str">
        <f>IF(N480=0,"",VLOOKUP(B480,'申込一覧（事務局）'!$A$5:$N$804,3,0))</f>
        <v/>
      </c>
      <c r="D480" s="28" t="str">
        <f>IF(C480="","","高校")</f>
        <v/>
      </c>
      <c r="E480" s="38" t="str">
        <f>IF(N480=0,"",VLOOKUP(B480,'申込一覧（事務局）'!$A$5:$N$804,4,0))</f>
        <v/>
      </c>
      <c r="F480" s="39" t="str">
        <f>IF(N480=0,"",VLOOKUP(B480,'申込一覧（事務局）'!$A$5:$N$804,6,0))</f>
        <v/>
      </c>
      <c r="G480" s="40" t="str">
        <f>IF(N480=0,"",TEXT(N480,"0000!/00!/00"))</f>
        <v/>
      </c>
      <c r="H480" s="48" t="str">
        <f>IF(N480=0,"",VLOOKUP(A480,'申込一覧（事務局）'!$A$5:$N$804,11,0))</f>
        <v/>
      </c>
      <c r="I480" s="41" t="str">
        <f>IF(N480=0,"",VLOOKUP(B480,'申込一覧（事務局）'!$A$5:$N$804,13,0))</f>
        <v/>
      </c>
      <c r="J480" s="41" t="str">
        <f>IF(N480=0,"",VLOOKUP(B480,'申込一覧（事務局）'!$A$5:$N$804,14,0))</f>
        <v/>
      </c>
      <c r="K480" s="52" t="str">
        <f>IF(N480=0,"",VLOOKUP(B480,'申込一覧（事務局）'!$A$5:$N$804,8,0))</f>
        <v/>
      </c>
      <c r="N480" s="55">
        <f>VLOOKUP(B480,'申込一覧（事務局）'!$A$5:$N$804,10,0)</f>
        <v>0</v>
      </c>
    </row>
    <row r="481" spans="1:14" ht="22.5" customHeight="1" x14ac:dyDescent="0.4">
      <c r="A481" s="19">
        <v>427</v>
      </c>
      <c r="B481" s="15">
        <v>427</v>
      </c>
      <c r="C481" s="29" t="str">
        <f>IF(N481=0,"",VLOOKUP(B481,'申込一覧（事務局）'!$A$5:$N$804,3,0))</f>
        <v/>
      </c>
      <c r="D481" s="29" t="str">
        <f t="shared" ref="D481:D504" si="86">IF(C481="","","高校")</f>
        <v/>
      </c>
      <c r="E481" s="32" t="str">
        <f>IF(N481=0,"",VLOOKUP(B481,'申込一覧（事務局）'!$A$5:$N$804,4,0))</f>
        <v/>
      </c>
      <c r="F481" s="30" t="str">
        <f>IF(N481=0,"",VLOOKUP(B481,'申込一覧（事務局）'!$A$5:$N$804,6,0))</f>
        <v/>
      </c>
      <c r="G481" s="42" t="str">
        <f t="shared" ref="G481:G504" si="87">IF(N481=0,"",TEXT(N481,"0000!/00!/00"))</f>
        <v/>
      </c>
      <c r="H481" s="50" t="str">
        <f>IF(N481=0,"",VLOOKUP(A481,'申込一覧（事務局）'!$A$5:$N$804,11,0))</f>
        <v/>
      </c>
      <c r="I481" s="31" t="str">
        <f>IF(N481=0,"",VLOOKUP(B481,'申込一覧（事務局）'!$A$5:$N$804,13,0))</f>
        <v/>
      </c>
      <c r="J481" s="31" t="str">
        <f>IF(N481=0,"",VLOOKUP(B481,'申込一覧（事務局）'!$A$5:$N$804,14,0))</f>
        <v/>
      </c>
      <c r="K481" s="53" t="str">
        <f>IF(N481=0,"",VLOOKUP(B481,'申込一覧（事務局）'!$A$5:$N$804,8,0))</f>
        <v/>
      </c>
      <c r="N481" s="55">
        <f>VLOOKUP(B481,'申込一覧（事務局）'!$A$5:$N$804,10,0)</f>
        <v>0</v>
      </c>
    </row>
    <row r="482" spans="1:14" ht="22.5" customHeight="1" x14ac:dyDescent="0.4">
      <c r="A482" s="19">
        <v>428</v>
      </c>
      <c r="B482" s="15">
        <v>428</v>
      </c>
      <c r="C482" s="29" t="str">
        <f>IF(N482=0,"",VLOOKUP(B482,'申込一覧（事務局）'!$A$5:$N$804,3,0))</f>
        <v/>
      </c>
      <c r="D482" s="29" t="str">
        <f t="shared" si="86"/>
        <v/>
      </c>
      <c r="E482" s="32" t="str">
        <f>IF(N482=0,"",VLOOKUP(B482,'申込一覧（事務局）'!$A$5:$N$804,4,0))</f>
        <v/>
      </c>
      <c r="F482" s="30" t="str">
        <f>IF(N482=0,"",VLOOKUP(B482,'申込一覧（事務局）'!$A$5:$N$804,6,0))</f>
        <v/>
      </c>
      <c r="G482" s="42" t="str">
        <f t="shared" si="87"/>
        <v/>
      </c>
      <c r="H482" s="50" t="str">
        <f>IF(N482=0,"",VLOOKUP(A482,'申込一覧（事務局）'!$A$5:$N$804,11,0))</f>
        <v/>
      </c>
      <c r="I482" s="31" t="str">
        <f>IF(N482=0,"",VLOOKUP(B482,'申込一覧（事務局）'!$A$5:$N$804,13,0))</f>
        <v/>
      </c>
      <c r="J482" s="31" t="str">
        <f>IF(N482=0,"",VLOOKUP(B482,'申込一覧（事務局）'!$A$5:$N$804,14,0))</f>
        <v/>
      </c>
      <c r="K482" s="53" t="str">
        <f>IF(N482=0,"",VLOOKUP(B482,'申込一覧（事務局）'!$A$5:$N$804,8,0))</f>
        <v/>
      </c>
      <c r="N482" s="55">
        <f>VLOOKUP(B482,'申込一覧（事務局）'!$A$5:$N$804,10,0)</f>
        <v>0</v>
      </c>
    </row>
    <row r="483" spans="1:14" ht="22.5" customHeight="1" x14ac:dyDescent="0.4">
      <c r="A483" s="19">
        <v>429</v>
      </c>
      <c r="B483" s="15">
        <v>429</v>
      </c>
      <c r="C483" s="29" t="str">
        <f>IF(N483=0,"",VLOOKUP(B483,'申込一覧（事務局）'!$A$5:$N$804,3,0))</f>
        <v/>
      </c>
      <c r="D483" s="29" t="str">
        <f t="shared" si="86"/>
        <v/>
      </c>
      <c r="E483" s="32" t="str">
        <f>IF(N483=0,"",VLOOKUP(B483,'申込一覧（事務局）'!$A$5:$N$804,4,0))</f>
        <v/>
      </c>
      <c r="F483" s="30" t="str">
        <f>IF(N483=0,"",VLOOKUP(B483,'申込一覧（事務局）'!$A$5:$N$804,6,0))</f>
        <v/>
      </c>
      <c r="G483" s="42" t="str">
        <f t="shared" si="87"/>
        <v/>
      </c>
      <c r="H483" s="50" t="str">
        <f>IF(N483=0,"",VLOOKUP(A483,'申込一覧（事務局）'!$A$5:$N$804,11,0))</f>
        <v/>
      </c>
      <c r="I483" s="31" t="str">
        <f>IF(N483=0,"",VLOOKUP(B483,'申込一覧（事務局）'!$A$5:$N$804,13,0))</f>
        <v/>
      </c>
      <c r="J483" s="31" t="str">
        <f>IF(N483=0,"",VLOOKUP(B483,'申込一覧（事務局）'!$A$5:$N$804,14,0))</f>
        <v/>
      </c>
      <c r="K483" s="53" t="str">
        <f>IF(N483=0,"",VLOOKUP(B483,'申込一覧（事務局）'!$A$5:$N$804,8,0))</f>
        <v/>
      </c>
      <c r="N483" s="55">
        <f>VLOOKUP(B483,'申込一覧（事務局）'!$A$5:$N$804,10,0)</f>
        <v>0</v>
      </c>
    </row>
    <row r="484" spans="1:14" ht="22.5" customHeight="1" x14ac:dyDescent="0.4">
      <c r="A484" s="19">
        <v>430</v>
      </c>
      <c r="B484" s="15">
        <v>430</v>
      </c>
      <c r="C484" s="29" t="str">
        <f>IF(N484=0,"",VLOOKUP(B484,'申込一覧（事務局）'!$A$5:$N$804,3,0))</f>
        <v/>
      </c>
      <c r="D484" s="29" t="str">
        <f t="shared" si="86"/>
        <v/>
      </c>
      <c r="E484" s="32" t="str">
        <f>IF(N484=0,"",VLOOKUP(B484,'申込一覧（事務局）'!$A$5:$N$804,4,0))</f>
        <v/>
      </c>
      <c r="F484" s="30" t="str">
        <f>IF(N484=0,"",VLOOKUP(B484,'申込一覧（事務局）'!$A$5:$N$804,6,0))</f>
        <v/>
      </c>
      <c r="G484" s="42" t="str">
        <f t="shared" si="87"/>
        <v/>
      </c>
      <c r="H484" s="50" t="str">
        <f>IF(N484=0,"",VLOOKUP(A484,'申込一覧（事務局）'!$A$5:$N$804,11,0))</f>
        <v/>
      </c>
      <c r="I484" s="31" t="str">
        <f>IF(N484=0,"",VLOOKUP(B484,'申込一覧（事務局）'!$A$5:$N$804,13,0))</f>
        <v/>
      </c>
      <c r="J484" s="31" t="str">
        <f>IF(N484=0,"",VLOOKUP(B484,'申込一覧（事務局）'!$A$5:$N$804,14,0))</f>
        <v/>
      </c>
      <c r="K484" s="53" t="str">
        <f>IF(N484=0,"",VLOOKUP(B484,'申込一覧（事務局）'!$A$5:$N$804,8,0))</f>
        <v/>
      </c>
      <c r="N484" s="55">
        <f>VLOOKUP(B484,'申込一覧（事務局）'!$A$5:$N$804,10,0)</f>
        <v>0</v>
      </c>
    </row>
    <row r="485" spans="1:14" ht="22.5" customHeight="1" x14ac:dyDescent="0.4">
      <c r="A485" s="19">
        <v>431</v>
      </c>
      <c r="B485" s="15">
        <v>431</v>
      </c>
      <c r="C485" s="29" t="str">
        <f>IF(N485=0,"",VLOOKUP(B485,'申込一覧（事務局）'!$A$5:$N$804,3,0))</f>
        <v/>
      </c>
      <c r="D485" s="29" t="str">
        <f t="shared" si="86"/>
        <v/>
      </c>
      <c r="E485" s="32" t="str">
        <f>IF(N485=0,"",VLOOKUP(B485,'申込一覧（事務局）'!$A$5:$N$804,4,0))</f>
        <v/>
      </c>
      <c r="F485" s="30" t="str">
        <f>IF(N485=0,"",VLOOKUP(B485,'申込一覧（事務局）'!$A$5:$N$804,6,0))</f>
        <v/>
      </c>
      <c r="G485" s="42" t="str">
        <f t="shared" si="87"/>
        <v/>
      </c>
      <c r="H485" s="50" t="str">
        <f>IF(N485=0,"",VLOOKUP(A485,'申込一覧（事務局）'!$A$5:$N$804,11,0))</f>
        <v/>
      </c>
      <c r="I485" s="31" t="str">
        <f>IF(N485=0,"",VLOOKUP(B485,'申込一覧（事務局）'!$A$5:$N$804,13,0))</f>
        <v/>
      </c>
      <c r="J485" s="31" t="str">
        <f>IF(N485=0,"",VLOOKUP(B485,'申込一覧（事務局）'!$A$5:$N$804,14,0))</f>
        <v/>
      </c>
      <c r="K485" s="53" t="str">
        <f>IF(N485=0,"",VLOOKUP(B485,'申込一覧（事務局）'!$A$5:$N$804,8,0))</f>
        <v/>
      </c>
      <c r="N485" s="55">
        <f>VLOOKUP(B485,'申込一覧（事務局）'!$A$5:$N$804,10,0)</f>
        <v>0</v>
      </c>
    </row>
    <row r="486" spans="1:14" ht="22.5" customHeight="1" x14ac:dyDescent="0.4">
      <c r="A486" s="19">
        <v>432</v>
      </c>
      <c r="B486" s="15">
        <v>432</v>
      </c>
      <c r="C486" s="29" t="str">
        <f>IF(N486=0,"",VLOOKUP(B486,'申込一覧（事務局）'!$A$5:$N$804,3,0))</f>
        <v/>
      </c>
      <c r="D486" s="29" t="str">
        <f t="shared" si="86"/>
        <v/>
      </c>
      <c r="E486" s="32" t="str">
        <f>IF(N486=0,"",VLOOKUP(B486,'申込一覧（事務局）'!$A$5:$N$804,4,0))</f>
        <v/>
      </c>
      <c r="F486" s="30" t="str">
        <f>IF(N486=0,"",VLOOKUP(B486,'申込一覧（事務局）'!$A$5:$N$804,6,0))</f>
        <v/>
      </c>
      <c r="G486" s="42" t="str">
        <f t="shared" si="87"/>
        <v/>
      </c>
      <c r="H486" s="50" t="str">
        <f>IF(N486=0,"",VLOOKUP(A486,'申込一覧（事務局）'!$A$5:$N$804,11,0))</f>
        <v/>
      </c>
      <c r="I486" s="31" t="str">
        <f>IF(N486=0,"",VLOOKUP(B486,'申込一覧（事務局）'!$A$5:$N$804,13,0))</f>
        <v/>
      </c>
      <c r="J486" s="31" t="str">
        <f>IF(N486=0,"",VLOOKUP(B486,'申込一覧（事務局）'!$A$5:$N$804,14,0))</f>
        <v/>
      </c>
      <c r="K486" s="53" t="str">
        <f>IF(N486=0,"",VLOOKUP(B486,'申込一覧（事務局）'!$A$5:$N$804,8,0))</f>
        <v/>
      </c>
      <c r="N486" s="55">
        <f>VLOOKUP(B486,'申込一覧（事務局）'!$A$5:$N$804,10,0)</f>
        <v>0</v>
      </c>
    </row>
    <row r="487" spans="1:14" ht="22.5" customHeight="1" x14ac:dyDescent="0.4">
      <c r="A487" s="19">
        <v>433</v>
      </c>
      <c r="B487" s="15">
        <v>433</v>
      </c>
      <c r="C487" s="29" t="str">
        <f>IF(N487=0,"",VLOOKUP(B487,'申込一覧（事務局）'!$A$5:$N$804,3,0))</f>
        <v/>
      </c>
      <c r="D487" s="29" t="str">
        <f t="shared" si="86"/>
        <v/>
      </c>
      <c r="E487" s="32" t="str">
        <f>IF(N487=0,"",VLOOKUP(B487,'申込一覧（事務局）'!$A$5:$N$804,4,0))</f>
        <v/>
      </c>
      <c r="F487" s="30" t="str">
        <f>IF(N487=0,"",VLOOKUP(B487,'申込一覧（事務局）'!$A$5:$N$804,6,0))</f>
        <v/>
      </c>
      <c r="G487" s="42" t="str">
        <f t="shared" si="87"/>
        <v/>
      </c>
      <c r="H487" s="50" t="str">
        <f>IF(N487=0,"",VLOOKUP(A487,'申込一覧（事務局）'!$A$5:$N$804,11,0))</f>
        <v/>
      </c>
      <c r="I487" s="31" t="str">
        <f>IF(N487=0,"",VLOOKUP(B487,'申込一覧（事務局）'!$A$5:$N$804,13,0))</f>
        <v/>
      </c>
      <c r="J487" s="31" t="str">
        <f>IF(N487=0,"",VLOOKUP(B487,'申込一覧（事務局）'!$A$5:$N$804,14,0))</f>
        <v/>
      </c>
      <c r="K487" s="53" t="str">
        <f>IF(N487=0,"",VLOOKUP(B487,'申込一覧（事務局）'!$A$5:$N$804,8,0))</f>
        <v/>
      </c>
      <c r="N487" s="55">
        <f>VLOOKUP(B487,'申込一覧（事務局）'!$A$5:$N$804,10,0)</f>
        <v>0</v>
      </c>
    </row>
    <row r="488" spans="1:14" ht="22.5" customHeight="1" x14ac:dyDescent="0.4">
      <c r="A488" s="19">
        <v>434</v>
      </c>
      <c r="B488" s="15">
        <v>434</v>
      </c>
      <c r="C488" s="29" t="str">
        <f>IF(N488=0,"",VLOOKUP(B488,'申込一覧（事務局）'!$A$5:$N$804,3,0))</f>
        <v/>
      </c>
      <c r="D488" s="29" t="str">
        <f t="shared" si="86"/>
        <v/>
      </c>
      <c r="E488" s="32" t="str">
        <f>IF(N488=0,"",VLOOKUP(B488,'申込一覧（事務局）'!$A$5:$N$804,4,0))</f>
        <v/>
      </c>
      <c r="F488" s="30" t="str">
        <f>IF(N488=0,"",VLOOKUP(B488,'申込一覧（事務局）'!$A$5:$N$804,6,0))</f>
        <v/>
      </c>
      <c r="G488" s="42" t="str">
        <f t="shared" si="87"/>
        <v/>
      </c>
      <c r="H488" s="50" t="str">
        <f>IF(N488=0,"",VLOOKUP(A488,'申込一覧（事務局）'!$A$5:$N$804,11,0))</f>
        <v/>
      </c>
      <c r="I488" s="31" t="str">
        <f>IF(N488=0,"",VLOOKUP(B488,'申込一覧（事務局）'!$A$5:$N$804,13,0))</f>
        <v/>
      </c>
      <c r="J488" s="31" t="str">
        <f>IF(N488=0,"",VLOOKUP(B488,'申込一覧（事務局）'!$A$5:$N$804,14,0))</f>
        <v/>
      </c>
      <c r="K488" s="53" t="str">
        <f>IF(N488=0,"",VLOOKUP(B488,'申込一覧（事務局）'!$A$5:$N$804,8,0))</f>
        <v/>
      </c>
      <c r="N488" s="55">
        <f>VLOOKUP(B488,'申込一覧（事務局）'!$A$5:$N$804,10,0)</f>
        <v>0</v>
      </c>
    </row>
    <row r="489" spans="1:14" ht="22.5" customHeight="1" x14ac:dyDescent="0.4">
      <c r="A489" s="19">
        <v>435</v>
      </c>
      <c r="B489" s="15">
        <v>435</v>
      </c>
      <c r="C489" s="29" t="str">
        <f>IF(N489=0,"",VLOOKUP(B489,'申込一覧（事務局）'!$A$5:$N$804,3,0))</f>
        <v/>
      </c>
      <c r="D489" s="29" t="str">
        <f t="shared" si="86"/>
        <v/>
      </c>
      <c r="E489" s="32" t="str">
        <f>IF(N489=0,"",VLOOKUP(B489,'申込一覧（事務局）'!$A$5:$N$804,4,0))</f>
        <v/>
      </c>
      <c r="F489" s="30" t="str">
        <f>IF(N489=0,"",VLOOKUP(B489,'申込一覧（事務局）'!$A$5:$N$804,6,0))</f>
        <v/>
      </c>
      <c r="G489" s="42" t="str">
        <f t="shared" si="87"/>
        <v/>
      </c>
      <c r="H489" s="50" t="str">
        <f>IF(N489=0,"",VLOOKUP(A489,'申込一覧（事務局）'!$A$5:$N$804,11,0))</f>
        <v/>
      </c>
      <c r="I489" s="31" t="str">
        <f>IF(N489=0,"",VLOOKUP(B489,'申込一覧（事務局）'!$A$5:$N$804,13,0))</f>
        <v/>
      </c>
      <c r="J489" s="31" t="str">
        <f>IF(N489=0,"",VLOOKUP(B489,'申込一覧（事務局）'!$A$5:$N$804,14,0))</f>
        <v/>
      </c>
      <c r="K489" s="53" t="str">
        <f>IF(N489=0,"",VLOOKUP(B489,'申込一覧（事務局）'!$A$5:$N$804,8,0))</f>
        <v/>
      </c>
      <c r="N489" s="55">
        <f>VLOOKUP(B489,'申込一覧（事務局）'!$A$5:$N$804,10,0)</f>
        <v>0</v>
      </c>
    </row>
    <row r="490" spans="1:14" ht="22.5" customHeight="1" x14ac:dyDescent="0.4">
      <c r="A490" s="19">
        <v>436</v>
      </c>
      <c r="B490" s="15">
        <v>436</v>
      </c>
      <c r="C490" s="29" t="str">
        <f>IF(N490=0,"",VLOOKUP(B490,'申込一覧（事務局）'!$A$5:$N$804,3,0))</f>
        <v/>
      </c>
      <c r="D490" s="29" t="str">
        <f t="shared" si="86"/>
        <v/>
      </c>
      <c r="E490" s="32" t="str">
        <f>IF(N490=0,"",VLOOKUP(B490,'申込一覧（事務局）'!$A$5:$N$804,4,0))</f>
        <v/>
      </c>
      <c r="F490" s="30" t="str">
        <f>IF(N490=0,"",VLOOKUP(B490,'申込一覧（事務局）'!$A$5:$N$804,6,0))</f>
        <v/>
      </c>
      <c r="G490" s="42" t="str">
        <f t="shared" si="87"/>
        <v/>
      </c>
      <c r="H490" s="50" t="str">
        <f>IF(N490=0,"",VLOOKUP(A490,'申込一覧（事務局）'!$A$5:$N$804,11,0))</f>
        <v/>
      </c>
      <c r="I490" s="31" t="str">
        <f>IF(N490=0,"",VLOOKUP(B490,'申込一覧（事務局）'!$A$5:$N$804,13,0))</f>
        <v/>
      </c>
      <c r="J490" s="31" t="str">
        <f>IF(N490=0,"",VLOOKUP(B490,'申込一覧（事務局）'!$A$5:$N$804,14,0))</f>
        <v/>
      </c>
      <c r="K490" s="53" t="str">
        <f>IF(N490=0,"",VLOOKUP(B490,'申込一覧（事務局）'!$A$5:$N$804,8,0))</f>
        <v/>
      </c>
      <c r="N490" s="55">
        <f>VLOOKUP(B490,'申込一覧（事務局）'!$A$5:$N$804,10,0)</f>
        <v>0</v>
      </c>
    </row>
    <row r="491" spans="1:14" ht="22.5" customHeight="1" x14ac:dyDescent="0.4">
      <c r="A491" s="19">
        <v>437</v>
      </c>
      <c r="B491" s="15">
        <v>437</v>
      </c>
      <c r="C491" s="29" t="str">
        <f>IF(N491=0,"",VLOOKUP(B491,'申込一覧（事務局）'!$A$5:$N$804,3,0))</f>
        <v/>
      </c>
      <c r="D491" s="29" t="str">
        <f t="shared" si="86"/>
        <v/>
      </c>
      <c r="E491" s="32" t="str">
        <f>IF(N491=0,"",VLOOKUP(B491,'申込一覧（事務局）'!$A$5:$N$804,4,0))</f>
        <v/>
      </c>
      <c r="F491" s="30" t="str">
        <f>IF(N491=0,"",VLOOKUP(B491,'申込一覧（事務局）'!$A$5:$N$804,6,0))</f>
        <v/>
      </c>
      <c r="G491" s="42" t="str">
        <f t="shared" si="87"/>
        <v/>
      </c>
      <c r="H491" s="50" t="str">
        <f>IF(N491=0,"",VLOOKUP(A491,'申込一覧（事務局）'!$A$5:$N$804,11,0))</f>
        <v/>
      </c>
      <c r="I491" s="31" t="str">
        <f>IF(N491=0,"",VLOOKUP(B491,'申込一覧（事務局）'!$A$5:$N$804,13,0))</f>
        <v/>
      </c>
      <c r="J491" s="31" t="str">
        <f>IF(N491=0,"",VLOOKUP(B491,'申込一覧（事務局）'!$A$5:$N$804,14,0))</f>
        <v/>
      </c>
      <c r="K491" s="53" t="str">
        <f>IF(N491=0,"",VLOOKUP(B491,'申込一覧（事務局）'!$A$5:$N$804,8,0))</f>
        <v/>
      </c>
      <c r="N491" s="55">
        <f>VLOOKUP(B491,'申込一覧（事務局）'!$A$5:$N$804,10,0)</f>
        <v>0</v>
      </c>
    </row>
    <row r="492" spans="1:14" ht="22.5" customHeight="1" x14ac:dyDescent="0.4">
      <c r="A492" s="19">
        <v>438</v>
      </c>
      <c r="B492" s="15">
        <v>438</v>
      </c>
      <c r="C492" s="29" t="str">
        <f>IF(N492=0,"",VLOOKUP(B492,'申込一覧（事務局）'!$A$5:$N$804,3,0))</f>
        <v/>
      </c>
      <c r="D492" s="29" t="str">
        <f t="shared" si="86"/>
        <v/>
      </c>
      <c r="E492" s="32" t="str">
        <f>IF(N492=0,"",VLOOKUP(B492,'申込一覧（事務局）'!$A$5:$N$804,4,0))</f>
        <v/>
      </c>
      <c r="F492" s="30" t="str">
        <f>IF(N492=0,"",VLOOKUP(B492,'申込一覧（事務局）'!$A$5:$N$804,6,0))</f>
        <v/>
      </c>
      <c r="G492" s="42" t="str">
        <f t="shared" si="87"/>
        <v/>
      </c>
      <c r="H492" s="50" t="str">
        <f>IF(N492=0,"",VLOOKUP(A492,'申込一覧（事務局）'!$A$5:$N$804,11,0))</f>
        <v/>
      </c>
      <c r="I492" s="31" t="str">
        <f>IF(N492=0,"",VLOOKUP(B492,'申込一覧（事務局）'!$A$5:$N$804,13,0))</f>
        <v/>
      </c>
      <c r="J492" s="31" t="str">
        <f>IF(N492=0,"",VLOOKUP(B492,'申込一覧（事務局）'!$A$5:$N$804,14,0))</f>
        <v/>
      </c>
      <c r="K492" s="53" t="str">
        <f>IF(N492=0,"",VLOOKUP(B492,'申込一覧（事務局）'!$A$5:$N$804,8,0))</f>
        <v/>
      </c>
      <c r="N492" s="55">
        <f>VLOOKUP(B492,'申込一覧（事務局）'!$A$5:$N$804,10,0)</f>
        <v>0</v>
      </c>
    </row>
    <row r="493" spans="1:14" ht="22.5" customHeight="1" x14ac:dyDescent="0.4">
      <c r="A493" s="19">
        <v>439</v>
      </c>
      <c r="B493" s="15">
        <v>439</v>
      </c>
      <c r="C493" s="29" t="str">
        <f>IF(N493=0,"",VLOOKUP(B493,'申込一覧（事務局）'!$A$5:$N$804,3,0))</f>
        <v/>
      </c>
      <c r="D493" s="29" t="str">
        <f t="shared" si="86"/>
        <v/>
      </c>
      <c r="E493" s="32" t="str">
        <f>IF(N493=0,"",VLOOKUP(B493,'申込一覧（事務局）'!$A$5:$N$804,4,0))</f>
        <v/>
      </c>
      <c r="F493" s="30" t="str">
        <f>IF(N493=0,"",VLOOKUP(B493,'申込一覧（事務局）'!$A$5:$N$804,6,0))</f>
        <v/>
      </c>
      <c r="G493" s="42" t="str">
        <f t="shared" si="87"/>
        <v/>
      </c>
      <c r="H493" s="50" t="str">
        <f>IF(N493=0,"",VLOOKUP(A493,'申込一覧（事務局）'!$A$5:$N$804,11,0))</f>
        <v/>
      </c>
      <c r="I493" s="31" t="str">
        <f>IF(N493=0,"",VLOOKUP(B493,'申込一覧（事務局）'!$A$5:$N$804,13,0))</f>
        <v/>
      </c>
      <c r="J493" s="31" t="str">
        <f>IF(N493=0,"",VLOOKUP(B493,'申込一覧（事務局）'!$A$5:$N$804,14,0))</f>
        <v/>
      </c>
      <c r="K493" s="53" t="str">
        <f>IF(N493=0,"",VLOOKUP(B493,'申込一覧（事務局）'!$A$5:$N$804,8,0))</f>
        <v/>
      </c>
      <c r="N493" s="55">
        <f>VLOOKUP(B493,'申込一覧（事務局）'!$A$5:$N$804,10,0)</f>
        <v>0</v>
      </c>
    </row>
    <row r="494" spans="1:14" ht="22.5" customHeight="1" x14ac:dyDescent="0.4">
      <c r="A494" s="19">
        <v>440</v>
      </c>
      <c r="B494" s="15">
        <v>440</v>
      </c>
      <c r="C494" s="29" t="str">
        <f>IF(N494=0,"",VLOOKUP(B494,'申込一覧（事務局）'!$A$5:$N$804,3,0))</f>
        <v/>
      </c>
      <c r="D494" s="29" t="str">
        <f t="shared" si="86"/>
        <v/>
      </c>
      <c r="E494" s="32" t="str">
        <f>IF(N494=0,"",VLOOKUP(B494,'申込一覧（事務局）'!$A$5:$N$804,4,0))</f>
        <v/>
      </c>
      <c r="F494" s="30" t="str">
        <f>IF(N494=0,"",VLOOKUP(B494,'申込一覧（事務局）'!$A$5:$N$804,6,0))</f>
        <v/>
      </c>
      <c r="G494" s="42" t="str">
        <f t="shared" si="87"/>
        <v/>
      </c>
      <c r="H494" s="50" t="str">
        <f>IF(N494=0,"",VLOOKUP(A494,'申込一覧（事務局）'!$A$5:$N$804,11,0))</f>
        <v/>
      </c>
      <c r="I494" s="31" t="str">
        <f>IF(N494=0,"",VLOOKUP(B494,'申込一覧（事務局）'!$A$5:$N$804,13,0))</f>
        <v/>
      </c>
      <c r="J494" s="31" t="str">
        <f>IF(N494=0,"",VLOOKUP(B494,'申込一覧（事務局）'!$A$5:$N$804,14,0))</f>
        <v/>
      </c>
      <c r="K494" s="53" t="str">
        <f>IF(N494=0,"",VLOOKUP(B494,'申込一覧（事務局）'!$A$5:$N$804,8,0))</f>
        <v/>
      </c>
      <c r="N494" s="55">
        <f>VLOOKUP(B494,'申込一覧（事務局）'!$A$5:$N$804,10,0)</f>
        <v>0</v>
      </c>
    </row>
    <row r="495" spans="1:14" ht="22.5" customHeight="1" x14ac:dyDescent="0.4">
      <c r="A495" s="19">
        <v>441</v>
      </c>
      <c r="B495" s="15">
        <v>441</v>
      </c>
      <c r="C495" s="29" t="str">
        <f>IF(N495=0,"",VLOOKUP(B495,'申込一覧（事務局）'!$A$5:$N$804,3,0))</f>
        <v/>
      </c>
      <c r="D495" s="29" t="str">
        <f t="shared" si="86"/>
        <v/>
      </c>
      <c r="E495" s="32" t="str">
        <f>IF(N495=0,"",VLOOKUP(B495,'申込一覧（事務局）'!$A$5:$N$804,4,0))</f>
        <v/>
      </c>
      <c r="F495" s="30" t="str">
        <f>IF(N495=0,"",VLOOKUP(B495,'申込一覧（事務局）'!$A$5:$N$804,6,0))</f>
        <v/>
      </c>
      <c r="G495" s="42" t="str">
        <f t="shared" si="87"/>
        <v/>
      </c>
      <c r="H495" s="50" t="str">
        <f>IF(N495=0,"",VLOOKUP(A495,'申込一覧（事務局）'!$A$5:$N$804,11,0))</f>
        <v/>
      </c>
      <c r="I495" s="31" t="str">
        <f>IF(N495=0,"",VLOOKUP(B495,'申込一覧（事務局）'!$A$5:$N$804,13,0))</f>
        <v/>
      </c>
      <c r="J495" s="31" t="str">
        <f>IF(N495=0,"",VLOOKUP(B495,'申込一覧（事務局）'!$A$5:$N$804,14,0))</f>
        <v/>
      </c>
      <c r="K495" s="53" t="str">
        <f>IF(N495=0,"",VLOOKUP(B495,'申込一覧（事務局）'!$A$5:$N$804,8,0))</f>
        <v/>
      </c>
      <c r="N495" s="55">
        <f>VLOOKUP(B495,'申込一覧（事務局）'!$A$5:$N$804,10,0)</f>
        <v>0</v>
      </c>
    </row>
    <row r="496" spans="1:14" ht="22.5" customHeight="1" x14ac:dyDescent="0.4">
      <c r="A496" s="19">
        <v>442</v>
      </c>
      <c r="B496" s="15">
        <v>442</v>
      </c>
      <c r="C496" s="29" t="str">
        <f>IF(N496=0,"",VLOOKUP(B496,'申込一覧（事務局）'!$A$5:$N$804,3,0))</f>
        <v/>
      </c>
      <c r="D496" s="29" t="str">
        <f t="shared" si="86"/>
        <v/>
      </c>
      <c r="E496" s="32" t="str">
        <f>IF(N496=0,"",VLOOKUP(B496,'申込一覧（事務局）'!$A$5:$N$804,4,0))</f>
        <v/>
      </c>
      <c r="F496" s="30" t="str">
        <f>IF(N496=0,"",VLOOKUP(B496,'申込一覧（事務局）'!$A$5:$N$804,6,0))</f>
        <v/>
      </c>
      <c r="G496" s="42" t="str">
        <f t="shared" si="87"/>
        <v/>
      </c>
      <c r="H496" s="50" t="str">
        <f>IF(N496=0,"",VLOOKUP(A496,'申込一覧（事務局）'!$A$5:$N$804,11,0))</f>
        <v/>
      </c>
      <c r="I496" s="31" t="str">
        <f>IF(N496=0,"",VLOOKUP(B496,'申込一覧（事務局）'!$A$5:$N$804,13,0))</f>
        <v/>
      </c>
      <c r="J496" s="31" t="str">
        <f>IF(N496=0,"",VLOOKUP(B496,'申込一覧（事務局）'!$A$5:$N$804,14,0))</f>
        <v/>
      </c>
      <c r="K496" s="53" t="str">
        <f>IF(N496=0,"",VLOOKUP(B496,'申込一覧（事務局）'!$A$5:$N$804,8,0))</f>
        <v/>
      </c>
      <c r="N496" s="55">
        <f>VLOOKUP(B496,'申込一覧（事務局）'!$A$5:$N$804,10,0)</f>
        <v>0</v>
      </c>
    </row>
    <row r="497" spans="1:14" ht="22.5" customHeight="1" x14ac:dyDescent="0.4">
      <c r="A497" s="19">
        <v>443</v>
      </c>
      <c r="B497" s="15">
        <v>443</v>
      </c>
      <c r="C497" s="29" t="str">
        <f>IF(N497=0,"",VLOOKUP(B497,'申込一覧（事務局）'!$A$5:$N$804,3,0))</f>
        <v/>
      </c>
      <c r="D497" s="29" t="str">
        <f t="shared" si="86"/>
        <v/>
      </c>
      <c r="E497" s="32" t="str">
        <f>IF(N497=0,"",VLOOKUP(B497,'申込一覧（事務局）'!$A$5:$N$804,4,0))</f>
        <v/>
      </c>
      <c r="F497" s="30" t="str">
        <f>IF(N497=0,"",VLOOKUP(B497,'申込一覧（事務局）'!$A$5:$N$804,6,0))</f>
        <v/>
      </c>
      <c r="G497" s="42" t="str">
        <f t="shared" si="87"/>
        <v/>
      </c>
      <c r="H497" s="50" t="str">
        <f>IF(N497=0,"",VLOOKUP(A497,'申込一覧（事務局）'!$A$5:$N$804,11,0))</f>
        <v/>
      </c>
      <c r="I497" s="31" t="str">
        <f>IF(N497=0,"",VLOOKUP(B497,'申込一覧（事務局）'!$A$5:$N$804,13,0))</f>
        <v/>
      </c>
      <c r="J497" s="31" t="str">
        <f>IF(N497=0,"",VLOOKUP(B497,'申込一覧（事務局）'!$A$5:$N$804,14,0))</f>
        <v/>
      </c>
      <c r="K497" s="53" t="str">
        <f>IF(N497=0,"",VLOOKUP(B497,'申込一覧（事務局）'!$A$5:$N$804,8,0))</f>
        <v/>
      </c>
      <c r="N497" s="55">
        <f>VLOOKUP(B497,'申込一覧（事務局）'!$A$5:$N$804,10,0)</f>
        <v>0</v>
      </c>
    </row>
    <row r="498" spans="1:14" ht="22.5" customHeight="1" x14ac:dyDescent="0.4">
      <c r="A498" s="19">
        <v>444</v>
      </c>
      <c r="B498" s="15">
        <v>444</v>
      </c>
      <c r="C498" s="29" t="str">
        <f>IF(N498=0,"",VLOOKUP(B498,'申込一覧（事務局）'!$A$5:$N$804,3,0))</f>
        <v/>
      </c>
      <c r="D498" s="29" t="str">
        <f t="shared" si="86"/>
        <v/>
      </c>
      <c r="E498" s="32" t="str">
        <f>IF(N498=0,"",VLOOKUP(B498,'申込一覧（事務局）'!$A$5:$N$804,4,0))</f>
        <v/>
      </c>
      <c r="F498" s="30" t="str">
        <f>IF(N498=0,"",VLOOKUP(B498,'申込一覧（事務局）'!$A$5:$N$804,6,0))</f>
        <v/>
      </c>
      <c r="G498" s="42" t="str">
        <f t="shared" si="87"/>
        <v/>
      </c>
      <c r="H498" s="50" t="str">
        <f>IF(N498=0,"",VLOOKUP(A498,'申込一覧（事務局）'!$A$5:$N$804,11,0))</f>
        <v/>
      </c>
      <c r="I498" s="31" t="str">
        <f>IF(N498=0,"",VLOOKUP(B498,'申込一覧（事務局）'!$A$5:$N$804,13,0))</f>
        <v/>
      </c>
      <c r="J498" s="31" t="str">
        <f>IF(N498=0,"",VLOOKUP(B498,'申込一覧（事務局）'!$A$5:$N$804,14,0))</f>
        <v/>
      </c>
      <c r="K498" s="53" t="str">
        <f>IF(N498=0,"",VLOOKUP(B498,'申込一覧（事務局）'!$A$5:$N$804,8,0))</f>
        <v/>
      </c>
      <c r="N498" s="55">
        <f>VLOOKUP(B498,'申込一覧（事務局）'!$A$5:$N$804,10,0)</f>
        <v>0</v>
      </c>
    </row>
    <row r="499" spans="1:14" ht="22.5" customHeight="1" x14ac:dyDescent="0.4">
      <c r="A499" s="19">
        <v>445</v>
      </c>
      <c r="B499" s="15">
        <v>445</v>
      </c>
      <c r="C499" s="29" t="str">
        <f>IF(N499=0,"",VLOOKUP(B499,'申込一覧（事務局）'!$A$5:$N$804,3,0))</f>
        <v/>
      </c>
      <c r="D499" s="29" t="str">
        <f t="shared" si="86"/>
        <v/>
      </c>
      <c r="E499" s="32" t="str">
        <f>IF(N499=0,"",VLOOKUP(B499,'申込一覧（事務局）'!$A$5:$N$804,4,0))</f>
        <v/>
      </c>
      <c r="F499" s="30" t="str">
        <f>IF(N499=0,"",VLOOKUP(B499,'申込一覧（事務局）'!$A$5:$N$804,6,0))</f>
        <v/>
      </c>
      <c r="G499" s="42" t="str">
        <f t="shared" si="87"/>
        <v/>
      </c>
      <c r="H499" s="50" t="str">
        <f>IF(N499=0,"",VLOOKUP(A499,'申込一覧（事務局）'!$A$5:$N$804,11,0))</f>
        <v/>
      </c>
      <c r="I499" s="31" t="str">
        <f>IF(N499=0,"",VLOOKUP(B499,'申込一覧（事務局）'!$A$5:$N$804,13,0))</f>
        <v/>
      </c>
      <c r="J499" s="31" t="str">
        <f>IF(N499=0,"",VLOOKUP(B499,'申込一覧（事務局）'!$A$5:$N$804,14,0))</f>
        <v/>
      </c>
      <c r="K499" s="53" t="str">
        <f>IF(N499=0,"",VLOOKUP(B499,'申込一覧（事務局）'!$A$5:$N$804,8,0))</f>
        <v/>
      </c>
      <c r="N499" s="55">
        <f>VLOOKUP(B499,'申込一覧（事務局）'!$A$5:$N$804,10,0)</f>
        <v>0</v>
      </c>
    </row>
    <row r="500" spans="1:14" ht="22.5" customHeight="1" x14ac:dyDescent="0.4">
      <c r="A500" s="19">
        <v>446</v>
      </c>
      <c r="B500" s="15">
        <v>446</v>
      </c>
      <c r="C500" s="29" t="str">
        <f>IF(N500=0,"",VLOOKUP(B500,'申込一覧（事務局）'!$A$5:$N$804,3,0))</f>
        <v/>
      </c>
      <c r="D500" s="29" t="str">
        <f t="shared" si="86"/>
        <v/>
      </c>
      <c r="E500" s="32" t="str">
        <f>IF(N500=0,"",VLOOKUP(B500,'申込一覧（事務局）'!$A$5:$N$804,4,0))</f>
        <v/>
      </c>
      <c r="F500" s="30" t="str">
        <f>IF(N500=0,"",VLOOKUP(B500,'申込一覧（事務局）'!$A$5:$N$804,6,0))</f>
        <v/>
      </c>
      <c r="G500" s="42" t="str">
        <f t="shared" si="87"/>
        <v/>
      </c>
      <c r="H500" s="50" t="str">
        <f>IF(N500=0,"",VLOOKUP(A500,'申込一覧（事務局）'!$A$5:$N$804,11,0))</f>
        <v/>
      </c>
      <c r="I500" s="31" t="str">
        <f>IF(N500=0,"",VLOOKUP(B500,'申込一覧（事務局）'!$A$5:$N$804,13,0))</f>
        <v/>
      </c>
      <c r="J500" s="31" t="str">
        <f>IF(N500=0,"",VLOOKUP(B500,'申込一覧（事務局）'!$A$5:$N$804,14,0))</f>
        <v/>
      </c>
      <c r="K500" s="53" t="str">
        <f>IF(N500=0,"",VLOOKUP(B500,'申込一覧（事務局）'!$A$5:$N$804,8,0))</f>
        <v/>
      </c>
      <c r="N500" s="55">
        <f>VLOOKUP(B500,'申込一覧（事務局）'!$A$5:$N$804,10,0)</f>
        <v>0</v>
      </c>
    </row>
    <row r="501" spans="1:14" ht="22.5" customHeight="1" x14ac:dyDescent="0.4">
      <c r="A501" s="19">
        <v>447</v>
      </c>
      <c r="B501" s="15">
        <v>447</v>
      </c>
      <c r="C501" s="29" t="str">
        <f>IF(N501=0,"",VLOOKUP(B501,'申込一覧（事務局）'!$A$5:$N$804,3,0))</f>
        <v/>
      </c>
      <c r="D501" s="29" t="str">
        <f t="shared" si="86"/>
        <v/>
      </c>
      <c r="E501" s="32" t="str">
        <f>IF(N501=0,"",VLOOKUP(B501,'申込一覧（事務局）'!$A$5:$N$804,4,0))</f>
        <v/>
      </c>
      <c r="F501" s="30" t="str">
        <f>IF(N501=0,"",VLOOKUP(B501,'申込一覧（事務局）'!$A$5:$N$804,6,0))</f>
        <v/>
      </c>
      <c r="G501" s="42" t="str">
        <f t="shared" si="87"/>
        <v/>
      </c>
      <c r="H501" s="50" t="str">
        <f>IF(N501=0,"",VLOOKUP(A501,'申込一覧（事務局）'!$A$5:$N$804,11,0))</f>
        <v/>
      </c>
      <c r="I501" s="31" t="str">
        <f>IF(N501=0,"",VLOOKUP(B501,'申込一覧（事務局）'!$A$5:$N$804,13,0))</f>
        <v/>
      </c>
      <c r="J501" s="31" t="str">
        <f>IF(N501=0,"",VLOOKUP(B501,'申込一覧（事務局）'!$A$5:$N$804,14,0))</f>
        <v/>
      </c>
      <c r="K501" s="53" t="str">
        <f>IF(N501=0,"",VLOOKUP(B501,'申込一覧（事務局）'!$A$5:$N$804,8,0))</f>
        <v/>
      </c>
      <c r="N501" s="55">
        <f>VLOOKUP(B501,'申込一覧（事務局）'!$A$5:$N$804,10,0)</f>
        <v>0</v>
      </c>
    </row>
    <row r="502" spans="1:14" ht="22.5" customHeight="1" x14ac:dyDescent="0.4">
      <c r="A502" s="19">
        <v>448</v>
      </c>
      <c r="B502" s="15">
        <v>448</v>
      </c>
      <c r="C502" s="29" t="str">
        <f>IF(N502=0,"",VLOOKUP(B502,'申込一覧（事務局）'!$A$5:$N$804,3,0))</f>
        <v/>
      </c>
      <c r="D502" s="29" t="str">
        <f t="shared" si="86"/>
        <v/>
      </c>
      <c r="E502" s="32" t="str">
        <f>IF(N502=0,"",VLOOKUP(B502,'申込一覧（事務局）'!$A$5:$N$804,4,0))</f>
        <v/>
      </c>
      <c r="F502" s="30" t="str">
        <f>IF(N502=0,"",VLOOKUP(B502,'申込一覧（事務局）'!$A$5:$N$804,6,0))</f>
        <v/>
      </c>
      <c r="G502" s="42" t="str">
        <f t="shared" si="87"/>
        <v/>
      </c>
      <c r="H502" s="50" t="str">
        <f>IF(N502=0,"",VLOOKUP(A502,'申込一覧（事務局）'!$A$5:$N$804,11,0))</f>
        <v/>
      </c>
      <c r="I502" s="31" t="str">
        <f>IF(N502=0,"",VLOOKUP(B502,'申込一覧（事務局）'!$A$5:$N$804,13,0))</f>
        <v/>
      </c>
      <c r="J502" s="31" t="str">
        <f>IF(N502=0,"",VLOOKUP(B502,'申込一覧（事務局）'!$A$5:$N$804,14,0))</f>
        <v/>
      </c>
      <c r="K502" s="53" t="str">
        <f>IF(N502=0,"",VLOOKUP(B502,'申込一覧（事務局）'!$A$5:$N$804,8,0))</f>
        <v/>
      </c>
      <c r="N502" s="55">
        <f>VLOOKUP(B502,'申込一覧（事務局）'!$A$5:$N$804,10,0)</f>
        <v>0</v>
      </c>
    </row>
    <row r="503" spans="1:14" ht="22.5" customHeight="1" x14ac:dyDescent="0.4">
      <c r="A503" s="19">
        <v>449</v>
      </c>
      <c r="B503" s="15">
        <v>449</v>
      </c>
      <c r="C503" s="29" t="str">
        <f>IF(N503=0,"",VLOOKUP(B503,'申込一覧（事務局）'!$A$5:$N$804,3,0))</f>
        <v/>
      </c>
      <c r="D503" s="29" t="str">
        <f t="shared" si="86"/>
        <v/>
      </c>
      <c r="E503" s="32" t="str">
        <f>IF(N503=0,"",VLOOKUP(B503,'申込一覧（事務局）'!$A$5:$N$804,4,0))</f>
        <v/>
      </c>
      <c r="F503" s="30" t="str">
        <f>IF(N503=0,"",VLOOKUP(B503,'申込一覧（事務局）'!$A$5:$N$804,6,0))</f>
        <v/>
      </c>
      <c r="G503" s="42" t="str">
        <f t="shared" si="87"/>
        <v/>
      </c>
      <c r="H503" s="50" t="str">
        <f>IF(N503=0,"",VLOOKUP(A503,'申込一覧（事務局）'!$A$5:$N$804,11,0))</f>
        <v/>
      </c>
      <c r="I503" s="31" t="str">
        <f>IF(N503=0,"",VLOOKUP(B503,'申込一覧（事務局）'!$A$5:$N$804,13,0))</f>
        <v/>
      </c>
      <c r="J503" s="31" t="str">
        <f>IF(N503=0,"",VLOOKUP(B503,'申込一覧（事務局）'!$A$5:$N$804,14,0))</f>
        <v/>
      </c>
      <c r="K503" s="53" t="str">
        <f>IF(N503=0,"",VLOOKUP(B503,'申込一覧（事務局）'!$A$5:$N$804,8,0))</f>
        <v/>
      </c>
      <c r="N503" s="55">
        <f>VLOOKUP(B503,'申込一覧（事務局）'!$A$5:$N$804,10,0)</f>
        <v>0</v>
      </c>
    </row>
    <row r="504" spans="1:14" ht="22.5" customHeight="1" thickBot="1" x14ac:dyDescent="0.45">
      <c r="A504" s="43">
        <v>450</v>
      </c>
      <c r="B504" s="16">
        <v>450</v>
      </c>
      <c r="C504" s="33" t="str">
        <f>IF(N504=0,"",VLOOKUP(B504,'申込一覧（事務局）'!$A$5:$N$804,3,0))</f>
        <v/>
      </c>
      <c r="D504" s="33" t="str">
        <f t="shared" si="86"/>
        <v/>
      </c>
      <c r="E504" s="34" t="str">
        <f>IF(N504=0,"",VLOOKUP(B504,'申込一覧（事務局）'!$A$5:$N$804,4,0))</f>
        <v/>
      </c>
      <c r="F504" s="44" t="str">
        <f>IF(N504=0,"",VLOOKUP(B504,'申込一覧（事務局）'!$A$5:$N$804,6,0))</f>
        <v/>
      </c>
      <c r="G504" s="45" t="str">
        <f t="shared" si="87"/>
        <v/>
      </c>
      <c r="H504" s="51" t="str">
        <f>IF(N504=0,"",VLOOKUP(A504,'申込一覧（事務局）'!$A$5:$N$804,11,0))</f>
        <v/>
      </c>
      <c r="I504" s="46" t="str">
        <f>IF(N504=0,"",VLOOKUP(B504,'申込一覧（事務局）'!$A$5:$N$804,13,0))</f>
        <v/>
      </c>
      <c r="J504" s="46" t="str">
        <f>IF(N504=0,"",VLOOKUP(B504,'申込一覧（事務局）'!$A$5:$N$804,14,0))</f>
        <v/>
      </c>
      <c r="K504" s="54" t="str">
        <f>IF(N504=0,"",VLOOKUP(B504,'申込一覧（事務局）'!$A$5:$N$804,8,0))</f>
        <v/>
      </c>
      <c r="N504" s="55">
        <f>VLOOKUP(B504,'申込一覧（事務局）'!$A$5:$N$804,10,0)</f>
        <v>0</v>
      </c>
    </row>
    <row r="505" spans="1:14" ht="23.25" x14ac:dyDescent="0.4">
      <c r="A505" s="81" t="str">
        <f t="shared" ref="A505" si="88">A1</f>
        <v>2023年度　C級公認審判員申請者名簿(一般)　　　</v>
      </c>
      <c r="B505" s="81"/>
      <c r="C505" s="81"/>
      <c r="D505" s="81"/>
      <c r="E505" s="81"/>
      <c r="F505" s="81"/>
      <c r="G505" s="81"/>
      <c r="H505" s="81"/>
      <c r="I505" s="81"/>
      <c r="J505" s="81"/>
      <c r="K505" s="82" t="str">
        <f>"NO."&amp;$L$2+18</f>
        <v>NO.19</v>
      </c>
      <c r="N505" s="55" t="e">
        <f>VLOOKUP(B505,'申込一覧（事務局）'!$A$5:$N$804,10,0)</f>
        <v>#N/A</v>
      </c>
    </row>
    <row r="506" spans="1:14" ht="17.25" thickBot="1" x14ac:dyDescent="0.45">
      <c r="A506" s="84" t="str">
        <f t="shared" ref="A506:J506" si="89">A2</f>
        <v>一般財団法人　北海道陸上競技協会　　２０２３年４月１日付委嘱</v>
      </c>
      <c r="B506" s="84"/>
      <c r="C506" s="84"/>
      <c r="D506" s="84"/>
      <c r="E506" s="84"/>
      <c r="F506" s="84"/>
      <c r="G506" s="84"/>
      <c r="H506" s="84"/>
      <c r="I506" s="84"/>
      <c r="J506" s="21" t="str">
        <f t="shared" si="89"/>
        <v>2023年4月15日以降受付</v>
      </c>
      <c r="K506" s="83"/>
      <c r="L506" s="12">
        <v>1</v>
      </c>
      <c r="N506" s="55" t="e">
        <f>VLOOKUP(B506,'申込一覧（事務局）'!$A$5:$N$804,10,0)</f>
        <v>#N/A</v>
      </c>
    </row>
    <row r="507" spans="1:14" ht="26.25" customHeight="1" thickBot="1" x14ac:dyDescent="0.45">
      <c r="A507" s="13"/>
      <c r="B507" s="18" t="str">
        <f t="shared" ref="B507:K507" si="90">B3</f>
        <v>登録番号</v>
      </c>
      <c r="C507" s="22" t="str">
        <f t="shared" si="90"/>
        <v>所属陸協</v>
      </c>
      <c r="D507" s="23" t="str">
        <f t="shared" si="90"/>
        <v>区分</v>
      </c>
      <c r="E507" s="24" t="str">
        <f t="shared" si="90"/>
        <v>氏      名</v>
      </c>
      <c r="F507" s="25" t="str">
        <f t="shared" si="90"/>
        <v>性</v>
      </c>
      <c r="G507" s="24" t="str">
        <f t="shared" si="90"/>
        <v>生年月日</v>
      </c>
      <c r="H507" s="24" t="str">
        <f t="shared" si="90"/>
        <v>年齢</v>
      </c>
      <c r="I507" s="24" t="str">
        <f t="shared" si="90"/>
        <v>（〒）</v>
      </c>
      <c r="J507" s="26" t="str">
        <f t="shared" si="90"/>
        <v>住所</v>
      </c>
      <c r="K507" s="27" t="str">
        <f t="shared" si="90"/>
        <v>所属高校</v>
      </c>
      <c r="N507" s="55" t="e">
        <f>VLOOKUP(B507,'申込一覧（事務局）'!$A$5:$N$804,10,0)</f>
        <v>#N/A</v>
      </c>
    </row>
    <row r="508" spans="1:14" ht="22.5" customHeight="1" x14ac:dyDescent="0.4">
      <c r="A508" s="37">
        <v>451</v>
      </c>
      <c r="B508" s="14">
        <v>451</v>
      </c>
      <c r="C508" s="28" t="str">
        <f>IF(N508=0,"",VLOOKUP(B508,'申込一覧（事務局）'!$A$5:$N$804,3,0))</f>
        <v/>
      </c>
      <c r="D508" s="28" t="str">
        <f>IF(C508="","","高校")</f>
        <v/>
      </c>
      <c r="E508" s="38" t="str">
        <f>IF(N508=0,"",VLOOKUP(B508,'申込一覧（事務局）'!$A$5:$N$804,4,0))</f>
        <v/>
      </c>
      <c r="F508" s="39" t="str">
        <f>IF(N508=0,"",VLOOKUP(B508,'申込一覧（事務局）'!$A$5:$N$804,6,0))</f>
        <v/>
      </c>
      <c r="G508" s="40" t="str">
        <f>IF(N508=0,"",TEXT(N508,"0000!/00!/00"))</f>
        <v/>
      </c>
      <c r="H508" s="48" t="str">
        <f>IF(N508=0,"",VLOOKUP(A508,'申込一覧（事務局）'!$A$5:$N$804,11,0))</f>
        <v/>
      </c>
      <c r="I508" s="41" t="str">
        <f>IF(N508=0,"",VLOOKUP(B508,'申込一覧（事務局）'!$A$5:$N$804,13,0))</f>
        <v/>
      </c>
      <c r="J508" s="41" t="str">
        <f>IF(N508=0,"",VLOOKUP(B508,'申込一覧（事務局）'!$A$5:$N$804,14,0))</f>
        <v/>
      </c>
      <c r="K508" s="52" t="str">
        <f>IF(N508=0,"",VLOOKUP(B508,'申込一覧（事務局）'!$A$5:$N$804,8,0))</f>
        <v/>
      </c>
      <c r="N508" s="55">
        <f>VLOOKUP(B508,'申込一覧（事務局）'!$A$5:$N$804,10,0)</f>
        <v>0</v>
      </c>
    </row>
    <row r="509" spans="1:14" ht="22.5" customHeight="1" x14ac:dyDescent="0.4">
      <c r="A509" s="19">
        <v>452</v>
      </c>
      <c r="B509" s="15">
        <v>452</v>
      </c>
      <c r="C509" s="29" t="str">
        <f>IF(N509=0,"",VLOOKUP(B509,'申込一覧（事務局）'!$A$5:$N$804,3,0))</f>
        <v/>
      </c>
      <c r="D509" s="29" t="str">
        <f t="shared" ref="D509:D532" si="91">IF(C509="","","高校")</f>
        <v/>
      </c>
      <c r="E509" s="32" t="str">
        <f>IF(N509=0,"",VLOOKUP(B509,'申込一覧（事務局）'!$A$5:$N$804,4,0))</f>
        <v/>
      </c>
      <c r="F509" s="30" t="str">
        <f>IF(N509=0,"",VLOOKUP(B509,'申込一覧（事務局）'!$A$5:$N$804,6,0))</f>
        <v/>
      </c>
      <c r="G509" s="42" t="str">
        <f t="shared" ref="G509:G532" si="92">IF(N509=0,"",TEXT(N509,"0000!/00!/00"))</f>
        <v/>
      </c>
      <c r="H509" s="50" t="str">
        <f>IF(N509=0,"",VLOOKUP(A509,'申込一覧（事務局）'!$A$5:$N$804,11,0))</f>
        <v/>
      </c>
      <c r="I509" s="31" t="str">
        <f>IF(N509=0,"",VLOOKUP(B509,'申込一覧（事務局）'!$A$5:$N$804,13,0))</f>
        <v/>
      </c>
      <c r="J509" s="31" t="str">
        <f>IF(N509=0,"",VLOOKUP(B509,'申込一覧（事務局）'!$A$5:$N$804,14,0))</f>
        <v/>
      </c>
      <c r="K509" s="53" t="str">
        <f>IF(N509=0,"",VLOOKUP(B509,'申込一覧（事務局）'!$A$5:$N$804,8,0))</f>
        <v/>
      </c>
      <c r="N509" s="55">
        <f>VLOOKUP(B509,'申込一覧（事務局）'!$A$5:$N$804,10,0)</f>
        <v>0</v>
      </c>
    </row>
    <row r="510" spans="1:14" ht="22.5" customHeight="1" x14ac:dyDescent="0.4">
      <c r="A510" s="19">
        <v>453</v>
      </c>
      <c r="B510" s="15">
        <v>453</v>
      </c>
      <c r="C510" s="29" t="str">
        <f>IF(N510=0,"",VLOOKUP(B510,'申込一覧（事務局）'!$A$5:$N$804,3,0))</f>
        <v/>
      </c>
      <c r="D510" s="29" t="str">
        <f t="shared" si="91"/>
        <v/>
      </c>
      <c r="E510" s="32" t="str">
        <f>IF(N510=0,"",VLOOKUP(B510,'申込一覧（事務局）'!$A$5:$N$804,4,0))</f>
        <v/>
      </c>
      <c r="F510" s="30" t="str">
        <f>IF(N510=0,"",VLOOKUP(B510,'申込一覧（事務局）'!$A$5:$N$804,6,0))</f>
        <v/>
      </c>
      <c r="G510" s="42" t="str">
        <f t="shared" si="92"/>
        <v/>
      </c>
      <c r="H510" s="50" t="str">
        <f>IF(N510=0,"",VLOOKUP(A510,'申込一覧（事務局）'!$A$5:$N$804,11,0))</f>
        <v/>
      </c>
      <c r="I510" s="31" t="str">
        <f>IF(N510=0,"",VLOOKUP(B510,'申込一覧（事務局）'!$A$5:$N$804,13,0))</f>
        <v/>
      </c>
      <c r="J510" s="31" t="str">
        <f>IF(N510=0,"",VLOOKUP(B510,'申込一覧（事務局）'!$A$5:$N$804,14,0))</f>
        <v/>
      </c>
      <c r="K510" s="53" t="str">
        <f>IF(N510=0,"",VLOOKUP(B510,'申込一覧（事務局）'!$A$5:$N$804,8,0))</f>
        <v/>
      </c>
      <c r="N510" s="55">
        <f>VLOOKUP(B510,'申込一覧（事務局）'!$A$5:$N$804,10,0)</f>
        <v>0</v>
      </c>
    </row>
    <row r="511" spans="1:14" ht="22.5" customHeight="1" x14ac:dyDescent="0.4">
      <c r="A511" s="19">
        <v>454</v>
      </c>
      <c r="B511" s="15">
        <v>454</v>
      </c>
      <c r="C511" s="29" t="str">
        <f>IF(N511=0,"",VLOOKUP(B511,'申込一覧（事務局）'!$A$5:$N$804,3,0))</f>
        <v/>
      </c>
      <c r="D511" s="29" t="str">
        <f t="shared" si="91"/>
        <v/>
      </c>
      <c r="E511" s="32" t="str">
        <f>IF(N511=0,"",VLOOKUP(B511,'申込一覧（事務局）'!$A$5:$N$804,4,0))</f>
        <v/>
      </c>
      <c r="F511" s="30" t="str">
        <f>IF(N511=0,"",VLOOKUP(B511,'申込一覧（事務局）'!$A$5:$N$804,6,0))</f>
        <v/>
      </c>
      <c r="G511" s="42" t="str">
        <f t="shared" si="92"/>
        <v/>
      </c>
      <c r="H511" s="50" t="str">
        <f>IF(N511=0,"",VLOOKUP(A511,'申込一覧（事務局）'!$A$5:$N$804,11,0))</f>
        <v/>
      </c>
      <c r="I511" s="31" t="str">
        <f>IF(N511=0,"",VLOOKUP(B511,'申込一覧（事務局）'!$A$5:$N$804,13,0))</f>
        <v/>
      </c>
      <c r="J511" s="31" t="str">
        <f>IF(N511=0,"",VLOOKUP(B511,'申込一覧（事務局）'!$A$5:$N$804,14,0))</f>
        <v/>
      </c>
      <c r="K511" s="53" t="str">
        <f>IF(N511=0,"",VLOOKUP(B511,'申込一覧（事務局）'!$A$5:$N$804,8,0))</f>
        <v/>
      </c>
      <c r="N511" s="55">
        <f>VLOOKUP(B511,'申込一覧（事務局）'!$A$5:$N$804,10,0)</f>
        <v>0</v>
      </c>
    </row>
    <row r="512" spans="1:14" ht="22.5" customHeight="1" x14ac:dyDescent="0.4">
      <c r="A512" s="19">
        <v>455</v>
      </c>
      <c r="B512" s="15">
        <v>455</v>
      </c>
      <c r="C512" s="29" t="str">
        <f>IF(N512=0,"",VLOOKUP(B512,'申込一覧（事務局）'!$A$5:$N$804,3,0))</f>
        <v/>
      </c>
      <c r="D512" s="29" t="str">
        <f t="shared" si="91"/>
        <v/>
      </c>
      <c r="E512" s="32" t="str">
        <f>IF(N512=0,"",VLOOKUP(B512,'申込一覧（事務局）'!$A$5:$N$804,4,0))</f>
        <v/>
      </c>
      <c r="F512" s="30" t="str">
        <f>IF(N512=0,"",VLOOKUP(B512,'申込一覧（事務局）'!$A$5:$N$804,6,0))</f>
        <v/>
      </c>
      <c r="G512" s="42" t="str">
        <f t="shared" si="92"/>
        <v/>
      </c>
      <c r="H512" s="50" t="str">
        <f>IF(N512=0,"",VLOOKUP(A512,'申込一覧（事務局）'!$A$5:$N$804,11,0))</f>
        <v/>
      </c>
      <c r="I512" s="31" t="str">
        <f>IF(N512=0,"",VLOOKUP(B512,'申込一覧（事務局）'!$A$5:$N$804,13,0))</f>
        <v/>
      </c>
      <c r="J512" s="31" t="str">
        <f>IF(N512=0,"",VLOOKUP(B512,'申込一覧（事務局）'!$A$5:$N$804,14,0))</f>
        <v/>
      </c>
      <c r="K512" s="53" t="str">
        <f>IF(N512=0,"",VLOOKUP(B512,'申込一覧（事務局）'!$A$5:$N$804,8,0))</f>
        <v/>
      </c>
      <c r="N512" s="55">
        <f>VLOOKUP(B512,'申込一覧（事務局）'!$A$5:$N$804,10,0)</f>
        <v>0</v>
      </c>
    </row>
    <row r="513" spans="1:14" ht="22.5" customHeight="1" x14ac:dyDescent="0.4">
      <c r="A513" s="19">
        <v>456</v>
      </c>
      <c r="B513" s="15">
        <v>456</v>
      </c>
      <c r="C513" s="29" t="str">
        <f>IF(N513=0,"",VLOOKUP(B513,'申込一覧（事務局）'!$A$5:$N$804,3,0))</f>
        <v/>
      </c>
      <c r="D513" s="29" t="str">
        <f t="shared" si="91"/>
        <v/>
      </c>
      <c r="E513" s="32" t="str">
        <f>IF(N513=0,"",VLOOKUP(B513,'申込一覧（事務局）'!$A$5:$N$804,4,0))</f>
        <v/>
      </c>
      <c r="F513" s="30" t="str">
        <f>IF(N513=0,"",VLOOKUP(B513,'申込一覧（事務局）'!$A$5:$N$804,6,0))</f>
        <v/>
      </c>
      <c r="G513" s="42" t="str">
        <f t="shared" si="92"/>
        <v/>
      </c>
      <c r="H513" s="50" t="str">
        <f>IF(N513=0,"",VLOOKUP(A513,'申込一覧（事務局）'!$A$5:$N$804,11,0))</f>
        <v/>
      </c>
      <c r="I513" s="31" t="str">
        <f>IF(N513=0,"",VLOOKUP(B513,'申込一覧（事務局）'!$A$5:$N$804,13,0))</f>
        <v/>
      </c>
      <c r="J513" s="31" t="str">
        <f>IF(N513=0,"",VLOOKUP(B513,'申込一覧（事務局）'!$A$5:$N$804,14,0))</f>
        <v/>
      </c>
      <c r="K513" s="53" t="str">
        <f>IF(N513=0,"",VLOOKUP(B513,'申込一覧（事務局）'!$A$5:$N$804,8,0))</f>
        <v/>
      </c>
      <c r="N513" s="55">
        <f>VLOOKUP(B513,'申込一覧（事務局）'!$A$5:$N$804,10,0)</f>
        <v>0</v>
      </c>
    </row>
    <row r="514" spans="1:14" ht="22.5" customHeight="1" x14ac:dyDescent="0.4">
      <c r="A514" s="19">
        <v>457</v>
      </c>
      <c r="B514" s="15">
        <v>457</v>
      </c>
      <c r="C514" s="29" t="str">
        <f>IF(N514=0,"",VLOOKUP(B514,'申込一覧（事務局）'!$A$5:$N$804,3,0))</f>
        <v/>
      </c>
      <c r="D514" s="29" t="str">
        <f t="shared" si="91"/>
        <v/>
      </c>
      <c r="E514" s="32" t="str">
        <f>IF(N514=0,"",VLOOKUP(B514,'申込一覧（事務局）'!$A$5:$N$804,4,0))</f>
        <v/>
      </c>
      <c r="F514" s="30" t="str">
        <f>IF(N514=0,"",VLOOKUP(B514,'申込一覧（事務局）'!$A$5:$N$804,6,0))</f>
        <v/>
      </c>
      <c r="G514" s="42" t="str">
        <f t="shared" si="92"/>
        <v/>
      </c>
      <c r="H514" s="50" t="str">
        <f>IF(N514=0,"",VLOOKUP(A514,'申込一覧（事務局）'!$A$5:$N$804,11,0))</f>
        <v/>
      </c>
      <c r="I514" s="31" t="str">
        <f>IF(N514=0,"",VLOOKUP(B514,'申込一覧（事務局）'!$A$5:$N$804,13,0))</f>
        <v/>
      </c>
      <c r="J514" s="31" t="str">
        <f>IF(N514=0,"",VLOOKUP(B514,'申込一覧（事務局）'!$A$5:$N$804,14,0))</f>
        <v/>
      </c>
      <c r="K514" s="53" t="str">
        <f>IF(N514=0,"",VLOOKUP(B514,'申込一覧（事務局）'!$A$5:$N$804,8,0))</f>
        <v/>
      </c>
      <c r="N514" s="55">
        <f>VLOOKUP(B514,'申込一覧（事務局）'!$A$5:$N$804,10,0)</f>
        <v>0</v>
      </c>
    </row>
    <row r="515" spans="1:14" ht="22.5" customHeight="1" x14ac:dyDescent="0.4">
      <c r="A515" s="19">
        <v>458</v>
      </c>
      <c r="B515" s="15">
        <v>458</v>
      </c>
      <c r="C515" s="29" t="str">
        <f>IF(N515=0,"",VLOOKUP(B515,'申込一覧（事務局）'!$A$5:$N$804,3,0))</f>
        <v/>
      </c>
      <c r="D515" s="29" t="str">
        <f t="shared" si="91"/>
        <v/>
      </c>
      <c r="E515" s="32" t="str">
        <f>IF(N515=0,"",VLOOKUP(B515,'申込一覧（事務局）'!$A$5:$N$804,4,0))</f>
        <v/>
      </c>
      <c r="F515" s="30" t="str">
        <f>IF(N515=0,"",VLOOKUP(B515,'申込一覧（事務局）'!$A$5:$N$804,6,0))</f>
        <v/>
      </c>
      <c r="G515" s="42" t="str">
        <f t="shared" si="92"/>
        <v/>
      </c>
      <c r="H515" s="50" t="str">
        <f>IF(N515=0,"",VLOOKUP(A515,'申込一覧（事務局）'!$A$5:$N$804,11,0))</f>
        <v/>
      </c>
      <c r="I515" s="31" t="str">
        <f>IF(N515=0,"",VLOOKUP(B515,'申込一覧（事務局）'!$A$5:$N$804,13,0))</f>
        <v/>
      </c>
      <c r="J515" s="31" t="str">
        <f>IF(N515=0,"",VLOOKUP(B515,'申込一覧（事務局）'!$A$5:$N$804,14,0))</f>
        <v/>
      </c>
      <c r="K515" s="53" t="str">
        <f>IF(N515=0,"",VLOOKUP(B515,'申込一覧（事務局）'!$A$5:$N$804,8,0))</f>
        <v/>
      </c>
      <c r="N515" s="55">
        <f>VLOOKUP(B515,'申込一覧（事務局）'!$A$5:$N$804,10,0)</f>
        <v>0</v>
      </c>
    </row>
    <row r="516" spans="1:14" ht="22.5" customHeight="1" x14ac:dyDescent="0.4">
      <c r="A516" s="19">
        <v>459</v>
      </c>
      <c r="B516" s="15">
        <v>459</v>
      </c>
      <c r="C516" s="29" t="str">
        <f>IF(N516=0,"",VLOOKUP(B516,'申込一覧（事務局）'!$A$5:$N$804,3,0))</f>
        <v/>
      </c>
      <c r="D516" s="29" t="str">
        <f t="shared" si="91"/>
        <v/>
      </c>
      <c r="E516" s="32" t="str">
        <f>IF(N516=0,"",VLOOKUP(B516,'申込一覧（事務局）'!$A$5:$N$804,4,0))</f>
        <v/>
      </c>
      <c r="F516" s="30" t="str">
        <f>IF(N516=0,"",VLOOKUP(B516,'申込一覧（事務局）'!$A$5:$N$804,6,0))</f>
        <v/>
      </c>
      <c r="G516" s="42" t="str">
        <f t="shared" si="92"/>
        <v/>
      </c>
      <c r="H516" s="50" t="str">
        <f>IF(N516=0,"",VLOOKUP(A516,'申込一覧（事務局）'!$A$5:$N$804,11,0))</f>
        <v/>
      </c>
      <c r="I516" s="31" t="str">
        <f>IF(N516=0,"",VLOOKUP(B516,'申込一覧（事務局）'!$A$5:$N$804,13,0))</f>
        <v/>
      </c>
      <c r="J516" s="31" t="str">
        <f>IF(N516=0,"",VLOOKUP(B516,'申込一覧（事務局）'!$A$5:$N$804,14,0))</f>
        <v/>
      </c>
      <c r="K516" s="53" t="str">
        <f>IF(N516=0,"",VLOOKUP(B516,'申込一覧（事務局）'!$A$5:$N$804,8,0))</f>
        <v/>
      </c>
      <c r="N516" s="55">
        <f>VLOOKUP(B516,'申込一覧（事務局）'!$A$5:$N$804,10,0)</f>
        <v>0</v>
      </c>
    </row>
    <row r="517" spans="1:14" ht="22.5" customHeight="1" x14ac:dyDescent="0.4">
      <c r="A517" s="19">
        <v>460</v>
      </c>
      <c r="B517" s="15">
        <v>460</v>
      </c>
      <c r="C517" s="29" t="str">
        <f>IF(N517=0,"",VLOOKUP(B517,'申込一覧（事務局）'!$A$5:$N$804,3,0))</f>
        <v/>
      </c>
      <c r="D517" s="29" t="str">
        <f t="shared" si="91"/>
        <v/>
      </c>
      <c r="E517" s="32" t="str">
        <f>IF(N517=0,"",VLOOKUP(B517,'申込一覧（事務局）'!$A$5:$N$804,4,0))</f>
        <v/>
      </c>
      <c r="F517" s="30" t="str">
        <f>IF(N517=0,"",VLOOKUP(B517,'申込一覧（事務局）'!$A$5:$N$804,6,0))</f>
        <v/>
      </c>
      <c r="G517" s="42" t="str">
        <f t="shared" si="92"/>
        <v/>
      </c>
      <c r="H517" s="50" t="str">
        <f>IF(N517=0,"",VLOOKUP(A517,'申込一覧（事務局）'!$A$5:$N$804,11,0))</f>
        <v/>
      </c>
      <c r="I517" s="31" t="str">
        <f>IF(N517=0,"",VLOOKUP(B517,'申込一覧（事務局）'!$A$5:$N$804,13,0))</f>
        <v/>
      </c>
      <c r="J517" s="31" t="str">
        <f>IF(N517=0,"",VLOOKUP(B517,'申込一覧（事務局）'!$A$5:$N$804,14,0))</f>
        <v/>
      </c>
      <c r="K517" s="53" t="str">
        <f>IF(N517=0,"",VLOOKUP(B517,'申込一覧（事務局）'!$A$5:$N$804,8,0))</f>
        <v/>
      </c>
      <c r="N517" s="55">
        <f>VLOOKUP(B517,'申込一覧（事務局）'!$A$5:$N$804,10,0)</f>
        <v>0</v>
      </c>
    </row>
    <row r="518" spans="1:14" ht="22.5" customHeight="1" x14ac:dyDescent="0.4">
      <c r="A518" s="19">
        <v>461</v>
      </c>
      <c r="B518" s="15">
        <v>461</v>
      </c>
      <c r="C518" s="29" t="str">
        <f>IF(N518=0,"",VLOOKUP(B518,'申込一覧（事務局）'!$A$5:$N$804,3,0))</f>
        <v/>
      </c>
      <c r="D518" s="29" t="str">
        <f t="shared" si="91"/>
        <v/>
      </c>
      <c r="E518" s="32" t="str">
        <f>IF(N518=0,"",VLOOKUP(B518,'申込一覧（事務局）'!$A$5:$N$804,4,0))</f>
        <v/>
      </c>
      <c r="F518" s="30" t="str">
        <f>IF(N518=0,"",VLOOKUP(B518,'申込一覧（事務局）'!$A$5:$N$804,6,0))</f>
        <v/>
      </c>
      <c r="G518" s="42" t="str">
        <f t="shared" si="92"/>
        <v/>
      </c>
      <c r="H518" s="50" t="str">
        <f>IF(N518=0,"",VLOOKUP(A518,'申込一覧（事務局）'!$A$5:$N$804,11,0))</f>
        <v/>
      </c>
      <c r="I518" s="31" t="str">
        <f>IF(N518=0,"",VLOOKUP(B518,'申込一覧（事務局）'!$A$5:$N$804,13,0))</f>
        <v/>
      </c>
      <c r="J518" s="31" t="str">
        <f>IF(N518=0,"",VLOOKUP(B518,'申込一覧（事務局）'!$A$5:$N$804,14,0))</f>
        <v/>
      </c>
      <c r="K518" s="53" t="str">
        <f>IF(N518=0,"",VLOOKUP(B518,'申込一覧（事務局）'!$A$5:$N$804,8,0))</f>
        <v/>
      </c>
      <c r="N518" s="55">
        <f>VLOOKUP(B518,'申込一覧（事務局）'!$A$5:$N$804,10,0)</f>
        <v>0</v>
      </c>
    </row>
    <row r="519" spans="1:14" ht="22.5" customHeight="1" x14ac:dyDescent="0.4">
      <c r="A519" s="19">
        <v>462</v>
      </c>
      <c r="B519" s="15">
        <v>462</v>
      </c>
      <c r="C519" s="29" t="str">
        <f>IF(N519=0,"",VLOOKUP(B519,'申込一覧（事務局）'!$A$5:$N$804,3,0))</f>
        <v/>
      </c>
      <c r="D519" s="29" t="str">
        <f t="shared" si="91"/>
        <v/>
      </c>
      <c r="E519" s="32" t="str">
        <f>IF(N519=0,"",VLOOKUP(B519,'申込一覧（事務局）'!$A$5:$N$804,4,0))</f>
        <v/>
      </c>
      <c r="F519" s="30" t="str">
        <f>IF(N519=0,"",VLOOKUP(B519,'申込一覧（事務局）'!$A$5:$N$804,6,0))</f>
        <v/>
      </c>
      <c r="G519" s="42" t="str">
        <f t="shared" si="92"/>
        <v/>
      </c>
      <c r="H519" s="50" t="str">
        <f>IF(N519=0,"",VLOOKUP(A519,'申込一覧（事務局）'!$A$5:$N$804,11,0))</f>
        <v/>
      </c>
      <c r="I519" s="31" t="str">
        <f>IF(N519=0,"",VLOOKUP(B519,'申込一覧（事務局）'!$A$5:$N$804,13,0))</f>
        <v/>
      </c>
      <c r="J519" s="31" t="str">
        <f>IF(N519=0,"",VLOOKUP(B519,'申込一覧（事務局）'!$A$5:$N$804,14,0))</f>
        <v/>
      </c>
      <c r="K519" s="53" t="str">
        <f>IF(N519=0,"",VLOOKUP(B519,'申込一覧（事務局）'!$A$5:$N$804,8,0))</f>
        <v/>
      </c>
      <c r="N519" s="55">
        <f>VLOOKUP(B519,'申込一覧（事務局）'!$A$5:$N$804,10,0)</f>
        <v>0</v>
      </c>
    </row>
    <row r="520" spans="1:14" ht="22.5" customHeight="1" x14ac:dyDescent="0.4">
      <c r="A520" s="19">
        <v>463</v>
      </c>
      <c r="B520" s="15">
        <v>463</v>
      </c>
      <c r="C520" s="29" t="str">
        <f>IF(N520=0,"",VLOOKUP(B520,'申込一覧（事務局）'!$A$5:$N$804,3,0))</f>
        <v/>
      </c>
      <c r="D520" s="29" t="str">
        <f t="shared" si="91"/>
        <v/>
      </c>
      <c r="E520" s="32" t="str">
        <f>IF(N520=0,"",VLOOKUP(B520,'申込一覧（事務局）'!$A$5:$N$804,4,0))</f>
        <v/>
      </c>
      <c r="F520" s="30" t="str">
        <f>IF(N520=0,"",VLOOKUP(B520,'申込一覧（事務局）'!$A$5:$N$804,6,0))</f>
        <v/>
      </c>
      <c r="G520" s="42" t="str">
        <f t="shared" si="92"/>
        <v/>
      </c>
      <c r="H520" s="50" t="str">
        <f>IF(N520=0,"",VLOOKUP(A520,'申込一覧（事務局）'!$A$5:$N$804,11,0))</f>
        <v/>
      </c>
      <c r="I520" s="31" t="str">
        <f>IF(N520=0,"",VLOOKUP(B520,'申込一覧（事務局）'!$A$5:$N$804,13,0))</f>
        <v/>
      </c>
      <c r="J520" s="31" t="str">
        <f>IF(N520=0,"",VLOOKUP(B520,'申込一覧（事務局）'!$A$5:$N$804,14,0))</f>
        <v/>
      </c>
      <c r="K520" s="53" t="str">
        <f>IF(N520=0,"",VLOOKUP(B520,'申込一覧（事務局）'!$A$5:$N$804,8,0))</f>
        <v/>
      </c>
      <c r="N520" s="55">
        <f>VLOOKUP(B520,'申込一覧（事務局）'!$A$5:$N$804,10,0)</f>
        <v>0</v>
      </c>
    </row>
    <row r="521" spans="1:14" ht="22.5" customHeight="1" x14ac:dyDescent="0.4">
      <c r="A521" s="19">
        <v>464</v>
      </c>
      <c r="B521" s="15">
        <v>464</v>
      </c>
      <c r="C521" s="29" t="str">
        <f>IF(N521=0,"",VLOOKUP(B521,'申込一覧（事務局）'!$A$5:$N$804,3,0))</f>
        <v/>
      </c>
      <c r="D521" s="29" t="str">
        <f t="shared" si="91"/>
        <v/>
      </c>
      <c r="E521" s="32" t="str">
        <f>IF(N521=0,"",VLOOKUP(B521,'申込一覧（事務局）'!$A$5:$N$804,4,0))</f>
        <v/>
      </c>
      <c r="F521" s="30" t="str">
        <f>IF(N521=0,"",VLOOKUP(B521,'申込一覧（事務局）'!$A$5:$N$804,6,0))</f>
        <v/>
      </c>
      <c r="G521" s="42" t="str">
        <f t="shared" si="92"/>
        <v/>
      </c>
      <c r="H521" s="50" t="str">
        <f>IF(N521=0,"",VLOOKUP(A521,'申込一覧（事務局）'!$A$5:$N$804,11,0))</f>
        <v/>
      </c>
      <c r="I521" s="31" t="str">
        <f>IF(N521=0,"",VLOOKUP(B521,'申込一覧（事務局）'!$A$5:$N$804,13,0))</f>
        <v/>
      </c>
      <c r="J521" s="31" t="str">
        <f>IF(N521=0,"",VLOOKUP(B521,'申込一覧（事務局）'!$A$5:$N$804,14,0))</f>
        <v/>
      </c>
      <c r="K521" s="53" t="str">
        <f>IF(N521=0,"",VLOOKUP(B521,'申込一覧（事務局）'!$A$5:$N$804,8,0))</f>
        <v/>
      </c>
      <c r="N521" s="55">
        <f>VLOOKUP(B521,'申込一覧（事務局）'!$A$5:$N$804,10,0)</f>
        <v>0</v>
      </c>
    </row>
    <row r="522" spans="1:14" ht="22.5" customHeight="1" x14ac:dyDescent="0.4">
      <c r="A522" s="19">
        <v>465</v>
      </c>
      <c r="B522" s="15">
        <v>465</v>
      </c>
      <c r="C522" s="29" t="str">
        <f>IF(N522=0,"",VLOOKUP(B522,'申込一覧（事務局）'!$A$5:$N$804,3,0))</f>
        <v/>
      </c>
      <c r="D522" s="29" t="str">
        <f t="shared" si="91"/>
        <v/>
      </c>
      <c r="E522" s="32" t="str">
        <f>IF(N522=0,"",VLOOKUP(B522,'申込一覧（事務局）'!$A$5:$N$804,4,0))</f>
        <v/>
      </c>
      <c r="F522" s="30" t="str">
        <f>IF(N522=0,"",VLOOKUP(B522,'申込一覧（事務局）'!$A$5:$N$804,6,0))</f>
        <v/>
      </c>
      <c r="G522" s="42" t="str">
        <f t="shared" si="92"/>
        <v/>
      </c>
      <c r="H522" s="50" t="str">
        <f>IF(N522=0,"",VLOOKUP(A522,'申込一覧（事務局）'!$A$5:$N$804,11,0))</f>
        <v/>
      </c>
      <c r="I522" s="31" t="str">
        <f>IF(N522=0,"",VLOOKUP(B522,'申込一覧（事務局）'!$A$5:$N$804,13,0))</f>
        <v/>
      </c>
      <c r="J522" s="31" t="str">
        <f>IF(N522=0,"",VLOOKUP(B522,'申込一覧（事務局）'!$A$5:$N$804,14,0))</f>
        <v/>
      </c>
      <c r="K522" s="53" t="str">
        <f>IF(N522=0,"",VLOOKUP(B522,'申込一覧（事務局）'!$A$5:$N$804,8,0))</f>
        <v/>
      </c>
      <c r="N522" s="55">
        <f>VLOOKUP(B522,'申込一覧（事務局）'!$A$5:$N$804,10,0)</f>
        <v>0</v>
      </c>
    </row>
    <row r="523" spans="1:14" ht="22.5" customHeight="1" x14ac:dyDescent="0.4">
      <c r="A523" s="19">
        <v>466</v>
      </c>
      <c r="B523" s="15">
        <v>466</v>
      </c>
      <c r="C523" s="29" t="str">
        <f>IF(N523=0,"",VLOOKUP(B523,'申込一覧（事務局）'!$A$5:$N$804,3,0))</f>
        <v/>
      </c>
      <c r="D523" s="29" t="str">
        <f t="shared" si="91"/>
        <v/>
      </c>
      <c r="E523" s="32" t="str">
        <f>IF(N523=0,"",VLOOKUP(B523,'申込一覧（事務局）'!$A$5:$N$804,4,0))</f>
        <v/>
      </c>
      <c r="F523" s="30" t="str">
        <f>IF(N523=0,"",VLOOKUP(B523,'申込一覧（事務局）'!$A$5:$N$804,6,0))</f>
        <v/>
      </c>
      <c r="G523" s="42" t="str">
        <f t="shared" si="92"/>
        <v/>
      </c>
      <c r="H523" s="50" t="str">
        <f>IF(N523=0,"",VLOOKUP(A523,'申込一覧（事務局）'!$A$5:$N$804,11,0))</f>
        <v/>
      </c>
      <c r="I523" s="31" t="str">
        <f>IF(N523=0,"",VLOOKUP(B523,'申込一覧（事務局）'!$A$5:$N$804,13,0))</f>
        <v/>
      </c>
      <c r="J523" s="31" t="str">
        <f>IF(N523=0,"",VLOOKUP(B523,'申込一覧（事務局）'!$A$5:$N$804,14,0))</f>
        <v/>
      </c>
      <c r="K523" s="53" t="str">
        <f>IF(N523=0,"",VLOOKUP(B523,'申込一覧（事務局）'!$A$5:$N$804,8,0))</f>
        <v/>
      </c>
      <c r="N523" s="55">
        <f>VLOOKUP(B523,'申込一覧（事務局）'!$A$5:$N$804,10,0)</f>
        <v>0</v>
      </c>
    </row>
    <row r="524" spans="1:14" ht="22.5" customHeight="1" x14ac:dyDescent="0.4">
      <c r="A524" s="19">
        <v>467</v>
      </c>
      <c r="B524" s="15">
        <v>467</v>
      </c>
      <c r="C524" s="29" t="str">
        <f>IF(N524=0,"",VLOOKUP(B524,'申込一覧（事務局）'!$A$5:$N$804,3,0))</f>
        <v/>
      </c>
      <c r="D524" s="29" t="str">
        <f t="shared" si="91"/>
        <v/>
      </c>
      <c r="E524" s="32" t="str">
        <f>IF(N524=0,"",VLOOKUP(B524,'申込一覧（事務局）'!$A$5:$N$804,4,0))</f>
        <v/>
      </c>
      <c r="F524" s="30" t="str">
        <f>IF(N524=0,"",VLOOKUP(B524,'申込一覧（事務局）'!$A$5:$N$804,6,0))</f>
        <v/>
      </c>
      <c r="G524" s="42" t="str">
        <f t="shared" si="92"/>
        <v/>
      </c>
      <c r="H524" s="50" t="str">
        <f>IF(N524=0,"",VLOOKUP(A524,'申込一覧（事務局）'!$A$5:$N$804,11,0))</f>
        <v/>
      </c>
      <c r="I524" s="31" t="str">
        <f>IF(N524=0,"",VLOOKUP(B524,'申込一覧（事務局）'!$A$5:$N$804,13,0))</f>
        <v/>
      </c>
      <c r="J524" s="31" t="str">
        <f>IF(N524=0,"",VLOOKUP(B524,'申込一覧（事務局）'!$A$5:$N$804,14,0))</f>
        <v/>
      </c>
      <c r="K524" s="53" t="str">
        <f>IF(N524=0,"",VLOOKUP(B524,'申込一覧（事務局）'!$A$5:$N$804,8,0))</f>
        <v/>
      </c>
      <c r="N524" s="55">
        <f>VLOOKUP(B524,'申込一覧（事務局）'!$A$5:$N$804,10,0)</f>
        <v>0</v>
      </c>
    </row>
    <row r="525" spans="1:14" ht="22.5" customHeight="1" x14ac:dyDescent="0.4">
      <c r="A525" s="19">
        <v>468</v>
      </c>
      <c r="B525" s="15">
        <v>468</v>
      </c>
      <c r="C525" s="29" t="str">
        <f>IF(N525=0,"",VLOOKUP(B525,'申込一覧（事務局）'!$A$5:$N$804,3,0))</f>
        <v/>
      </c>
      <c r="D525" s="29" t="str">
        <f t="shared" si="91"/>
        <v/>
      </c>
      <c r="E525" s="32" t="str">
        <f>IF(N525=0,"",VLOOKUP(B525,'申込一覧（事務局）'!$A$5:$N$804,4,0))</f>
        <v/>
      </c>
      <c r="F525" s="30" t="str">
        <f>IF(N525=0,"",VLOOKUP(B525,'申込一覧（事務局）'!$A$5:$N$804,6,0))</f>
        <v/>
      </c>
      <c r="G525" s="42" t="str">
        <f t="shared" si="92"/>
        <v/>
      </c>
      <c r="H525" s="50" t="str">
        <f>IF(N525=0,"",VLOOKUP(A525,'申込一覧（事務局）'!$A$5:$N$804,11,0))</f>
        <v/>
      </c>
      <c r="I525" s="31" t="str">
        <f>IF(N525=0,"",VLOOKUP(B525,'申込一覧（事務局）'!$A$5:$N$804,13,0))</f>
        <v/>
      </c>
      <c r="J525" s="31" t="str">
        <f>IF(N525=0,"",VLOOKUP(B525,'申込一覧（事務局）'!$A$5:$N$804,14,0))</f>
        <v/>
      </c>
      <c r="K525" s="53" t="str">
        <f>IF(N525=0,"",VLOOKUP(B525,'申込一覧（事務局）'!$A$5:$N$804,8,0))</f>
        <v/>
      </c>
      <c r="N525" s="55">
        <f>VLOOKUP(B525,'申込一覧（事務局）'!$A$5:$N$804,10,0)</f>
        <v>0</v>
      </c>
    </row>
    <row r="526" spans="1:14" ht="22.5" customHeight="1" x14ac:dyDescent="0.4">
      <c r="A526" s="19">
        <v>469</v>
      </c>
      <c r="B526" s="15">
        <v>469</v>
      </c>
      <c r="C526" s="29" t="str">
        <f>IF(N526=0,"",VLOOKUP(B526,'申込一覧（事務局）'!$A$5:$N$804,3,0))</f>
        <v/>
      </c>
      <c r="D526" s="29" t="str">
        <f t="shared" si="91"/>
        <v/>
      </c>
      <c r="E526" s="32" t="str">
        <f>IF(N526=0,"",VLOOKUP(B526,'申込一覧（事務局）'!$A$5:$N$804,4,0))</f>
        <v/>
      </c>
      <c r="F526" s="30" t="str">
        <f>IF(N526=0,"",VLOOKUP(B526,'申込一覧（事務局）'!$A$5:$N$804,6,0))</f>
        <v/>
      </c>
      <c r="G526" s="42" t="str">
        <f t="shared" si="92"/>
        <v/>
      </c>
      <c r="H526" s="50" t="str">
        <f>IF(N526=0,"",VLOOKUP(A526,'申込一覧（事務局）'!$A$5:$N$804,11,0))</f>
        <v/>
      </c>
      <c r="I526" s="31" t="str">
        <f>IF(N526=0,"",VLOOKUP(B526,'申込一覧（事務局）'!$A$5:$N$804,13,0))</f>
        <v/>
      </c>
      <c r="J526" s="31" t="str">
        <f>IF(N526=0,"",VLOOKUP(B526,'申込一覧（事務局）'!$A$5:$N$804,14,0))</f>
        <v/>
      </c>
      <c r="K526" s="53" t="str">
        <f>IF(N526=0,"",VLOOKUP(B526,'申込一覧（事務局）'!$A$5:$N$804,8,0))</f>
        <v/>
      </c>
      <c r="N526" s="55">
        <f>VLOOKUP(B526,'申込一覧（事務局）'!$A$5:$N$804,10,0)</f>
        <v>0</v>
      </c>
    </row>
    <row r="527" spans="1:14" ht="22.5" customHeight="1" x14ac:dyDescent="0.4">
      <c r="A527" s="19">
        <v>470</v>
      </c>
      <c r="B527" s="15">
        <v>470</v>
      </c>
      <c r="C527" s="29" t="str">
        <f>IF(N527=0,"",VLOOKUP(B527,'申込一覧（事務局）'!$A$5:$N$804,3,0))</f>
        <v/>
      </c>
      <c r="D527" s="29" t="str">
        <f t="shared" si="91"/>
        <v/>
      </c>
      <c r="E527" s="32" t="str">
        <f>IF(N527=0,"",VLOOKUP(B527,'申込一覧（事務局）'!$A$5:$N$804,4,0))</f>
        <v/>
      </c>
      <c r="F527" s="30" t="str">
        <f>IF(N527=0,"",VLOOKUP(B527,'申込一覧（事務局）'!$A$5:$N$804,6,0))</f>
        <v/>
      </c>
      <c r="G527" s="42" t="str">
        <f t="shared" si="92"/>
        <v/>
      </c>
      <c r="H527" s="50" t="str">
        <f>IF(N527=0,"",VLOOKUP(A527,'申込一覧（事務局）'!$A$5:$N$804,11,0))</f>
        <v/>
      </c>
      <c r="I527" s="31" t="str">
        <f>IF(N527=0,"",VLOOKUP(B527,'申込一覧（事務局）'!$A$5:$N$804,13,0))</f>
        <v/>
      </c>
      <c r="J527" s="31" t="str">
        <f>IF(N527=0,"",VLOOKUP(B527,'申込一覧（事務局）'!$A$5:$N$804,14,0))</f>
        <v/>
      </c>
      <c r="K527" s="53" t="str">
        <f>IF(N527=0,"",VLOOKUP(B527,'申込一覧（事務局）'!$A$5:$N$804,8,0))</f>
        <v/>
      </c>
      <c r="N527" s="55">
        <f>VLOOKUP(B527,'申込一覧（事務局）'!$A$5:$N$804,10,0)</f>
        <v>0</v>
      </c>
    </row>
    <row r="528" spans="1:14" ht="22.5" customHeight="1" x14ac:dyDescent="0.4">
      <c r="A528" s="19">
        <v>471</v>
      </c>
      <c r="B528" s="15">
        <v>471</v>
      </c>
      <c r="C528" s="29" t="str">
        <f>IF(N528=0,"",VLOOKUP(B528,'申込一覧（事務局）'!$A$5:$N$804,3,0))</f>
        <v/>
      </c>
      <c r="D528" s="29" t="str">
        <f t="shared" si="91"/>
        <v/>
      </c>
      <c r="E528" s="32" t="str">
        <f>IF(N528=0,"",VLOOKUP(B528,'申込一覧（事務局）'!$A$5:$N$804,4,0))</f>
        <v/>
      </c>
      <c r="F528" s="30" t="str">
        <f>IF(N528=0,"",VLOOKUP(B528,'申込一覧（事務局）'!$A$5:$N$804,6,0))</f>
        <v/>
      </c>
      <c r="G528" s="42" t="str">
        <f t="shared" si="92"/>
        <v/>
      </c>
      <c r="H528" s="50" t="str">
        <f>IF(N528=0,"",VLOOKUP(A528,'申込一覧（事務局）'!$A$5:$N$804,11,0))</f>
        <v/>
      </c>
      <c r="I528" s="31" t="str">
        <f>IF(N528=0,"",VLOOKUP(B528,'申込一覧（事務局）'!$A$5:$N$804,13,0))</f>
        <v/>
      </c>
      <c r="J528" s="31" t="str">
        <f>IF(N528=0,"",VLOOKUP(B528,'申込一覧（事務局）'!$A$5:$N$804,14,0))</f>
        <v/>
      </c>
      <c r="K528" s="53" t="str">
        <f>IF(N528=0,"",VLOOKUP(B528,'申込一覧（事務局）'!$A$5:$N$804,8,0))</f>
        <v/>
      </c>
      <c r="N528" s="55">
        <f>VLOOKUP(B528,'申込一覧（事務局）'!$A$5:$N$804,10,0)</f>
        <v>0</v>
      </c>
    </row>
    <row r="529" spans="1:14" ht="22.5" customHeight="1" x14ac:dyDescent="0.4">
      <c r="A529" s="19">
        <v>472</v>
      </c>
      <c r="B529" s="15">
        <v>472</v>
      </c>
      <c r="C529" s="29" t="str">
        <f>IF(N529=0,"",VLOOKUP(B529,'申込一覧（事務局）'!$A$5:$N$804,3,0))</f>
        <v/>
      </c>
      <c r="D529" s="29" t="str">
        <f t="shared" si="91"/>
        <v/>
      </c>
      <c r="E529" s="32" t="str">
        <f>IF(N529=0,"",VLOOKUP(B529,'申込一覧（事務局）'!$A$5:$N$804,4,0))</f>
        <v/>
      </c>
      <c r="F529" s="30" t="str">
        <f>IF(N529=0,"",VLOOKUP(B529,'申込一覧（事務局）'!$A$5:$N$804,6,0))</f>
        <v/>
      </c>
      <c r="G529" s="42" t="str">
        <f t="shared" si="92"/>
        <v/>
      </c>
      <c r="H529" s="50" t="str">
        <f>IF(N529=0,"",VLOOKUP(A529,'申込一覧（事務局）'!$A$5:$N$804,11,0))</f>
        <v/>
      </c>
      <c r="I529" s="31" t="str">
        <f>IF(N529=0,"",VLOOKUP(B529,'申込一覧（事務局）'!$A$5:$N$804,13,0))</f>
        <v/>
      </c>
      <c r="J529" s="31" t="str">
        <f>IF(N529=0,"",VLOOKUP(B529,'申込一覧（事務局）'!$A$5:$N$804,14,0))</f>
        <v/>
      </c>
      <c r="K529" s="53" t="str">
        <f>IF(N529=0,"",VLOOKUP(B529,'申込一覧（事務局）'!$A$5:$N$804,8,0))</f>
        <v/>
      </c>
      <c r="N529" s="55">
        <f>VLOOKUP(B529,'申込一覧（事務局）'!$A$5:$N$804,10,0)</f>
        <v>0</v>
      </c>
    </row>
    <row r="530" spans="1:14" ht="22.5" customHeight="1" x14ac:dyDescent="0.4">
      <c r="A530" s="19">
        <v>473</v>
      </c>
      <c r="B530" s="15">
        <v>473</v>
      </c>
      <c r="C530" s="29" t="str">
        <f>IF(N530=0,"",VLOOKUP(B530,'申込一覧（事務局）'!$A$5:$N$804,3,0))</f>
        <v/>
      </c>
      <c r="D530" s="29" t="str">
        <f t="shared" si="91"/>
        <v/>
      </c>
      <c r="E530" s="32" t="str">
        <f>IF(N530=0,"",VLOOKUP(B530,'申込一覧（事務局）'!$A$5:$N$804,4,0))</f>
        <v/>
      </c>
      <c r="F530" s="30" t="str">
        <f>IF(N530=0,"",VLOOKUP(B530,'申込一覧（事務局）'!$A$5:$N$804,6,0))</f>
        <v/>
      </c>
      <c r="G530" s="42" t="str">
        <f t="shared" si="92"/>
        <v/>
      </c>
      <c r="H530" s="50" t="str">
        <f>IF(N530=0,"",VLOOKUP(A530,'申込一覧（事務局）'!$A$5:$N$804,11,0))</f>
        <v/>
      </c>
      <c r="I530" s="31" t="str">
        <f>IF(N530=0,"",VLOOKUP(B530,'申込一覧（事務局）'!$A$5:$N$804,13,0))</f>
        <v/>
      </c>
      <c r="J530" s="31" t="str">
        <f>IF(N530=0,"",VLOOKUP(B530,'申込一覧（事務局）'!$A$5:$N$804,14,0))</f>
        <v/>
      </c>
      <c r="K530" s="53" t="str">
        <f>IF(N530=0,"",VLOOKUP(B530,'申込一覧（事務局）'!$A$5:$N$804,8,0))</f>
        <v/>
      </c>
      <c r="N530" s="55">
        <f>VLOOKUP(B530,'申込一覧（事務局）'!$A$5:$N$804,10,0)</f>
        <v>0</v>
      </c>
    </row>
    <row r="531" spans="1:14" ht="22.5" customHeight="1" x14ac:dyDescent="0.4">
      <c r="A531" s="19">
        <v>474</v>
      </c>
      <c r="B531" s="15">
        <v>474</v>
      </c>
      <c r="C531" s="29" t="str">
        <f>IF(N531=0,"",VLOOKUP(B531,'申込一覧（事務局）'!$A$5:$N$804,3,0))</f>
        <v/>
      </c>
      <c r="D531" s="29" t="str">
        <f t="shared" si="91"/>
        <v/>
      </c>
      <c r="E531" s="32" t="str">
        <f>IF(N531=0,"",VLOOKUP(B531,'申込一覧（事務局）'!$A$5:$N$804,4,0))</f>
        <v/>
      </c>
      <c r="F531" s="30" t="str">
        <f>IF(N531=0,"",VLOOKUP(B531,'申込一覧（事務局）'!$A$5:$N$804,6,0))</f>
        <v/>
      </c>
      <c r="G531" s="42" t="str">
        <f t="shared" si="92"/>
        <v/>
      </c>
      <c r="H531" s="50" t="str">
        <f>IF(N531=0,"",VLOOKUP(A531,'申込一覧（事務局）'!$A$5:$N$804,11,0))</f>
        <v/>
      </c>
      <c r="I531" s="31" t="str">
        <f>IF(N531=0,"",VLOOKUP(B531,'申込一覧（事務局）'!$A$5:$N$804,13,0))</f>
        <v/>
      </c>
      <c r="J531" s="31" t="str">
        <f>IF(N531=0,"",VLOOKUP(B531,'申込一覧（事務局）'!$A$5:$N$804,14,0))</f>
        <v/>
      </c>
      <c r="K531" s="53" t="str">
        <f>IF(N531=0,"",VLOOKUP(B531,'申込一覧（事務局）'!$A$5:$N$804,8,0))</f>
        <v/>
      </c>
      <c r="N531" s="55">
        <f>VLOOKUP(B531,'申込一覧（事務局）'!$A$5:$N$804,10,0)</f>
        <v>0</v>
      </c>
    </row>
    <row r="532" spans="1:14" ht="22.5" customHeight="1" thickBot="1" x14ac:dyDescent="0.45">
      <c r="A532" s="43">
        <v>475</v>
      </c>
      <c r="B532" s="16">
        <v>475</v>
      </c>
      <c r="C532" s="33" t="str">
        <f>IF(N532=0,"",VLOOKUP(B532,'申込一覧（事務局）'!$A$5:$N$804,3,0))</f>
        <v/>
      </c>
      <c r="D532" s="33" t="str">
        <f t="shared" si="91"/>
        <v/>
      </c>
      <c r="E532" s="34" t="str">
        <f>IF(N532=0,"",VLOOKUP(B532,'申込一覧（事務局）'!$A$5:$N$804,4,0))</f>
        <v/>
      </c>
      <c r="F532" s="44" t="str">
        <f>IF(N532=0,"",VLOOKUP(B532,'申込一覧（事務局）'!$A$5:$N$804,6,0))</f>
        <v/>
      </c>
      <c r="G532" s="45" t="str">
        <f t="shared" si="92"/>
        <v/>
      </c>
      <c r="H532" s="51" t="str">
        <f>IF(N532=0,"",VLOOKUP(A532,'申込一覧（事務局）'!$A$5:$N$804,11,0))</f>
        <v/>
      </c>
      <c r="I532" s="46" t="str">
        <f>IF(N532=0,"",VLOOKUP(B532,'申込一覧（事務局）'!$A$5:$N$804,13,0))</f>
        <v/>
      </c>
      <c r="J532" s="46" t="str">
        <f>IF(N532=0,"",VLOOKUP(B532,'申込一覧（事務局）'!$A$5:$N$804,14,0))</f>
        <v/>
      </c>
      <c r="K532" s="54" t="str">
        <f>IF(N532=0,"",VLOOKUP(B532,'申込一覧（事務局）'!$A$5:$N$804,8,0))</f>
        <v/>
      </c>
      <c r="N532" s="55">
        <f>VLOOKUP(B532,'申込一覧（事務局）'!$A$5:$N$804,10,0)</f>
        <v>0</v>
      </c>
    </row>
    <row r="533" spans="1:14" ht="23.25" x14ac:dyDescent="0.4">
      <c r="A533" s="81" t="str">
        <f t="shared" ref="A533" si="93">A1</f>
        <v>2023年度　C級公認審判員申請者名簿(一般)　　　</v>
      </c>
      <c r="B533" s="81"/>
      <c r="C533" s="81"/>
      <c r="D533" s="81"/>
      <c r="E533" s="81"/>
      <c r="F533" s="81"/>
      <c r="G533" s="81"/>
      <c r="H533" s="81"/>
      <c r="I533" s="81"/>
      <c r="J533" s="81"/>
      <c r="K533" s="82" t="str">
        <f>"NO."&amp;$L$2+19</f>
        <v>NO.20</v>
      </c>
      <c r="N533" s="55" t="e">
        <f>VLOOKUP(B533,'申込一覧（事務局）'!$A$5:$N$804,10,0)</f>
        <v>#N/A</v>
      </c>
    </row>
    <row r="534" spans="1:14" ht="17.25" thickBot="1" x14ac:dyDescent="0.45">
      <c r="A534" s="84" t="str">
        <f t="shared" ref="A534:J534" si="94">A2</f>
        <v>一般財団法人　北海道陸上競技協会　　２０２３年４月１日付委嘱</v>
      </c>
      <c r="B534" s="84"/>
      <c r="C534" s="84"/>
      <c r="D534" s="84"/>
      <c r="E534" s="84"/>
      <c r="F534" s="84"/>
      <c r="G534" s="84"/>
      <c r="H534" s="84"/>
      <c r="I534" s="84"/>
      <c r="J534" s="21" t="str">
        <f t="shared" si="94"/>
        <v>2023年4月15日以降受付</v>
      </c>
      <c r="K534" s="83"/>
      <c r="L534" s="12">
        <v>1</v>
      </c>
      <c r="N534" s="55" t="e">
        <f>VLOOKUP(B534,'申込一覧（事務局）'!$A$5:$N$804,10,0)</f>
        <v>#N/A</v>
      </c>
    </row>
    <row r="535" spans="1:14" ht="26.25" customHeight="1" thickBot="1" x14ac:dyDescent="0.45">
      <c r="A535" s="13"/>
      <c r="B535" s="18" t="str">
        <f t="shared" ref="B535:K535" si="95">B3</f>
        <v>登録番号</v>
      </c>
      <c r="C535" s="22" t="str">
        <f t="shared" si="95"/>
        <v>所属陸協</v>
      </c>
      <c r="D535" s="23" t="str">
        <f t="shared" si="95"/>
        <v>区分</v>
      </c>
      <c r="E535" s="24" t="str">
        <f t="shared" si="95"/>
        <v>氏      名</v>
      </c>
      <c r="F535" s="25" t="str">
        <f t="shared" si="95"/>
        <v>性</v>
      </c>
      <c r="G535" s="24" t="str">
        <f t="shared" si="95"/>
        <v>生年月日</v>
      </c>
      <c r="H535" s="24" t="str">
        <f t="shared" si="95"/>
        <v>年齢</v>
      </c>
      <c r="I535" s="24" t="str">
        <f t="shared" si="95"/>
        <v>（〒）</v>
      </c>
      <c r="J535" s="26" t="str">
        <f t="shared" si="95"/>
        <v>住所</v>
      </c>
      <c r="K535" s="27" t="str">
        <f t="shared" si="95"/>
        <v>所属高校</v>
      </c>
      <c r="N535" s="55" t="e">
        <f>VLOOKUP(B535,'申込一覧（事務局）'!$A$5:$N$804,10,0)</f>
        <v>#N/A</v>
      </c>
    </row>
    <row r="536" spans="1:14" ht="22.5" customHeight="1" x14ac:dyDescent="0.4">
      <c r="A536" s="37">
        <v>476</v>
      </c>
      <c r="B536" s="14">
        <v>476</v>
      </c>
      <c r="C536" s="28" t="str">
        <f>IF(N536=0,"",VLOOKUP(B536,'申込一覧（事務局）'!$A$5:$N$804,3,0))</f>
        <v/>
      </c>
      <c r="D536" s="28" t="str">
        <f>IF(C536="","","高校")</f>
        <v/>
      </c>
      <c r="E536" s="38" t="str">
        <f>IF(N536=0,"",VLOOKUP(B536,'申込一覧（事務局）'!$A$5:$N$804,4,0))</f>
        <v/>
      </c>
      <c r="F536" s="39" t="str">
        <f>IF(N536=0,"",VLOOKUP(B536,'申込一覧（事務局）'!$A$5:$N$804,6,0))</f>
        <v/>
      </c>
      <c r="G536" s="40" t="str">
        <f>IF(N536=0,"",TEXT(N536,"0000!/00!/00"))</f>
        <v/>
      </c>
      <c r="H536" s="48" t="str">
        <f>IF(N536=0,"",VLOOKUP(A536,'申込一覧（事務局）'!$A$5:$N$804,11,0))</f>
        <v/>
      </c>
      <c r="I536" s="41" t="str">
        <f>IF(N536=0,"",VLOOKUP(B536,'申込一覧（事務局）'!$A$5:$N$804,13,0))</f>
        <v/>
      </c>
      <c r="J536" s="41" t="str">
        <f>IF(N536=0,"",VLOOKUP(B536,'申込一覧（事務局）'!$A$5:$N$804,14,0))</f>
        <v/>
      </c>
      <c r="K536" s="52" t="str">
        <f>IF(N536=0,"",VLOOKUP(B536,'申込一覧（事務局）'!$A$5:$N$804,8,0))</f>
        <v/>
      </c>
      <c r="N536" s="55">
        <f>VLOOKUP(B536,'申込一覧（事務局）'!$A$5:$N$804,10,0)</f>
        <v>0</v>
      </c>
    </row>
    <row r="537" spans="1:14" ht="22.5" customHeight="1" x14ac:dyDescent="0.4">
      <c r="A537" s="19">
        <v>477</v>
      </c>
      <c r="B537" s="15">
        <v>477</v>
      </c>
      <c r="C537" s="29" t="str">
        <f>IF(N537=0,"",VLOOKUP(B537,'申込一覧（事務局）'!$A$5:$N$804,3,0))</f>
        <v/>
      </c>
      <c r="D537" s="29" t="str">
        <f t="shared" ref="D537:D560" si="96">IF(C537="","","高校")</f>
        <v/>
      </c>
      <c r="E537" s="32" t="str">
        <f>IF(N537=0,"",VLOOKUP(B537,'申込一覧（事務局）'!$A$5:$N$804,4,0))</f>
        <v/>
      </c>
      <c r="F537" s="30" t="str">
        <f>IF(N537=0,"",VLOOKUP(B537,'申込一覧（事務局）'!$A$5:$N$804,6,0))</f>
        <v/>
      </c>
      <c r="G537" s="42" t="str">
        <f t="shared" ref="G537:G560" si="97">IF(N537=0,"",TEXT(N537,"0000!/00!/00"))</f>
        <v/>
      </c>
      <c r="H537" s="50" t="str">
        <f>IF(N537=0,"",VLOOKUP(A537,'申込一覧（事務局）'!$A$5:$N$804,11,0))</f>
        <v/>
      </c>
      <c r="I537" s="31" t="str">
        <f>IF(N537=0,"",VLOOKUP(B537,'申込一覧（事務局）'!$A$5:$N$804,13,0))</f>
        <v/>
      </c>
      <c r="J537" s="31" t="str">
        <f>IF(N537=0,"",VLOOKUP(B537,'申込一覧（事務局）'!$A$5:$N$804,14,0))</f>
        <v/>
      </c>
      <c r="K537" s="53" t="str">
        <f>IF(N537=0,"",VLOOKUP(B537,'申込一覧（事務局）'!$A$5:$N$804,8,0))</f>
        <v/>
      </c>
      <c r="N537" s="55">
        <f>VLOOKUP(B537,'申込一覧（事務局）'!$A$5:$N$804,10,0)</f>
        <v>0</v>
      </c>
    </row>
    <row r="538" spans="1:14" ht="22.5" customHeight="1" x14ac:dyDescent="0.4">
      <c r="A538" s="19">
        <v>478</v>
      </c>
      <c r="B538" s="15">
        <v>478</v>
      </c>
      <c r="C538" s="29" t="str">
        <f>IF(N538=0,"",VLOOKUP(B538,'申込一覧（事務局）'!$A$5:$N$804,3,0))</f>
        <v/>
      </c>
      <c r="D538" s="29" t="str">
        <f t="shared" si="96"/>
        <v/>
      </c>
      <c r="E538" s="32" t="str">
        <f>IF(N538=0,"",VLOOKUP(B538,'申込一覧（事務局）'!$A$5:$N$804,4,0))</f>
        <v/>
      </c>
      <c r="F538" s="30" t="str">
        <f>IF(N538=0,"",VLOOKUP(B538,'申込一覧（事務局）'!$A$5:$N$804,6,0))</f>
        <v/>
      </c>
      <c r="G538" s="42" t="str">
        <f t="shared" si="97"/>
        <v/>
      </c>
      <c r="H538" s="50" t="str">
        <f>IF(N538=0,"",VLOOKUP(A538,'申込一覧（事務局）'!$A$5:$N$804,11,0))</f>
        <v/>
      </c>
      <c r="I538" s="31" t="str">
        <f>IF(N538=0,"",VLOOKUP(B538,'申込一覧（事務局）'!$A$5:$N$804,13,0))</f>
        <v/>
      </c>
      <c r="J538" s="31" t="str">
        <f>IF(N538=0,"",VLOOKUP(B538,'申込一覧（事務局）'!$A$5:$N$804,14,0))</f>
        <v/>
      </c>
      <c r="K538" s="53" t="str">
        <f>IF(N538=0,"",VLOOKUP(B538,'申込一覧（事務局）'!$A$5:$N$804,8,0))</f>
        <v/>
      </c>
      <c r="N538" s="55">
        <f>VLOOKUP(B538,'申込一覧（事務局）'!$A$5:$N$804,10,0)</f>
        <v>0</v>
      </c>
    </row>
    <row r="539" spans="1:14" ht="22.5" customHeight="1" x14ac:dyDescent="0.4">
      <c r="A539" s="19">
        <v>479</v>
      </c>
      <c r="B539" s="15">
        <v>479</v>
      </c>
      <c r="C539" s="29" t="str">
        <f>IF(N539=0,"",VLOOKUP(B539,'申込一覧（事務局）'!$A$5:$N$804,3,0))</f>
        <v/>
      </c>
      <c r="D539" s="29" t="str">
        <f t="shared" si="96"/>
        <v/>
      </c>
      <c r="E539" s="32" t="str">
        <f>IF(N539=0,"",VLOOKUP(B539,'申込一覧（事務局）'!$A$5:$N$804,4,0))</f>
        <v/>
      </c>
      <c r="F539" s="30" t="str">
        <f>IF(N539=0,"",VLOOKUP(B539,'申込一覧（事務局）'!$A$5:$N$804,6,0))</f>
        <v/>
      </c>
      <c r="G539" s="42" t="str">
        <f t="shared" si="97"/>
        <v/>
      </c>
      <c r="H539" s="50" t="str">
        <f>IF(N539=0,"",VLOOKUP(A539,'申込一覧（事務局）'!$A$5:$N$804,11,0))</f>
        <v/>
      </c>
      <c r="I539" s="31" t="str">
        <f>IF(N539=0,"",VLOOKUP(B539,'申込一覧（事務局）'!$A$5:$N$804,13,0))</f>
        <v/>
      </c>
      <c r="J539" s="31" t="str">
        <f>IF(N539=0,"",VLOOKUP(B539,'申込一覧（事務局）'!$A$5:$N$804,14,0))</f>
        <v/>
      </c>
      <c r="K539" s="53" t="str">
        <f>IF(N539=0,"",VLOOKUP(B539,'申込一覧（事務局）'!$A$5:$N$804,8,0))</f>
        <v/>
      </c>
      <c r="N539" s="55">
        <f>VLOOKUP(B539,'申込一覧（事務局）'!$A$5:$N$804,10,0)</f>
        <v>0</v>
      </c>
    </row>
    <row r="540" spans="1:14" ht="22.5" customHeight="1" x14ac:dyDescent="0.4">
      <c r="A540" s="19">
        <v>480</v>
      </c>
      <c r="B540" s="15">
        <v>480</v>
      </c>
      <c r="C540" s="29" t="str">
        <f>IF(N540=0,"",VLOOKUP(B540,'申込一覧（事務局）'!$A$5:$N$804,3,0))</f>
        <v/>
      </c>
      <c r="D540" s="29" t="str">
        <f t="shared" si="96"/>
        <v/>
      </c>
      <c r="E540" s="32" t="str">
        <f>IF(N540=0,"",VLOOKUP(B540,'申込一覧（事務局）'!$A$5:$N$804,4,0))</f>
        <v/>
      </c>
      <c r="F540" s="30" t="str">
        <f>IF(N540=0,"",VLOOKUP(B540,'申込一覧（事務局）'!$A$5:$N$804,6,0))</f>
        <v/>
      </c>
      <c r="G540" s="42" t="str">
        <f t="shared" si="97"/>
        <v/>
      </c>
      <c r="H540" s="50" t="str">
        <f>IF(N540=0,"",VLOOKUP(A540,'申込一覧（事務局）'!$A$5:$N$804,11,0))</f>
        <v/>
      </c>
      <c r="I540" s="31" t="str">
        <f>IF(N540=0,"",VLOOKUP(B540,'申込一覧（事務局）'!$A$5:$N$804,13,0))</f>
        <v/>
      </c>
      <c r="J540" s="31" t="str">
        <f>IF(N540=0,"",VLOOKUP(B540,'申込一覧（事務局）'!$A$5:$N$804,14,0))</f>
        <v/>
      </c>
      <c r="K540" s="53" t="str">
        <f>IF(N540=0,"",VLOOKUP(B540,'申込一覧（事務局）'!$A$5:$N$804,8,0))</f>
        <v/>
      </c>
      <c r="N540" s="55">
        <f>VLOOKUP(B540,'申込一覧（事務局）'!$A$5:$N$804,10,0)</f>
        <v>0</v>
      </c>
    </row>
    <row r="541" spans="1:14" ht="22.5" customHeight="1" x14ac:dyDescent="0.4">
      <c r="A541" s="19">
        <v>481</v>
      </c>
      <c r="B541" s="15">
        <v>481</v>
      </c>
      <c r="C541" s="29" t="str">
        <f>IF(N541=0,"",VLOOKUP(B541,'申込一覧（事務局）'!$A$5:$N$804,3,0))</f>
        <v/>
      </c>
      <c r="D541" s="29" t="str">
        <f t="shared" si="96"/>
        <v/>
      </c>
      <c r="E541" s="32" t="str">
        <f>IF(N541=0,"",VLOOKUP(B541,'申込一覧（事務局）'!$A$5:$N$804,4,0))</f>
        <v/>
      </c>
      <c r="F541" s="30" t="str">
        <f>IF(N541=0,"",VLOOKUP(B541,'申込一覧（事務局）'!$A$5:$N$804,6,0))</f>
        <v/>
      </c>
      <c r="G541" s="42" t="str">
        <f t="shared" si="97"/>
        <v/>
      </c>
      <c r="H541" s="50" t="str">
        <f>IF(N541=0,"",VLOOKUP(A541,'申込一覧（事務局）'!$A$5:$N$804,11,0))</f>
        <v/>
      </c>
      <c r="I541" s="31" t="str">
        <f>IF(N541=0,"",VLOOKUP(B541,'申込一覧（事務局）'!$A$5:$N$804,13,0))</f>
        <v/>
      </c>
      <c r="J541" s="31" t="str">
        <f>IF(N541=0,"",VLOOKUP(B541,'申込一覧（事務局）'!$A$5:$N$804,14,0))</f>
        <v/>
      </c>
      <c r="K541" s="53" t="str">
        <f>IF(N541=0,"",VLOOKUP(B541,'申込一覧（事務局）'!$A$5:$N$804,8,0))</f>
        <v/>
      </c>
      <c r="N541" s="55">
        <f>VLOOKUP(B541,'申込一覧（事務局）'!$A$5:$N$804,10,0)</f>
        <v>0</v>
      </c>
    </row>
    <row r="542" spans="1:14" ht="22.5" customHeight="1" x14ac:dyDescent="0.4">
      <c r="A542" s="19">
        <v>482</v>
      </c>
      <c r="B542" s="15">
        <v>482</v>
      </c>
      <c r="C542" s="29" t="str">
        <f>IF(N542=0,"",VLOOKUP(B542,'申込一覧（事務局）'!$A$5:$N$804,3,0))</f>
        <v/>
      </c>
      <c r="D542" s="29" t="str">
        <f t="shared" si="96"/>
        <v/>
      </c>
      <c r="E542" s="32" t="str">
        <f>IF(N542=0,"",VLOOKUP(B542,'申込一覧（事務局）'!$A$5:$N$804,4,0))</f>
        <v/>
      </c>
      <c r="F542" s="30" t="str">
        <f>IF(N542=0,"",VLOOKUP(B542,'申込一覧（事務局）'!$A$5:$N$804,6,0))</f>
        <v/>
      </c>
      <c r="G542" s="42" t="str">
        <f t="shared" si="97"/>
        <v/>
      </c>
      <c r="H542" s="50" t="str">
        <f>IF(N542=0,"",VLOOKUP(A542,'申込一覧（事務局）'!$A$5:$N$804,11,0))</f>
        <v/>
      </c>
      <c r="I542" s="31" t="str">
        <f>IF(N542=0,"",VLOOKUP(B542,'申込一覧（事務局）'!$A$5:$N$804,13,0))</f>
        <v/>
      </c>
      <c r="J542" s="31" t="str">
        <f>IF(N542=0,"",VLOOKUP(B542,'申込一覧（事務局）'!$A$5:$N$804,14,0))</f>
        <v/>
      </c>
      <c r="K542" s="53" t="str">
        <f>IF(N542=0,"",VLOOKUP(B542,'申込一覧（事務局）'!$A$5:$N$804,8,0))</f>
        <v/>
      </c>
      <c r="N542" s="55">
        <f>VLOOKUP(B542,'申込一覧（事務局）'!$A$5:$N$804,10,0)</f>
        <v>0</v>
      </c>
    </row>
    <row r="543" spans="1:14" ht="22.5" customHeight="1" x14ac:dyDescent="0.4">
      <c r="A543" s="19">
        <v>483</v>
      </c>
      <c r="B543" s="15">
        <v>483</v>
      </c>
      <c r="C543" s="29" t="str">
        <f>IF(N543=0,"",VLOOKUP(B543,'申込一覧（事務局）'!$A$5:$N$804,3,0))</f>
        <v/>
      </c>
      <c r="D543" s="29" t="str">
        <f t="shared" si="96"/>
        <v/>
      </c>
      <c r="E543" s="32" t="str">
        <f>IF(N543=0,"",VLOOKUP(B543,'申込一覧（事務局）'!$A$5:$N$804,4,0))</f>
        <v/>
      </c>
      <c r="F543" s="30" t="str">
        <f>IF(N543=0,"",VLOOKUP(B543,'申込一覧（事務局）'!$A$5:$N$804,6,0))</f>
        <v/>
      </c>
      <c r="G543" s="42" t="str">
        <f t="shared" si="97"/>
        <v/>
      </c>
      <c r="H543" s="50" t="str">
        <f>IF(N543=0,"",VLOOKUP(A543,'申込一覧（事務局）'!$A$5:$N$804,11,0))</f>
        <v/>
      </c>
      <c r="I543" s="31" t="str">
        <f>IF(N543=0,"",VLOOKUP(B543,'申込一覧（事務局）'!$A$5:$N$804,13,0))</f>
        <v/>
      </c>
      <c r="J543" s="31" t="str">
        <f>IF(N543=0,"",VLOOKUP(B543,'申込一覧（事務局）'!$A$5:$N$804,14,0))</f>
        <v/>
      </c>
      <c r="K543" s="53" t="str">
        <f>IF(N543=0,"",VLOOKUP(B543,'申込一覧（事務局）'!$A$5:$N$804,8,0))</f>
        <v/>
      </c>
      <c r="N543" s="55">
        <f>VLOOKUP(B543,'申込一覧（事務局）'!$A$5:$N$804,10,0)</f>
        <v>0</v>
      </c>
    </row>
    <row r="544" spans="1:14" ht="22.5" customHeight="1" x14ac:dyDescent="0.4">
      <c r="A544" s="19">
        <v>484</v>
      </c>
      <c r="B544" s="15">
        <v>484</v>
      </c>
      <c r="C544" s="29" t="str">
        <f>IF(N544=0,"",VLOOKUP(B544,'申込一覧（事務局）'!$A$5:$N$804,3,0))</f>
        <v/>
      </c>
      <c r="D544" s="29" t="str">
        <f t="shared" si="96"/>
        <v/>
      </c>
      <c r="E544" s="32" t="str">
        <f>IF(N544=0,"",VLOOKUP(B544,'申込一覧（事務局）'!$A$5:$N$804,4,0))</f>
        <v/>
      </c>
      <c r="F544" s="30" t="str">
        <f>IF(N544=0,"",VLOOKUP(B544,'申込一覧（事務局）'!$A$5:$N$804,6,0))</f>
        <v/>
      </c>
      <c r="G544" s="42" t="str">
        <f t="shared" si="97"/>
        <v/>
      </c>
      <c r="H544" s="50" t="str">
        <f>IF(N544=0,"",VLOOKUP(A544,'申込一覧（事務局）'!$A$5:$N$804,11,0))</f>
        <v/>
      </c>
      <c r="I544" s="31" t="str">
        <f>IF(N544=0,"",VLOOKUP(B544,'申込一覧（事務局）'!$A$5:$N$804,13,0))</f>
        <v/>
      </c>
      <c r="J544" s="31" t="str">
        <f>IF(N544=0,"",VLOOKUP(B544,'申込一覧（事務局）'!$A$5:$N$804,14,0))</f>
        <v/>
      </c>
      <c r="K544" s="53" t="str">
        <f>IF(N544=0,"",VLOOKUP(B544,'申込一覧（事務局）'!$A$5:$N$804,8,0))</f>
        <v/>
      </c>
      <c r="N544" s="55">
        <f>VLOOKUP(B544,'申込一覧（事務局）'!$A$5:$N$804,10,0)</f>
        <v>0</v>
      </c>
    </row>
    <row r="545" spans="1:14" ht="22.5" customHeight="1" x14ac:dyDescent="0.4">
      <c r="A545" s="19">
        <v>485</v>
      </c>
      <c r="B545" s="15">
        <v>485</v>
      </c>
      <c r="C545" s="29" t="str">
        <f>IF(N545=0,"",VLOOKUP(B545,'申込一覧（事務局）'!$A$5:$N$804,3,0))</f>
        <v/>
      </c>
      <c r="D545" s="29" t="str">
        <f t="shared" si="96"/>
        <v/>
      </c>
      <c r="E545" s="32" t="str">
        <f>IF(N545=0,"",VLOOKUP(B545,'申込一覧（事務局）'!$A$5:$N$804,4,0))</f>
        <v/>
      </c>
      <c r="F545" s="30" t="str">
        <f>IF(N545=0,"",VLOOKUP(B545,'申込一覧（事務局）'!$A$5:$N$804,6,0))</f>
        <v/>
      </c>
      <c r="G545" s="42" t="str">
        <f t="shared" si="97"/>
        <v/>
      </c>
      <c r="H545" s="50" t="str">
        <f>IF(N545=0,"",VLOOKUP(A545,'申込一覧（事務局）'!$A$5:$N$804,11,0))</f>
        <v/>
      </c>
      <c r="I545" s="31" t="str">
        <f>IF(N545=0,"",VLOOKUP(B545,'申込一覧（事務局）'!$A$5:$N$804,13,0))</f>
        <v/>
      </c>
      <c r="J545" s="31" t="str">
        <f>IF(N545=0,"",VLOOKUP(B545,'申込一覧（事務局）'!$A$5:$N$804,14,0))</f>
        <v/>
      </c>
      <c r="K545" s="53" t="str">
        <f>IF(N545=0,"",VLOOKUP(B545,'申込一覧（事務局）'!$A$5:$N$804,8,0))</f>
        <v/>
      </c>
      <c r="N545" s="55">
        <f>VLOOKUP(B545,'申込一覧（事務局）'!$A$5:$N$804,10,0)</f>
        <v>0</v>
      </c>
    </row>
    <row r="546" spans="1:14" ht="22.5" customHeight="1" x14ac:dyDescent="0.4">
      <c r="A546" s="19">
        <v>486</v>
      </c>
      <c r="B546" s="15">
        <v>486</v>
      </c>
      <c r="C546" s="29" t="str">
        <f>IF(N546=0,"",VLOOKUP(B546,'申込一覧（事務局）'!$A$5:$N$804,3,0))</f>
        <v/>
      </c>
      <c r="D546" s="29" t="str">
        <f t="shared" si="96"/>
        <v/>
      </c>
      <c r="E546" s="32" t="str">
        <f>IF(N546=0,"",VLOOKUP(B546,'申込一覧（事務局）'!$A$5:$N$804,4,0))</f>
        <v/>
      </c>
      <c r="F546" s="30" t="str">
        <f>IF(N546=0,"",VLOOKUP(B546,'申込一覧（事務局）'!$A$5:$N$804,6,0))</f>
        <v/>
      </c>
      <c r="G546" s="42" t="str">
        <f t="shared" si="97"/>
        <v/>
      </c>
      <c r="H546" s="50" t="str">
        <f>IF(N546=0,"",VLOOKUP(A546,'申込一覧（事務局）'!$A$5:$N$804,11,0))</f>
        <v/>
      </c>
      <c r="I546" s="31" t="str">
        <f>IF(N546=0,"",VLOOKUP(B546,'申込一覧（事務局）'!$A$5:$N$804,13,0))</f>
        <v/>
      </c>
      <c r="J546" s="31" t="str">
        <f>IF(N546=0,"",VLOOKUP(B546,'申込一覧（事務局）'!$A$5:$N$804,14,0))</f>
        <v/>
      </c>
      <c r="K546" s="53" t="str">
        <f>IF(N546=0,"",VLOOKUP(B546,'申込一覧（事務局）'!$A$5:$N$804,8,0))</f>
        <v/>
      </c>
      <c r="N546" s="55">
        <f>VLOOKUP(B546,'申込一覧（事務局）'!$A$5:$N$804,10,0)</f>
        <v>0</v>
      </c>
    </row>
    <row r="547" spans="1:14" ht="22.5" customHeight="1" x14ac:dyDescent="0.4">
      <c r="A547" s="19">
        <v>487</v>
      </c>
      <c r="B547" s="15">
        <v>487</v>
      </c>
      <c r="C547" s="29" t="str">
        <f>IF(N547=0,"",VLOOKUP(B547,'申込一覧（事務局）'!$A$5:$N$804,3,0))</f>
        <v/>
      </c>
      <c r="D547" s="29" t="str">
        <f t="shared" si="96"/>
        <v/>
      </c>
      <c r="E547" s="32" t="str">
        <f>IF(N547=0,"",VLOOKUP(B547,'申込一覧（事務局）'!$A$5:$N$804,4,0))</f>
        <v/>
      </c>
      <c r="F547" s="30" t="str">
        <f>IF(N547=0,"",VLOOKUP(B547,'申込一覧（事務局）'!$A$5:$N$804,6,0))</f>
        <v/>
      </c>
      <c r="G547" s="42" t="str">
        <f t="shared" si="97"/>
        <v/>
      </c>
      <c r="H547" s="50" t="str">
        <f>IF(N547=0,"",VLOOKUP(A547,'申込一覧（事務局）'!$A$5:$N$804,11,0))</f>
        <v/>
      </c>
      <c r="I547" s="31" t="str">
        <f>IF(N547=0,"",VLOOKUP(B547,'申込一覧（事務局）'!$A$5:$N$804,13,0))</f>
        <v/>
      </c>
      <c r="J547" s="31" t="str">
        <f>IF(N547=0,"",VLOOKUP(B547,'申込一覧（事務局）'!$A$5:$N$804,14,0))</f>
        <v/>
      </c>
      <c r="K547" s="53" t="str">
        <f>IF(N547=0,"",VLOOKUP(B547,'申込一覧（事務局）'!$A$5:$N$804,8,0))</f>
        <v/>
      </c>
      <c r="N547" s="55">
        <f>VLOOKUP(B547,'申込一覧（事務局）'!$A$5:$N$804,10,0)</f>
        <v>0</v>
      </c>
    </row>
    <row r="548" spans="1:14" ht="22.5" customHeight="1" x14ac:dyDescent="0.4">
      <c r="A548" s="19">
        <v>488</v>
      </c>
      <c r="B548" s="15">
        <v>488</v>
      </c>
      <c r="C548" s="29" t="str">
        <f>IF(N548=0,"",VLOOKUP(B548,'申込一覧（事務局）'!$A$5:$N$804,3,0))</f>
        <v/>
      </c>
      <c r="D548" s="29" t="str">
        <f t="shared" si="96"/>
        <v/>
      </c>
      <c r="E548" s="32" t="str">
        <f>IF(N548=0,"",VLOOKUP(B548,'申込一覧（事務局）'!$A$5:$N$804,4,0))</f>
        <v/>
      </c>
      <c r="F548" s="30" t="str">
        <f>IF(N548=0,"",VLOOKUP(B548,'申込一覧（事務局）'!$A$5:$N$804,6,0))</f>
        <v/>
      </c>
      <c r="G548" s="42" t="str">
        <f t="shared" si="97"/>
        <v/>
      </c>
      <c r="H548" s="50" t="str">
        <f>IF(N548=0,"",VLOOKUP(A548,'申込一覧（事務局）'!$A$5:$N$804,11,0))</f>
        <v/>
      </c>
      <c r="I548" s="31" t="str">
        <f>IF(N548=0,"",VLOOKUP(B548,'申込一覧（事務局）'!$A$5:$N$804,13,0))</f>
        <v/>
      </c>
      <c r="J548" s="31" t="str">
        <f>IF(N548=0,"",VLOOKUP(B548,'申込一覧（事務局）'!$A$5:$N$804,14,0))</f>
        <v/>
      </c>
      <c r="K548" s="53" t="str">
        <f>IF(N548=0,"",VLOOKUP(B548,'申込一覧（事務局）'!$A$5:$N$804,8,0))</f>
        <v/>
      </c>
      <c r="N548" s="55">
        <f>VLOOKUP(B548,'申込一覧（事務局）'!$A$5:$N$804,10,0)</f>
        <v>0</v>
      </c>
    </row>
    <row r="549" spans="1:14" ht="22.5" customHeight="1" x14ac:dyDescent="0.4">
      <c r="A549" s="19">
        <v>489</v>
      </c>
      <c r="B549" s="15">
        <v>489</v>
      </c>
      <c r="C549" s="29" t="str">
        <f>IF(N549=0,"",VLOOKUP(B549,'申込一覧（事務局）'!$A$5:$N$804,3,0))</f>
        <v/>
      </c>
      <c r="D549" s="29" t="str">
        <f t="shared" si="96"/>
        <v/>
      </c>
      <c r="E549" s="32" t="str">
        <f>IF(N549=0,"",VLOOKUP(B549,'申込一覧（事務局）'!$A$5:$N$804,4,0))</f>
        <v/>
      </c>
      <c r="F549" s="30" t="str">
        <f>IF(N549=0,"",VLOOKUP(B549,'申込一覧（事務局）'!$A$5:$N$804,6,0))</f>
        <v/>
      </c>
      <c r="G549" s="42" t="str">
        <f t="shared" si="97"/>
        <v/>
      </c>
      <c r="H549" s="50" t="str">
        <f>IF(N549=0,"",VLOOKUP(A549,'申込一覧（事務局）'!$A$5:$N$804,11,0))</f>
        <v/>
      </c>
      <c r="I549" s="31" t="str">
        <f>IF(N549=0,"",VLOOKUP(B549,'申込一覧（事務局）'!$A$5:$N$804,13,0))</f>
        <v/>
      </c>
      <c r="J549" s="31" t="str">
        <f>IF(N549=0,"",VLOOKUP(B549,'申込一覧（事務局）'!$A$5:$N$804,14,0))</f>
        <v/>
      </c>
      <c r="K549" s="53" t="str">
        <f>IF(N549=0,"",VLOOKUP(B549,'申込一覧（事務局）'!$A$5:$N$804,8,0))</f>
        <v/>
      </c>
      <c r="N549" s="55">
        <f>VLOOKUP(B549,'申込一覧（事務局）'!$A$5:$N$804,10,0)</f>
        <v>0</v>
      </c>
    </row>
    <row r="550" spans="1:14" ht="22.5" customHeight="1" x14ac:dyDescent="0.4">
      <c r="A550" s="19">
        <v>490</v>
      </c>
      <c r="B550" s="15">
        <v>490</v>
      </c>
      <c r="C550" s="29" t="str">
        <f>IF(N550=0,"",VLOOKUP(B550,'申込一覧（事務局）'!$A$5:$N$804,3,0))</f>
        <v/>
      </c>
      <c r="D550" s="29" t="str">
        <f t="shared" si="96"/>
        <v/>
      </c>
      <c r="E550" s="32" t="str">
        <f>IF(N550=0,"",VLOOKUP(B550,'申込一覧（事務局）'!$A$5:$N$804,4,0))</f>
        <v/>
      </c>
      <c r="F550" s="30" t="str">
        <f>IF(N550=0,"",VLOOKUP(B550,'申込一覧（事務局）'!$A$5:$N$804,6,0))</f>
        <v/>
      </c>
      <c r="G550" s="42" t="str">
        <f t="shared" si="97"/>
        <v/>
      </c>
      <c r="H550" s="50" t="str">
        <f>IF(N550=0,"",VLOOKUP(A550,'申込一覧（事務局）'!$A$5:$N$804,11,0))</f>
        <v/>
      </c>
      <c r="I550" s="31" t="str">
        <f>IF(N550=0,"",VLOOKUP(B550,'申込一覧（事務局）'!$A$5:$N$804,13,0))</f>
        <v/>
      </c>
      <c r="J550" s="31" t="str">
        <f>IF(N550=0,"",VLOOKUP(B550,'申込一覧（事務局）'!$A$5:$N$804,14,0))</f>
        <v/>
      </c>
      <c r="K550" s="53" t="str">
        <f>IF(N550=0,"",VLOOKUP(B550,'申込一覧（事務局）'!$A$5:$N$804,8,0))</f>
        <v/>
      </c>
      <c r="N550" s="55">
        <f>VLOOKUP(B550,'申込一覧（事務局）'!$A$5:$N$804,10,0)</f>
        <v>0</v>
      </c>
    </row>
    <row r="551" spans="1:14" ht="22.5" customHeight="1" x14ac:dyDescent="0.4">
      <c r="A551" s="19">
        <v>491</v>
      </c>
      <c r="B551" s="15">
        <v>491</v>
      </c>
      <c r="C551" s="29" t="str">
        <f>IF(N551=0,"",VLOOKUP(B551,'申込一覧（事務局）'!$A$5:$N$804,3,0))</f>
        <v/>
      </c>
      <c r="D551" s="29" t="str">
        <f t="shared" si="96"/>
        <v/>
      </c>
      <c r="E551" s="32" t="str">
        <f>IF(N551=0,"",VLOOKUP(B551,'申込一覧（事務局）'!$A$5:$N$804,4,0))</f>
        <v/>
      </c>
      <c r="F551" s="30" t="str">
        <f>IF(N551=0,"",VLOOKUP(B551,'申込一覧（事務局）'!$A$5:$N$804,6,0))</f>
        <v/>
      </c>
      <c r="G551" s="42" t="str">
        <f t="shared" si="97"/>
        <v/>
      </c>
      <c r="H551" s="50" t="str">
        <f>IF(N551=0,"",VLOOKUP(A551,'申込一覧（事務局）'!$A$5:$N$804,11,0))</f>
        <v/>
      </c>
      <c r="I551" s="31" t="str">
        <f>IF(N551=0,"",VLOOKUP(B551,'申込一覧（事務局）'!$A$5:$N$804,13,0))</f>
        <v/>
      </c>
      <c r="J551" s="31" t="str">
        <f>IF(N551=0,"",VLOOKUP(B551,'申込一覧（事務局）'!$A$5:$N$804,14,0))</f>
        <v/>
      </c>
      <c r="K551" s="53" t="str">
        <f>IF(N551=0,"",VLOOKUP(B551,'申込一覧（事務局）'!$A$5:$N$804,8,0))</f>
        <v/>
      </c>
      <c r="N551" s="55">
        <f>VLOOKUP(B551,'申込一覧（事務局）'!$A$5:$N$804,10,0)</f>
        <v>0</v>
      </c>
    </row>
    <row r="552" spans="1:14" ht="22.5" customHeight="1" x14ac:dyDescent="0.4">
      <c r="A552" s="19">
        <v>492</v>
      </c>
      <c r="B552" s="15">
        <v>492</v>
      </c>
      <c r="C552" s="29" t="str">
        <f>IF(N552=0,"",VLOOKUP(B552,'申込一覧（事務局）'!$A$5:$N$804,3,0))</f>
        <v/>
      </c>
      <c r="D552" s="29" t="str">
        <f t="shared" si="96"/>
        <v/>
      </c>
      <c r="E552" s="32" t="str">
        <f>IF(N552=0,"",VLOOKUP(B552,'申込一覧（事務局）'!$A$5:$N$804,4,0))</f>
        <v/>
      </c>
      <c r="F552" s="30" t="str">
        <f>IF(N552=0,"",VLOOKUP(B552,'申込一覧（事務局）'!$A$5:$N$804,6,0))</f>
        <v/>
      </c>
      <c r="G552" s="42" t="str">
        <f t="shared" si="97"/>
        <v/>
      </c>
      <c r="H552" s="50" t="str">
        <f>IF(N552=0,"",VLOOKUP(A552,'申込一覧（事務局）'!$A$5:$N$804,11,0))</f>
        <v/>
      </c>
      <c r="I552" s="31" t="str">
        <f>IF(N552=0,"",VLOOKUP(B552,'申込一覧（事務局）'!$A$5:$N$804,13,0))</f>
        <v/>
      </c>
      <c r="J552" s="31" t="str">
        <f>IF(N552=0,"",VLOOKUP(B552,'申込一覧（事務局）'!$A$5:$N$804,14,0))</f>
        <v/>
      </c>
      <c r="K552" s="53" t="str">
        <f>IF(N552=0,"",VLOOKUP(B552,'申込一覧（事務局）'!$A$5:$N$804,8,0))</f>
        <v/>
      </c>
      <c r="N552" s="55">
        <f>VLOOKUP(B552,'申込一覧（事務局）'!$A$5:$N$804,10,0)</f>
        <v>0</v>
      </c>
    </row>
    <row r="553" spans="1:14" ht="22.5" customHeight="1" x14ac:dyDescent="0.4">
      <c r="A553" s="19">
        <v>493</v>
      </c>
      <c r="B553" s="15">
        <v>493</v>
      </c>
      <c r="C553" s="29" t="str">
        <f>IF(N553=0,"",VLOOKUP(B553,'申込一覧（事務局）'!$A$5:$N$804,3,0))</f>
        <v/>
      </c>
      <c r="D553" s="29" t="str">
        <f t="shared" si="96"/>
        <v/>
      </c>
      <c r="E553" s="32" t="str">
        <f>IF(N553=0,"",VLOOKUP(B553,'申込一覧（事務局）'!$A$5:$N$804,4,0))</f>
        <v/>
      </c>
      <c r="F553" s="30" t="str">
        <f>IF(N553=0,"",VLOOKUP(B553,'申込一覧（事務局）'!$A$5:$N$804,6,0))</f>
        <v/>
      </c>
      <c r="G553" s="42" t="str">
        <f t="shared" si="97"/>
        <v/>
      </c>
      <c r="H553" s="50" t="str">
        <f>IF(N553=0,"",VLOOKUP(A553,'申込一覧（事務局）'!$A$5:$N$804,11,0))</f>
        <v/>
      </c>
      <c r="I553" s="31" t="str">
        <f>IF(N553=0,"",VLOOKUP(B553,'申込一覧（事務局）'!$A$5:$N$804,13,0))</f>
        <v/>
      </c>
      <c r="J553" s="31" t="str">
        <f>IF(N553=0,"",VLOOKUP(B553,'申込一覧（事務局）'!$A$5:$N$804,14,0))</f>
        <v/>
      </c>
      <c r="K553" s="53" t="str">
        <f>IF(N553=0,"",VLOOKUP(B553,'申込一覧（事務局）'!$A$5:$N$804,8,0))</f>
        <v/>
      </c>
      <c r="N553" s="55">
        <f>VLOOKUP(B553,'申込一覧（事務局）'!$A$5:$N$804,10,0)</f>
        <v>0</v>
      </c>
    </row>
    <row r="554" spans="1:14" ht="22.5" customHeight="1" x14ac:dyDescent="0.4">
      <c r="A554" s="19">
        <v>494</v>
      </c>
      <c r="B554" s="15">
        <v>494</v>
      </c>
      <c r="C554" s="29" t="str">
        <f>IF(N554=0,"",VLOOKUP(B554,'申込一覧（事務局）'!$A$5:$N$804,3,0))</f>
        <v/>
      </c>
      <c r="D554" s="29" t="str">
        <f t="shared" si="96"/>
        <v/>
      </c>
      <c r="E554" s="32" t="str">
        <f>IF(N554=0,"",VLOOKUP(B554,'申込一覧（事務局）'!$A$5:$N$804,4,0))</f>
        <v/>
      </c>
      <c r="F554" s="30" t="str">
        <f>IF(N554=0,"",VLOOKUP(B554,'申込一覧（事務局）'!$A$5:$N$804,6,0))</f>
        <v/>
      </c>
      <c r="G554" s="42" t="str">
        <f t="shared" si="97"/>
        <v/>
      </c>
      <c r="H554" s="50" t="str">
        <f>IF(N554=0,"",VLOOKUP(A554,'申込一覧（事務局）'!$A$5:$N$804,11,0))</f>
        <v/>
      </c>
      <c r="I554" s="31" t="str">
        <f>IF(N554=0,"",VLOOKUP(B554,'申込一覧（事務局）'!$A$5:$N$804,13,0))</f>
        <v/>
      </c>
      <c r="J554" s="31" t="str">
        <f>IF(N554=0,"",VLOOKUP(B554,'申込一覧（事務局）'!$A$5:$N$804,14,0))</f>
        <v/>
      </c>
      <c r="K554" s="53" t="str">
        <f>IF(N554=0,"",VLOOKUP(B554,'申込一覧（事務局）'!$A$5:$N$804,8,0))</f>
        <v/>
      </c>
      <c r="N554" s="55">
        <f>VLOOKUP(B554,'申込一覧（事務局）'!$A$5:$N$804,10,0)</f>
        <v>0</v>
      </c>
    </row>
    <row r="555" spans="1:14" ht="22.5" customHeight="1" x14ac:dyDescent="0.4">
      <c r="A555" s="19">
        <v>495</v>
      </c>
      <c r="B555" s="15">
        <v>495</v>
      </c>
      <c r="C555" s="29" t="str">
        <f>IF(N555=0,"",VLOOKUP(B555,'申込一覧（事務局）'!$A$5:$N$804,3,0))</f>
        <v/>
      </c>
      <c r="D555" s="29" t="str">
        <f t="shared" si="96"/>
        <v/>
      </c>
      <c r="E555" s="32" t="str">
        <f>IF(N555=0,"",VLOOKUP(B555,'申込一覧（事務局）'!$A$5:$N$804,4,0))</f>
        <v/>
      </c>
      <c r="F555" s="30" t="str">
        <f>IF(N555=0,"",VLOOKUP(B555,'申込一覧（事務局）'!$A$5:$N$804,6,0))</f>
        <v/>
      </c>
      <c r="G555" s="42" t="str">
        <f t="shared" si="97"/>
        <v/>
      </c>
      <c r="H555" s="50" t="str">
        <f>IF(N555=0,"",VLOOKUP(A555,'申込一覧（事務局）'!$A$5:$N$804,11,0))</f>
        <v/>
      </c>
      <c r="I555" s="31" t="str">
        <f>IF(N555=0,"",VLOOKUP(B555,'申込一覧（事務局）'!$A$5:$N$804,13,0))</f>
        <v/>
      </c>
      <c r="J555" s="31" t="str">
        <f>IF(N555=0,"",VLOOKUP(B555,'申込一覧（事務局）'!$A$5:$N$804,14,0))</f>
        <v/>
      </c>
      <c r="K555" s="53" t="str">
        <f>IF(N555=0,"",VLOOKUP(B555,'申込一覧（事務局）'!$A$5:$N$804,8,0))</f>
        <v/>
      </c>
      <c r="N555" s="55">
        <f>VLOOKUP(B555,'申込一覧（事務局）'!$A$5:$N$804,10,0)</f>
        <v>0</v>
      </c>
    </row>
    <row r="556" spans="1:14" ht="22.5" customHeight="1" x14ac:dyDescent="0.4">
      <c r="A556" s="19">
        <v>496</v>
      </c>
      <c r="B556" s="15">
        <v>496</v>
      </c>
      <c r="C556" s="29" t="str">
        <f>IF(N556=0,"",VLOOKUP(B556,'申込一覧（事務局）'!$A$5:$N$804,3,0))</f>
        <v/>
      </c>
      <c r="D556" s="29" t="str">
        <f t="shared" si="96"/>
        <v/>
      </c>
      <c r="E556" s="32" t="str">
        <f>IF(N556=0,"",VLOOKUP(B556,'申込一覧（事務局）'!$A$5:$N$804,4,0))</f>
        <v/>
      </c>
      <c r="F556" s="30" t="str">
        <f>IF(N556=0,"",VLOOKUP(B556,'申込一覧（事務局）'!$A$5:$N$804,6,0))</f>
        <v/>
      </c>
      <c r="G556" s="42" t="str">
        <f t="shared" si="97"/>
        <v/>
      </c>
      <c r="H556" s="50" t="str">
        <f>IF(N556=0,"",VLOOKUP(A556,'申込一覧（事務局）'!$A$5:$N$804,11,0))</f>
        <v/>
      </c>
      <c r="I556" s="31" t="str">
        <f>IF(N556=0,"",VLOOKUP(B556,'申込一覧（事務局）'!$A$5:$N$804,13,0))</f>
        <v/>
      </c>
      <c r="J556" s="31" t="str">
        <f>IF(N556=0,"",VLOOKUP(B556,'申込一覧（事務局）'!$A$5:$N$804,14,0))</f>
        <v/>
      </c>
      <c r="K556" s="53" t="str">
        <f>IF(N556=0,"",VLOOKUP(B556,'申込一覧（事務局）'!$A$5:$N$804,8,0))</f>
        <v/>
      </c>
      <c r="N556" s="55">
        <f>VLOOKUP(B556,'申込一覧（事務局）'!$A$5:$N$804,10,0)</f>
        <v>0</v>
      </c>
    </row>
    <row r="557" spans="1:14" ht="22.5" customHeight="1" x14ac:dyDescent="0.4">
      <c r="A557" s="19">
        <v>497</v>
      </c>
      <c r="B557" s="15">
        <v>497</v>
      </c>
      <c r="C557" s="29" t="str">
        <f>IF(N557=0,"",VLOOKUP(B557,'申込一覧（事務局）'!$A$5:$N$804,3,0))</f>
        <v/>
      </c>
      <c r="D557" s="29" t="str">
        <f t="shared" si="96"/>
        <v/>
      </c>
      <c r="E557" s="32" t="str">
        <f>IF(N557=0,"",VLOOKUP(B557,'申込一覧（事務局）'!$A$5:$N$804,4,0))</f>
        <v/>
      </c>
      <c r="F557" s="30" t="str">
        <f>IF(N557=0,"",VLOOKUP(B557,'申込一覧（事務局）'!$A$5:$N$804,6,0))</f>
        <v/>
      </c>
      <c r="G557" s="42" t="str">
        <f t="shared" si="97"/>
        <v/>
      </c>
      <c r="H557" s="50" t="str">
        <f>IF(N557=0,"",VLOOKUP(A557,'申込一覧（事務局）'!$A$5:$N$804,11,0))</f>
        <v/>
      </c>
      <c r="I557" s="31" t="str">
        <f>IF(N557=0,"",VLOOKUP(B557,'申込一覧（事務局）'!$A$5:$N$804,13,0))</f>
        <v/>
      </c>
      <c r="J557" s="31" t="str">
        <f>IF(N557=0,"",VLOOKUP(B557,'申込一覧（事務局）'!$A$5:$N$804,14,0))</f>
        <v/>
      </c>
      <c r="K557" s="53" t="str">
        <f>IF(N557=0,"",VLOOKUP(B557,'申込一覧（事務局）'!$A$5:$N$804,8,0))</f>
        <v/>
      </c>
      <c r="N557" s="55">
        <f>VLOOKUP(B557,'申込一覧（事務局）'!$A$5:$N$804,10,0)</f>
        <v>0</v>
      </c>
    </row>
    <row r="558" spans="1:14" ht="22.5" customHeight="1" x14ac:dyDescent="0.4">
      <c r="A558" s="19">
        <v>498</v>
      </c>
      <c r="B558" s="15">
        <v>498</v>
      </c>
      <c r="C558" s="29" t="str">
        <f>IF(N558=0,"",VLOOKUP(B558,'申込一覧（事務局）'!$A$5:$N$804,3,0))</f>
        <v/>
      </c>
      <c r="D558" s="29" t="str">
        <f t="shared" si="96"/>
        <v/>
      </c>
      <c r="E558" s="32" t="str">
        <f>IF(N558=0,"",VLOOKUP(B558,'申込一覧（事務局）'!$A$5:$N$804,4,0))</f>
        <v/>
      </c>
      <c r="F558" s="30" t="str">
        <f>IF(N558=0,"",VLOOKUP(B558,'申込一覧（事務局）'!$A$5:$N$804,6,0))</f>
        <v/>
      </c>
      <c r="G558" s="42" t="str">
        <f t="shared" si="97"/>
        <v/>
      </c>
      <c r="H558" s="50" t="str">
        <f>IF(N558=0,"",VLOOKUP(A558,'申込一覧（事務局）'!$A$5:$N$804,11,0))</f>
        <v/>
      </c>
      <c r="I558" s="31" t="str">
        <f>IF(N558=0,"",VLOOKUP(B558,'申込一覧（事務局）'!$A$5:$N$804,13,0))</f>
        <v/>
      </c>
      <c r="J558" s="31" t="str">
        <f>IF(N558=0,"",VLOOKUP(B558,'申込一覧（事務局）'!$A$5:$N$804,14,0))</f>
        <v/>
      </c>
      <c r="K558" s="53" t="str">
        <f>IF(N558=0,"",VLOOKUP(B558,'申込一覧（事務局）'!$A$5:$N$804,8,0))</f>
        <v/>
      </c>
      <c r="N558" s="55">
        <f>VLOOKUP(B558,'申込一覧（事務局）'!$A$5:$N$804,10,0)</f>
        <v>0</v>
      </c>
    </row>
    <row r="559" spans="1:14" ht="22.5" customHeight="1" x14ac:dyDescent="0.4">
      <c r="A559" s="19">
        <v>499</v>
      </c>
      <c r="B559" s="15">
        <v>499</v>
      </c>
      <c r="C559" s="29" t="str">
        <f>IF(N559=0,"",VLOOKUP(B559,'申込一覧（事務局）'!$A$5:$N$804,3,0))</f>
        <v/>
      </c>
      <c r="D559" s="29" t="str">
        <f t="shared" si="96"/>
        <v/>
      </c>
      <c r="E559" s="32" t="str">
        <f>IF(N559=0,"",VLOOKUP(B559,'申込一覧（事務局）'!$A$5:$N$804,4,0))</f>
        <v/>
      </c>
      <c r="F559" s="30" t="str">
        <f>IF(N559=0,"",VLOOKUP(B559,'申込一覧（事務局）'!$A$5:$N$804,6,0))</f>
        <v/>
      </c>
      <c r="G559" s="42" t="str">
        <f t="shared" si="97"/>
        <v/>
      </c>
      <c r="H559" s="50" t="str">
        <f>IF(N559=0,"",VLOOKUP(A559,'申込一覧（事務局）'!$A$5:$N$804,11,0))</f>
        <v/>
      </c>
      <c r="I559" s="31" t="str">
        <f>IF(N559=0,"",VLOOKUP(B559,'申込一覧（事務局）'!$A$5:$N$804,13,0))</f>
        <v/>
      </c>
      <c r="J559" s="31" t="str">
        <f>IF(N559=0,"",VLOOKUP(B559,'申込一覧（事務局）'!$A$5:$N$804,14,0))</f>
        <v/>
      </c>
      <c r="K559" s="53" t="str">
        <f>IF(N559=0,"",VLOOKUP(B559,'申込一覧（事務局）'!$A$5:$N$804,8,0))</f>
        <v/>
      </c>
      <c r="N559" s="55">
        <f>VLOOKUP(B559,'申込一覧（事務局）'!$A$5:$N$804,10,0)</f>
        <v>0</v>
      </c>
    </row>
    <row r="560" spans="1:14" ht="22.5" customHeight="1" thickBot="1" x14ac:dyDescent="0.45">
      <c r="A560" s="43">
        <v>500</v>
      </c>
      <c r="B560" s="16">
        <v>500</v>
      </c>
      <c r="C560" s="33" t="str">
        <f>IF(N560=0,"",VLOOKUP(B560,'申込一覧（事務局）'!$A$5:$N$804,3,0))</f>
        <v/>
      </c>
      <c r="D560" s="33" t="str">
        <f t="shared" si="96"/>
        <v/>
      </c>
      <c r="E560" s="34" t="str">
        <f>IF(N560=0,"",VLOOKUP(B560,'申込一覧（事務局）'!$A$5:$N$804,4,0))</f>
        <v/>
      </c>
      <c r="F560" s="44" t="str">
        <f>IF(N560=0,"",VLOOKUP(B560,'申込一覧（事務局）'!$A$5:$N$804,6,0))</f>
        <v/>
      </c>
      <c r="G560" s="45" t="str">
        <f t="shared" si="97"/>
        <v/>
      </c>
      <c r="H560" s="51" t="str">
        <f>IF(N560=0,"",VLOOKUP(A560,'申込一覧（事務局）'!$A$5:$N$804,11,0))</f>
        <v/>
      </c>
      <c r="I560" s="46" t="str">
        <f>IF(N560=0,"",VLOOKUP(B560,'申込一覧（事務局）'!$A$5:$N$804,13,0))</f>
        <v/>
      </c>
      <c r="J560" s="46" t="str">
        <f>IF(N560=0,"",VLOOKUP(B560,'申込一覧（事務局）'!$A$5:$N$804,14,0))</f>
        <v/>
      </c>
      <c r="K560" s="54" t="str">
        <f>IF(N560=0,"",VLOOKUP(B560,'申込一覧（事務局）'!$A$5:$N$804,8,0))</f>
        <v/>
      </c>
      <c r="N560" s="55">
        <f>VLOOKUP(B560,'申込一覧（事務局）'!$A$5:$N$804,10,0)</f>
        <v>0</v>
      </c>
    </row>
    <row r="561" spans="1:14" ht="23.25" x14ac:dyDescent="0.4">
      <c r="A561" s="81" t="str">
        <f t="shared" ref="A561" si="98">A1</f>
        <v>2023年度　C級公認審判員申請者名簿(一般)　　　</v>
      </c>
      <c r="B561" s="81"/>
      <c r="C561" s="81"/>
      <c r="D561" s="81"/>
      <c r="E561" s="81"/>
      <c r="F561" s="81"/>
      <c r="G561" s="81"/>
      <c r="H561" s="81"/>
      <c r="I561" s="81"/>
      <c r="J561" s="81"/>
      <c r="K561" s="82" t="str">
        <f>"NO."&amp;$L$2+20</f>
        <v>NO.21</v>
      </c>
      <c r="N561" s="55" t="e">
        <f>VLOOKUP(B561,'申込一覧（事務局）'!$A$5:$N$804,10,0)</f>
        <v>#N/A</v>
      </c>
    </row>
    <row r="562" spans="1:14" ht="17.25" thickBot="1" x14ac:dyDescent="0.45">
      <c r="A562" s="84" t="str">
        <f t="shared" ref="A562:J562" si="99">A2</f>
        <v>一般財団法人　北海道陸上競技協会　　２０２３年４月１日付委嘱</v>
      </c>
      <c r="B562" s="84"/>
      <c r="C562" s="84"/>
      <c r="D562" s="84"/>
      <c r="E562" s="84"/>
      <c r="F562" s="84"/>
      <c r="G562" s="84"/>
      <c r="H562" s="84"/>
      <c r="I562" s="84"/>
      <c r="J562" s="21" t="str">
        <f t="shared" si="99"/>
        <v>2023年4月15日以降受付</v>
      </c>
      <c r="K562" s="83"/>
      <c r="L562" s="12">
        <v>1</v>
      </c>
      <c r="N562" s="55" t="e">
        <f>VLOOKUP(B562,'申込一覧（事務局）'!$A$5:$N$804,10,0)</f>
        <v>#N/A</v>
      </c>
    </row>
    <row r="563" spans="1:14" ht="26.25" customHeight="1" thickBot="1" x14ac:dyDescent="0.45">
      <c r="A563" s="13"/>
      <c r="B563" s="18" t="str">
        <f t="shared" ref="B563:K563" si="100">B3</f>
        <v>登録番号</v>
      </c>
      <c r="C563" s="22" t="str">
        <f t="shared" si="100"/>
        <v>所属陸協</v>
      </c>
      <c r="D563" s="23" t="str">
        <f t="shared" si="100"/>
        <v>区分</v>
      </c>
      <c r="E563" s="24" t="str">
        <f t="shared" si="100"/>
        <v>氏      名</v>
      </c>
      <c r="F563" s="25" t="str">
        <f t="shared" si="100"/>
        <v>性</v>
      </c>
      <c r="G563" s="24" t="str">
        <f t="shared" si="100"/>
        <v>生年月日</v>
      </c>
      <c r="H563" s="24" t="str">
        <f t="shared" si="100"/>
        <v>年齢</v>
      </c>
      <c r="I563" s="24" t="str">
        <f t="shared" si="100"/>
        <v>（〒）</v>
      </c>
      <c r="J563" s="26" t="str">
        <f t="shared" si="100"/>
        <v>住所</v>
      </c>
      <c r="K563" s="27" t="str">
        <f t="shared" si="100"/>
        <v>所属高校</v>
      </c>
      <c r="N563" s="55" t="e">
        <f>VLOOKUP(B563,'申込一覧（事務局）'!$A$5:$N$804,10,0)</f>
        <v>#N/A</v>
      </c>
    </row>
    <row r="564" spans="1:14" ht="22.5" customHeight="1" x14ac:dyDescent="0.4">
      <c r="A564" s="37">
        <v>501</v>
      </c>
      <c r="B564" s="14">
        <v>501</v>
      </c>
      <c r="C564" s="28" t="str">
        <f>IF(N564=0,"",VLOOKUP(B564,'申込一覧（事務局）'!$A$5:$N$804,3,0))</f>
        <v/>
      </c>
      <c r="D564" s="28" t="str">
        <f>IF(C564="","","高校")</f>
        <v/>
      </c>
      <c r="E564" s="38" t="str">
        <f>IF(N564=0,"",VLOOKUP(B564,'申込一覧（事務局）'!$A$5:$N$804,4,0))</f>
        <v/>
      </c>
      <c r="F564" s="39" t="str">
        <f>IF(N564=0,"",VLOOKUP(B564,'申込一覧（事務局）'!$A$5:$N$804,6,0))</f>
        <v/>
      </c>
      <c r="G564" s="40" t="str">
        <f>IF(N564=0,"",TEXT(N564,"0000!/00!/00"))</f>
        <v/>
      </c>
      <c r="H564" s="48" t="str">
        <f>IF(N564=0,"",VLOOKUP(A564,'申込一覧（事務局）'!$A$5:$N$804,11,0))</f>
        <v/>
      </c>
      <c r="I564" s="41" t="str">
        <f>IF(N564=0,"",VLOOKUP(B564,'申込一覧（事務局）'!$A$5:$N$804,13,0))</f>
        <v/>
      </c>
      <c r="J564" s="41" t="str">
        <f>IF(N564=0,"",VLOOKUP(B564,'申込一覧（事務局）'!$A$5:$N$804,14,0))</f>
        <v/>
      </c>
      <c r="K564" s="52" t="str">
        <f>IF(N564=0,"",VLOOKUP(B564,'申込一覧（事務局）'!$A$5:$N$804,8,0))</f>
        <v/>
      </c>
      <c r="N564" s="55">
        <f>VLOOKUP(B564,'申込一覧（事務局）'!$A$5:$N$804,10,0)</f>
        <v>0</v>
      </c>
    </row>
    <row r="565" spans="1:14" ht="22.5" customHeight="1" x14ac:dyDescent="0.4">
      <c r="A565" s="19">
        <v>502</v>
      </c>
      <c r="B565" s="15">
        <v>502</v>
      </c>
      <c r="C565" s="29" t="str">
        <f>IF(N565=0,"",VLOOKUP(B565,'申込一覧（事務局）'!$A$5:$N$804,3,0))</f>
        <v/>
      </c>
      <c r="D565" s="29" t="str">
        <f t="shared" ref="D565:D588" si="101">IF(C565="","","高校")</f>
        <v/>
      </c>
      <c r="E565" s="32" t="str">
        <f>IF(N565=0,"",VLOOKUP(B565,'申込一覧（事務局）'!$A$5:$N$804,4,0))</f>
        <v/>
      </c>
      <c r="F565" s="30" t="str">
        <f>IF(N565=0,"",VLOOKUP(B565,'申込一覧（事務局）'!$A$5:$N$804,6,0))</f>
        <v/>
      </c>
      <c r="G565" s="42" t="str">
        <f t="shared" ref="G565:G588" si="102">IF(N565=0,"",TEXT(N565,"0000!/00!/00"))</f>
        <v/>
      </c>
      <c r="H565" s="50" t="str">
        <f>IF(N565=0,"",VLOOKUP(A565,'申込一覧（事務局）'!$A$5:$N$804,11,0))</f>
        <v/>
      </c>
      <c r="I565" s="31" t="str">
        <f>IF(N565=0,"",VLOOKUP(B565,'申込一覧（事務局）'!$A$5:$N$804,13,0))</f>
        <v/>
      </c>
      <c r="J565" s="31" t="str">
        <f>IF(N565=0,"",VLOOKUP(B565,'申込一覧（事務局）'!$A$5:$N$804,14,0))</f>
        <v/>
      </c>
      <c r="K565" s="53" t="str">
        <f>IF(N565=0,"",VLOOKUP(B565,'申込一覧（事務局）'!$A$5:$N$804,8,0))</f>
        <v/>
      </c>
      <c r="N565" s="55">
        <f>VLOOKUP(B565,'申込一覧（事務局）'!$A$5:$N$804,10,0)</f>
        <v>0</v>
      </c>
    </row>
    <row r="566" spans="1:14" ht="22.5" customHeight="1" x14ac:dyDescent="0.4">
      <c r="A566" s="19">
        <v>503</v>
      </c>
      <c r="B566" s="15">
        <v>503</v>
      </c>
      <c r="C566" s="29" t="str">
        <f>IF(N566=0,"",VLOOKUP(B566,'申込一覧（事務局）'!$A$5:$N$804,3,0))</f>
        <v/>
      </c>
      <c r="D566" s="29" t="str">
        <f t="shared" si="101"/>
        <v/>
      </c>
      <c r="E566" s="32" t="str">
        <f>IF(N566=0,"",VLOOKUP(B566,'申込一覧（事務局）'!$A$5:$N$804,4,0))</f>
        <v/>
      </c>
      <c r="F566" s="30" t="str">
        <f>IF(N566=0,"",VLOOKUP(B566,'申込一覧（事務局）'!$A$5:$N$804,6,0))</f>
        <v/>
      </c>
      <c r="G566" s="42" t="str">
        <f t="shared" si="102"/>
        <v/>
      </c>
      <c r="H566" s="50" t="str">
        <f>IF(N566=0,"",VLOOKUP(A566,'申込一覧（事務局）'!$A$5:$N$804,11,0))</f>
        <v/>
      </c>
      <c r="I566" s="31" t="str">
        <f>IF(N566=0,"",VLOOKUP(B566,'申込一覧（事務局）'!$A$5:$N$804,13,0))</f>
        <v/>
      </c>
      <c r="J566" s="31" t="str">
        <f>IF(N566=0,"",VLOOKUP(B566,'申込一覧（事務局）'!$A$5:$N$804,14,0))</f>
        <v/>
      </c>
      <c r="K566" s="53" t="str">
        <f>IF(N566=0,"",VLOOKUP(B566,'申込一覧（事務局）'!$A$5:$N$804,8,0))</f>
        <v/>
      </c>
      <c r="N566" s="55">
        <f>VLOOKUP(B566,'申込一覧（事務局）'!$A$5:$N$804,10,0)</f>
        <v>0</v>
      </c>
    </row>
    <row r="567" spans="1:14" ht="22.5" customHeight="1" x14ac:dyDescent="0.4">
      <c r="A567" s="19">
        <v>504</v>
      </c>
      <c r="B567" s="15">
        <v>504</v>
      </c>
      <c r="C567" s="29" t="str">
        <f>IF(N567=0,"",VLOOKUP(B567,'申込一覧（事務局）'!$A$5:$N$804,3,0))</f>
        <v/>
      </c>
      <c r="D567" s="29" t="str">
        <f t="shared" si="101"/>
        <v/>
      </c>
      <c r="E567" s="32" t="str">
        <f>IF(N567=0,"",VLOOKUP(B567,'申込一覧（事務局）'!$A$5:$N$804,4,0))</f>
        <v/>
      </c>
      <c r="F567" s="30" t="str">
        <f>IF(N567=0,"",VLOOKUP(B567,'申込一覧（事務局）'!$A$5:$N$804,6,0))</f>
        <v/>
      </c>
      <c r="G567" s="42" t="str">
        <f t="shared" si="102"/>
        <v/>
      </c>
      <c r="H567" s="50" t="str">
        <f>IF(N567=0,"",VLOOKUP(A567,'申込一覧（事務局）'!$A$5:$N$804,11,0))</f>
        <v/>
      </c>
      <c r="I567" s="31" t="str">
        <f>IF(N567=0,"",VLOOKUP(B567,'申込一覧（事務局）'!$A$5:$N$804,13,0))</f>
        <v/>
      </c>
      <c r="J567" s="31" t="str">
        <f>IF(N567=0,"",VLOOKUP(B567,'申込一覧（事務局）'!$A$5:$N$804,14,0))</f>
        <v/>
      </c>
      <c r="K567" s="53" t="str">
        <f>IF(N567=0,"",VLOOKUP(B567,'申込一覧（事務局）'!$A$5:$N$804,8,0))</f>
        <v/>
      </c>
      <c r="N567" s="55">
        <f>VLOOKUP(B567,'申込一覧（事務局）'!$A$5:$N$804,10,0)</f>
        <v>0</v>
      </c>
    </row>
    <row r="568" spans="1:14" ht="22.5" customHeight="1" x14ac:dyDescent="0.4">
      <c r="A568" s="19">
        <v>505</v>
      </c>
      <c r="B568" s="15">
        <v>505</v>
      </c>
      <c r="C568" s="29" t="str">
        <f>IF(N568=0,"",VLOOKUP(B568,'申込一覧（事務局）'!$A$5:$N$804,3,0))</f>
        <v/>
      </c>
      <c r="D568" s="29" t="str">
        <f t="shared" si="101"/>
        <v/>
      </c>
      <c r="E568" s="32" t="str">
        <f>IF(N568=0,"",VLOOKUP(B568,'申込一覧（事務局）'!$A$5:$N$804,4,0))</f>
        <v/>
      </c>
      <c r="F568" s="30" t="str">
        <f>IF(N568=0,"",VLOOKUP(B568,'申込一覧（事務局）'!$A$5:$N$804,6,0))</f>
        <v/>
      </c>
      <c r="G568" s="42" t="str">
        <f t="shared" si="102"/>
        <v/>
      </c>
      <c r="H568" s="50" t="str">
        <f>IF(N568=0,"",VLOOKUP(A568,'申込一覧（事務局）'!$A$5:$N$804,11,0))</f>
        <v/>
      </c>
      <c r="I568" s="31" t="str">
        <f>IF(N568=0,"",VLOOKUP(B568,'申込一覧（事務局）'!$A$5:$N$804,13,0))</f>
        <v/>
      </c>
      <c r="J568" s="31" t="str">
        <f>IF(N568=0,"",VLOOKUP(B568,'申込一覧（事務局）'!$A$5:$N$804,14,0))</f>
        <v/>
      </c>
      <c r="K568" s="53" t="str">
        <f>IF(N568=0,"",VLOOKUP(B568,'申込一覧（事務局）'!$A$5:$N$804,8,0))</f>
        <v/>
      </c>
      <c r="N568" s="55">
        <f>VLOOKUP(B568,'申込一覧（事務局）'!$A$5:$N$804,10,0)</f>
        <v>0</v>
      </c>
    </row>
    <row r="569" spans="1:14" ht="22.5" customHeight="1" x14ac:dyDescent="0.4">
      <c r="A569" s="19">
        <v>506</v>
      </c>
      <c r="B569" s="15">
        <v>506</v>
      </c>
      <c r="C569" s="29" t="str">
        <f>IF(N569=0,"",VLOOKUP(B569,'申込一覧（事務局）'!$A$5:$N$804,3,0))</f>
        <v/>
      </c>
      <c r="D569" s="29" t="str">
        <f t="shared" si="101"/>
        <v/>
      </c>
      <c r="E569" s="32" t="str">
        <f>IF(N569=0,"",VLOOKUP(B569,'申込一覧（事務局）'!$A$5:$N$804,4,0))</f>
        <v/>
      </c>
      <c r="F569" s="30" t="str">
        <f>IF(N569=0,"",VLOOKUP(B569,'申込一覧（事務局）'!$A$5:$N$804,6,0))</f>
        <v/>
      </c>
      <c r="G569" s="42" t="str">
        <f t="shared" si="102"/>
        <v/>
      </c>
      <c r="H569" s="50" t="str">
        <f>IF(N569=0,"",VLOOKUP(A569,'申込一覧（事務局）'!$A$5:$N$804,11,0))</f>
        <v/>
      </c>
      <c r="I569" s="31" t="str">
        <f>IF(N569=0,"",VLOOKUP(B569,'申込一覧（事務局）'!$A$5:$N$804,13,0))</f>
        <v/>
      </c>
      <c r="J569" s="31" t="str">
        <f>IF(N569=0,"",VLOOKUP(B569,'申込一覧（事務局）'!$A$5:$N$804,14,0))</f>
        <v/>
      </c>
      <c r="K569" s="53" t="str">
        <f>IF(N569=0,"",VLOOKUP(B569,'申込一覧（事務局）'!$A$5:$N$804,8,0))</f>
        <v/>
      </c>
      <c r="N569" s="55">
        <f>VLOOKUP(B569,'申込一覧（事務局）'!$A$5:$N$804,10,0)</f>
        <v>0</v>
      </c>
    </row>
    <row r="570" spans="1:14" ht="22.5" customHeight="1" x14ac:dyDescent="0.4">
      <c r="A570" s="19">
        <v>507</v>
      </c>
      <c r="B570" s="15">
        <v>507</v>
      </c>
      <c r="C570" s="29" t="str">
        <f>IF(N570=0,"",VLOOKUP(B570,'申込一覧（事務局）'!$A$5:$N$804,3,0))</f>
        <v/>
      </c>
      <c r="D570" s="29" t="str">
        <f t="shared" si="101"/>
        <v/>
      </c>
      <c r="E570" s="32" t="str">
        <f>IF(N570=0,"",VLOOKUP(B570,'申込一覧（事務局）'!$A$5:$N$804,4,0))</f>
        <v/>
      </c>
      <c r="F570" s="30" t="str">
        <f>IF(N570=0,"",VLOOKUP(B570,'申込一覧（事務局）'!$A$5:$N$804,6,0))</f>
        <v/>
      </c>
      <c r="G570" s="42" t="str">
        <f t="shared" si="102"/>
        <v/>
      </c>
      <c r="H570" s="50" t="str">
        <f>IF(N570=0,"",VLOOKUP(A570,'申込一覧（事務局）'!$A$5:$N$804,11,0))</f>
        <v/>
      </c>
      <c r="I570" s="31" t="str">
        <f>IF(N570=0,"",VLOOKUP(B570,'申込一覧（事務局）'!$A$5:$N$804,13,0))</f>
        <v/>
      </c>
      <c r="J570" s="31" t="str">
        <f>IF(N570=0,"",VLOOKUP(B570,'申込一覧（事務局）'!$A$5:$N$804,14,0))</f>
        <v/>
      </c>
      <c r="K570" s="53" t="str">
        <f>IF(N570=0,"",VLOOKUP(B570,'申込一覧（事務局）'!$A$5:$N$804,8,0))</f>
        <v/>
      </c>
      <c r="N570" s="55">
        <f>VLOOKUP(B570,'申込一覧（事務局）'!$A$5:$N$804,10,0)</f>
        <v>0</v>
      </c>
    </row>
    <row r="571" spans="1:14" ht="22.5" customHeight="1" x14ac:dyDescent="0.4">
      <c r="A571" s="19">
        <v>508</v>
      </c>
      <c r="B571" s="15">
        <v>508</v>
      </c>
      <c r="C571" s="29" t="str">
        <f>IF(N571=0,"",VLOOKUP(B571,'申込一覧（事務局）'!$A$5:$N$804,3,0))</f>
        <v/>
      </c>
      <c r="D571" s="29" t="str">
        <f t="shared" si="101"/>
        <v/>
      </c>
      <c r="E571" s="32" t="str">
        <f>IF(N571=0,"",VLOOKUP(B571,'申込一覧（事務局）'!$A$5:$N$804,4,0))</f>
        <v/>
      </c>
      <c r="F571" s="30" t="str">
        <f>IF(N571=0,"",VLOOKUP(B571,'申込一覧（事務局）'!$A$5:$N$804,6,0))</f>
        <v/>
      </c>
      <c r="G571" s="42" t="str">
        <f t="shared" si="102"/>
        <v/>
      </c>
      <c r="H571" s="50" t="str">
        <f>IF(N571=0,"",VLOOKUP(A571,'申込一覧（事務局）'!$A$5:$N$804,11,0))</f>
        <v/>
      </c>
      <c r="I571" s="31" t="str">
        <f>IF(N571=0,"",VLOOKUP(B571,'申込一覧（事務局）'!$A$5:$N$804,13,0))</f>
        <v/>
      </c>
      <c r="J571" s="31" t="str">
        <f>IF(N571=0,"",VLOOKUP(B571,'申込一覧（事務局）'!$A$5:$N$804,14,0))</f>
        <v/>
      </c>
      <c r="K571" s="53" t="str">
        <f>IF(N571=0,"",VLOOKUP(B571,'申込一覧（事務局）'!$A$5:$N$804,8,0))</f>
        <v/>
      </c>
      <c r="N571" s="55">
        <f>VLOOKUP(B571,'申込一覧（事務局）'!$A$5:$N$804,10,0)</f>
        <v>0</v>
      </c>
    </row>
    <row r="572" spans="1:14" ht="22.5" customHeight="1" x14ac:dyDescent="0.4">
      <c r="A572" s="19">
        <v>509</v>
      </c>
      <c r="B572" s="15">
        <v>509</v>
      </c>
      <c r="C572" s="29" t="str">
        <f>IF(N572=0,"",VLOOKUP(B572,'申込一覧（事務局）'!$A$5:$N$804,3,0))</f>
        <v/>
      </c>
      <c r="D572" s="29" t="str">
        <f t="shared" si="101"/>
        <v/>
      </c>
      <c r="E572" s="32" t="str">
        <f>IF(N572=0,"",VLOOKUP(B572,'申込一覧（事務局）'!$A$5:$N$804,4,0))</f>
        <v/>
      </c>
      <c r="F572" s="30" t="str">
        <f>IF(N572=0,"",VLOOKUP(B572,'申込一覧（事務局）'!$A$5:$N$804,6,0))</f>
        <v/>
      </c>
      <c r="G572" s="42" t="str">
        <f t="shared" si="102"/>
        <v/>
      </c>
      <c r="H572" s="50" t="str">
        <f>IF(N572=0,"",VLOOKUP(A572,'申込一覧（事務局）'!$A$5:$N$804,11,0))</f>
        <v/>
      </c>
      <c r="I572" s="31" t="str">
        <f>IF(N572=0,"",VLOOKUP(B572,'申込一覧（事務局）'!$A$5:$N$804,13,0))</f>
        <v/>
      </c>
      <c r="J572" s="31" t="str">
        <f>IF(N572=0,"",VLOOKUP(B572,'申込一覧（事務局）'!$A$5:$N$804,14,0))</f>
        <v/>
      </c>
      <c r="K572" s="53" t="str">
        <f>IF(N572=0,"",VLOOKUP(B572,'申込一覧（事務局）'!$A$5:$N$804,8,0))</f>
        <v/>
      </c>
      <c r="N572" s="55">
        <f>VLOOKUP(B572,'申込一覧（事務局）'!$A$5:$N$804,10,0)</f>
        <v>0</v>
      </c>
    </row>
    <row r="573" spans="1:14" ht="22.5" customHeight="1" x14ac:dyDescent="0.4">
      <c r="A573" s="19">
        <v>510</v>
      </c>
      <c r="B573" s="15">
        <v>510</v>
      </c>
      <c r="C573" s="29" t="str">
        <f>IF(N573=0,"",VLOOKUP(B573,'申込一覧（事務局）'!$A$5:$N$804,3,0))</f>
        <v/>
      </c>
      <c r="D573" s="29" t="str">
        <f t="shared" si="101"/>
        <v/>
      </c>
      <c r="E573" s="32" t="str">
        <f>IF(N573=0,"",VLOOKUP(B573,'申込一覧（事務局）'!$A$5:$N$804,4,0))</f>
        <v/>
      </c>
      <c r="F573" s="30" t="str">
        <f>IF(N573=0,"",VLOOKUP(B573,'申込一覧（事務局）'!$A$5:$N$804,6,0))</f>
        <v/>
      </c>
      <c r="G573" s="42" t="str">
        <f t="shared" si="102"/>
        <v/>
      </c>
      <c r="H573" s="50" t="str">
        <f>IF(N573=0,"",VLOOKUP(A573,'申込一覧（事務局）'!$A$5:$N$804,11,0))</f>
        <v/>
      </c>
      <c r="I573" s="31" t="str">
        <f>IF(N573=0,"",VLOOKUP(B573,'申込一覧（事務局）'!$A$5:$N$804,13,0))</f>
        <v/>
      </c>
      <c r="J573" s="31" t="str">
        <f>IF(N573=0,"",VLOOKUP(B573,'申込一覧（事務局）'!$A$5:$N$804,14,0))</f>
        <v/>
      </c>
      <c r="K573" s="53" t="str">
        <f>IF(N573=0,"",VLOOKUP(B573,'申込一覧（事務局）'!$A$5:$N$804,8,0))</f>
        <v/>
      </c>
      <c r="N573" s="55">
        <f>VLOOKUP(B573,'申込一覧（事務局）'!$A$5:$N$804,10,0)</f>
        <v>0</v>
      </c>
    </row>
    <row r="574" spans="1:14" ht="22.5" customHeight="1" x14ac:dyDescent="0.4">
      <c r="A574" s="19">
        <v>511</v>
      </c>
      <c r="B574" s="15">
        <v>511</v>
      </c>
      <c r="C574" s="29" t="str">
        <f>IF(N574=0,"",VLOOKUP(B574,'申込一覧（事務局）'!$A$5:$N$804,3,0))</f>
        <v/>
      </c>
      <c r="D574" s="29" t="str">
        <f t="shared" si="101"/>
        <v/>
      </c>
      <c r="E574" s="32" t="str">
        <f>IF(N574=0,"",VLOOKUP(B574,'申込一覧（事務局）'!$A$5:$N$804,4,0))</f>
        <v/>
      </c>
      <c r="F574" s="30" t="str">
        <f>IF(N574=0,"",VLOOKUP(B574,'申込一覧（事務局）'!$A$5:$N$804,6,0))</f>
        <v/>
      </c>
      <c r="G574" s="42" t="str">
        <f t="shared" si="102"/>
        <v/>
      </c>
      <c r="H574" s="50" t="str">
        <f>IF(N574=0,"",VLOOKUP(A574,'申込一覧（事務局）'!$A$5:$N$804,11,0))</f>
        <v/>
      </c>
      <c r="I574" s="31" t="str">
        <f>IF(N574=0,"",VLOOKUP(B574,'申込一覧（事務局）'!$A$5:$N$804,13,0))</f>
        <v/>
      </c>
      <c r="J574" s="31" t="str">
        <f>IF(N574=0,"",VLOOKUP(B574,'申込一覧（事務局）'!$A$5:$N$804,14,0))</f>
        <v/>
      </c>
      <c r="K574" s="53" t="str">
        <f>IF(N574=0,"",VLOOKUP(B574,'申込一覧（事務局）'!$A$5:$N$804,8,0))</f>
        <v/>
      </c>
      <c r="N574" s="55">
        <f>VLOOKUP(B574,'申込一覧（事務局）'!$A$5:$N$804,10,0)</f>
        <v>0</v>
      </c>
    </row>
    <row r="575" spans="1:14" ht="22.5" customHeight="1" x14ac:dyDescent="0.4">
      <c r="A575" s="19">
        <v>512</v>
      </c>
      <c r="B575" s="15">
        <v>512</v>
      </c>
      <c r="C575" s="29" t="str">
        <f>IF(N575=0,"",VLOOKUP(B575,'申込一覧（事務局）'!$A$5:$N$804,3,0))</f>
        <v/>
      </c>
      <c r="D575" s="29" t="str">
        <f t="shared" si="101"/>
        <v/>
      </c>
      <c r="E575" s="32" t="str">
        <f>IF(N575=0,"",VLOOKUP(B575,'申込一覧（事務局）'!$A$5:$N$804,4,0))</f>
        <v/>
      </c>
      <c r="F575" s="30" t="str">
        <f>IF(N575=0,"",VLOOKUP(B575,'申込一覧（事務局）'!$A$5:$N$804,6,0))</f>
        <v/>
      </c>
      <c r="G575" s="42" t="str">
        <f t="shared" si="102"/>
        <v/>
      </c>
      <c r="H575" s="50" t="str">
        <f>IF(N575=0,"",VLOOKUP(A575,'申込一覧（事務局）'!$A$5:$N$804,11,0))</f>
        <v/>
      </c>
      <c r="I575" s="31" t="str">
        <f>IF(N575=0,"",VLOOKUP(B575,'申込一覧（事務局）'!$A$5:$N$804,13,0))</f>
        <v/>
      </c>
      <c r="J575" s="31" t="str">
        <f>IF(N575=0,"",VLOOKUP(B575,'申込一覧（事務局）'!$A$5:$N$804,14,0))</f>
        <v/>
      </c>
      <c r="K575" s="53" t="str">
        <f>IF(N575=0,"",VLOOKUP(B575,'申込一覧（事務局）'!$A$5:$N$804,8,0))</f>
        <v/>
      </c>
      <c r="N575" s="55">
        <f>VLOOKUP(B575,'申込一覧（事務局）'!$A$5:$N$804,10,0)</f>
        <v>0</v>
      </c>
    </row>
    <row r="576" spans="1:14" ht="22.5" customHeight="1" x14ac:dyDescent="0.4">
      <c r="A576" s="19">
        <v>513</v>
      </c>
      <c r="B576" s="15">
        <v>513</v>
      </c>
      <c r="C576" s="29" t="str">
        <f>IF(N576=0,"",VLOOKUP(B576,'申込一覧（事務局）'!$A$5:$N$804,3,0))</f>
        <v/>
      </c>
      <c r="D576" s="29" t="str">
        <f t="shared" si="101"/>
        <v/>
      </c>
      <c r="E576" s="32" t="str">
        <f>IF(N576=0,"",VLOOKUP(B576,'申込一覧（事務局）'!$A$5:$N$804,4,0))</f>
        <v/>
      </c>
      <c r="F576" s="30" t="str">
        <f>IF(N576=0,"",VLOOKUP(B576,'申込一覧（事務局）'!$A$5:$N$804,6,0))</f>
        <v/>
      </c>
      <c r="G576" s="42" t="str">
        <f t="shared" si="102"/>
        <v/>
      </c>
      <c r="H576" s="50" t="str">
        <f>IF(N576=0,"",VLOOKUP(A576,'申込一覧（事務局）'!$A$5:$N$804,11,0))</f>
        <v/>
      </c>
      <c r="I576" s="31" t="str">
        <f>IF(N576=0,"",VLOOKUP(B576,'申込一覧（事務局）'!$A$5:$N$804,13,0))</f>
        <v/>
      </c>
      <c r="J576" s="31" t="str">
        <f>IF(N576=0,"",VLOOKUP(B576,'申込一覧（事務局）'!$A$5:$N$804,14,0))</f>
        <v/>
      </c>
      <c r="K576" s="53" t="str">
        <f>IF(N576=0,"",VLOOKUP(B576,'申込一覧（事務局）'!$A$5:$N$804,8,0))</f>
        <v/>
      </c>
      <c r="N576" s="55">
        <f>VLOOKUP(B576,'申込一覧（事務局）'!$A$5:$N$804,10,0)</f>
        <v>0</v>
      </c>
    </row>
    <row r="577" spans="1:14" ht="22.5" customHeight="1" x14ac:dyDescent="0.4">
      <c r="A577" s="19">
        <v>514</v>
      </c>
      <c r="B577" s="15">
        <v>514</v>
      </c>
      <c r="C577" s="29" t="str">
        <f>IF(N577=0,"",VLOOKUP(B577,'申込一覧（事務局）'!$A$5:$N$804,3,0))</f>
        <v/>
      </c>
      <c r="D577" s="29" t="str">
        <f t="shared" si="101"/>
        <v/>
      </c>
      <c r="E577" s="32" t="str">
        <f>IF(N577=0,"",VLOOKUP(B577,'申込一覧（事務局）'!$A$5:$N$804,4,0))</f>
        <v/>
      </c>
      <c r="F577" s="30" t="str">
        <f>IF(N577=0,"",VLOOKUP(B577,'申込一覧（事務局）'!$A$5:$N$804,6,0))</f>
        <v/>
      </c>
      <c r="G577" s="42" t="str">
        <f t="shared" si="102"/>
        <v/>
      </c>
      <c r="H577" s="50" t="str">
        <f>IF(N577=0,"",VLOOKUP(A577,'申込一覧（事務局）'!$A$5:$N$804,11,0))</f>
        <v/>
      </c>
      <c r="I577" s="31" t="str">
        <f>IF(N577=0,"",VLOOKUP(B577,'申込一覧（事務局）'!$A$5:$N$804,13,0))</f>
        <v/>
      </c>
      <c r="J577" s="31" t="str">
        <f>IF(N577=0,"",VLOOKUP(B577,'申込一覧（事務局）'!$A$5:$N$804,14,0))</f>
        <v/>
      </c>
      <c r="K577" s="53" t="str">
        <f>IF(N577=0,"",VLOOKUP(B577,'申込一覧（事務局）'!$A$5:$N$804,8,0))</f>
        <v/>
      </c>
      <c r="N577" s="55">
        <f>VLOOKUP(B577,'申込一覧（事務局）'!$A$5:$N$804,10,0)</f>
        <v>0</v>
      </c>
    </row>
    <row r="578" spans="1:14" ht="22.5" customHeight="1" x14ac:dyDescent="0.4">
      <c r="A578" s="19">
        <v>515</v>
      </c>
      <c r="B578" s="15">
        <v>515</v>
      </c>
      <c r="C578" s="29" t="str">
        <f>IF(N578=0,"",VLOOKUP(B578,'申込一覧（事務局）'!$A$5:$N$804,3,0))</f>
        <v/>
      </c>
      <c r="D578" s="29" t="str">
        <f t="shared" si="101"/>
        <v/>
      </c>
      <c r="E578" s="32" t="str">
        <f>IF(N578=0,"",VLOOKUP(B578,'申込一覧（事務局）'!$A$5:$N$804,4,0))</f>
        <v/>
      </c>
      <c r="F578" s="30" t="str">
        <f>IF(N578=0,"",VLOOKUP(B578,'申込一覧（事務局）'!$A$5:$N$804,6,0))</f>
        <v/>
      </c>
      <c r="G578" s="42" t="str">
        <f t="shared" si="102"/>
        <v/>
      </c>
      <c r="H578" s="50" t="str">
        <f>IF(N578=0,"",VLOOKUP(A578,'申込一覧（事務局）'!$A$5:$N$804,11,0))</f>
        <v/>
      </c>
      <c r="I578" s="31" t="str">
        <f>IF(N578=0,"",VLOOKUP(B578,'申込一覧（事務局）'!$A$5:$N$804,13,0))</f>
        <v/>
      </c>
      <c r="J578" s="31" t="str">
        <f>IF(N578=0,"",VLOOKUP(B578,'申込一覧（事務局）'!$A$5:$N$804,14,0))</f>
        <v/>
      </c>
      <c r="K578" s="53" t="str">
        <f>IF(N578=0,"",VLOOKUP(B578,'申込一覧（事務局）'!$A$5:$N$804,8,0))</f>
        <v/>
      </c>
      <c r="N578" s="55">
        <f>VLOOKUP(B578,'申込一覧（事務局）'!$A$5:$N$804,10,0)</f>
        <v>0</v>
      </c>
    </row>
    <row r="579" spans="1:14" ht="22.5" customHeight="1" x14ac:dyDescent="0.4">
      <c r="A579" s="19">
        <v>516</v>
      </c>
      <c r="B579" s="15">
        <v>516</v>
      </c>
      <c r="C579" s="29" t="str">
        <f>IF(N579=0,"",VLOOKUP(B579,'申込一覧（事務局）'!$A$5:$N$804,3,0))</f>
        <v/>
      </c>
      <c r="D579" s="29" t="str">
        <f t="shared" si="101"/>
        <v/>
      </c>
      <c r="E579" s="32" t="str">
        <f>IF(N579=0,"",VLOOKUP(B579,'申込一覧（事務局）'!$A$5:$N$804,4,0))</f>
        <v/>
      </c>
      <c r="F579" s="30" t="str">
        <f>IF(N579=0,"",VLOOKUP(B579,'申込一覧（事務局）'!$A$5:$N$804,6,0))</f>
        <v/>
      </c>
      <c r="G579" s="42" t="str">
        <f t="shared" si="102"/>
        <v/>
      </c>
      <c r="H579" s="50" t="str">
        <f>IF(N579=0,"",VLOOKUP(A579,'申込一覧（事務局）'!$A$5:$N$804,11,0))</f>
        <v/>
      </c>
      <c r="I579" s="31" t="str">
        <f>IF(N579=0,"",VLOOKUP(B579,'申込一覧（事務局）'!$A$5:$N$804,13,0))</f>
        <v/>
      </c>
      <c r="J579" s="31" t="str">
        <f>IF(N579=0,"",VLOOKUP(B579,'申込一覧（事務局）'!$A$5:$N$804,14,0))</f>
        <v/>
      </c>
      <c r="K579" s="53" t="str">
        <f>IF(N579=0,"",VLOOKUP(B579,'申込一覧（事務局）'!$A$5:$N$804,8,0))</f>
        <v/>
      </c>
      <c r="N579" s="55">
        <f>VLOOKUP(B579,'申込一覧（事務局）'!$A$5:$N$804,10,0)</f>
        <v>0</v>
      </c>
    </row>
    <row r="580" spans="1:14" ht="22.5" customHeight="1" x14ac:dyDescent="0.4">
      <c r="A580" s="19">
        <v>517</v>
      </c>
      <c r="B580" s="15">
        <v>517</v>
      </c>
      <c r="C580" s="29" t="str">
        <f>IF(N580=0,"",VLOOKUP(B580,'申込一覧（事務局）'!$A$5:$N$804,3,0))</f>
        <v/>
      </c>
      <c r="D580" s="29" t="str">
        <f t="shared" si="101"/>
        <v/>
      </c>
      <c r="E580" s="32" t="str">
        <f>IF(N580=0,"",VLOOKUP(B580,'申込一覧（事務局）'!$A$5:$N$804,4,0))</f>
        <v/>
      </c>
      <c r="F580" s="30" t="str">
        <f>IF(N580=0,"",VLOOKUP(B580,'申込一覧（事務局）'!$A$5:$N$804,6,0))</f>
        <v/>
      </c>
      <c r="G580" s="42" t="str">
        <f t="shared" si="102"/>
        <v/>
      </c>
      <c r="H580" s="50" t="str">
        <f>IF(N580=0,"",VLOOKUP(A580,'申込一覧（事務局）'!$A$5:$N$804,11,0))</f>
        <v/>
      </c>
      <c r="I580" s="31" t="str">
        <f>IF(N580=0,"",VLOOKUP(B580,'申込一覧（事務局）'!$A$5:$N$804,13,0))</f>
        <v/>
      </c>
      <c r="J580" s="31" t="str">
        <f>IF(N580=0,"",VLOOKUP(B580,'申込一覧（事務局）'!$A$5:$N$804,14,0))</f>
        <v/>
      </c>
      <c r="K580" s="53" t="str">
        <f>IF(N580=0,"",VLOOKUP(B580,'申込一覧（事務局）'!$A$5:$N$804,8,0))</f>
        <v/>
      </c>
      <c r="N580" s="55">
        <f>VLOOKUP(B580,'申込一覧（事務局）'!$A$5:$N$804,10,0)</f>
        <v>0</v>
      </c>
    </row>
    <row r="581" spans="1:14" ht="22.5" customHeight="1" x14ac:dyDescent="0.4">
      <c r="A581" s="19">
        <v>518</v>
      </c>
      <c r="B581" s="15">
        <v>518</v>
      </c>
      <c r="C581" s="29" t="str">
        <f>IF(N581=0,"",VLOOKUP(B581,'申込一覧（事務局）'!$A$5:$N$804,3,0))</f>
        <v/>
      </c>
      <c r="D581" s="29" t="str">
        <f t="shared" si="101"/>
        <v/>
      </c>
      <c r="E581" s="32" t="str">
        <f>IF(N581=0,"",VLOOKUP(B581,'申込一覧（事務局）'!$A$5:$N$804,4,0))</f>
        <v/>
      </c>
      <c r="F581" s="30" t="str">
        <f>IF(N581=0,"",VLOOKUP(B581,'申込一覧（事務局）'!$A$5:$N$804,6,0))</f>
        <v/>
      </c>
      <c r="G581" s="42" t="str">
        <f t="shared" si="102"/>
        <v/>
      </c>
      <c r="H581" s="50" t="str">
        <f>IF(N581=0,"",VLOOKUP(A581,'申込一覧（事務局）'!$A$5:$N$804,11,0))</f>
        <v/>
      </c>
      <c r="I581" s="31" t="str">
        <f>IF(N581=0,"",VLOOKUP(B581,'申込一覧（事務局）'!$A$5:$N$804,13,0))</f>
        <v/>
      </c>
      <c r="J581" s="31" t="str">
        <f>IF(N581=0,"",VLOOKUP(B581,'申込一覧（事務局）'!$A$5:$N$804,14,0))</f>
        <v/>
      </c>
      <c r="K581" s="53" t="str">
        <f>IF(N581=0,"",VLOOKUP(B581,'申込一覧（事務局）'!$A$5:$N$804,8,0))</f>
        <v/>
      </c>
      <c r="N581" s="55">
        <f>VLOOKUP(B581,'申込一覧（事務局）'!$A$5:$N$804,10,0)</f>
        <v>0</v>
      </c>
    </row>
    <row r="582" spans="1:14" ht="22.5" customHeight="1" x14ac:dyDescent="0.4">
      <c r="A582" s="19">
        <v>519</v>
      </c>
      <c r="B582" s="15">
        <v>519</v>
      </c>
      <c r="C582" s="29" t="str">
        <f>IF(N582=0,"",VLOOKUP(B582,'申込一覧（事務局）'!$A$5:$N$804,3,0))</f>
        <v/>
      </c>
      <c r="D582" s="29" t="str">
        <f t="shared" si="101"/>
        <v/>
      </c>
      <c r="E582" s="32" t="str">
        <f>IF(N582=0,"",VLOOKUP(B582,'申込一覧（事務局）'!$A$5:$N$804,4,0))</f>
        <v/>
      </c>
      <c r="F582" s="30" t="str">
        <f>IF(N582=0,"",VLOOKUP(B582,'申込一覧（事務局）'!$A$5:$N$804,6,0))</f>
        <v/>
      </c>
      <c r="G582" s="42" t="str">
        <f t="shared" si="102"/>
        <v/>
      </c>
      <c r="H582" s="50" t="str">
        <f>IF(N582=0,"",VLOOKUP(A582,'申込一覧（事務局）'!$A$5:$N$804,11,0))</f>
        <v/>
      </c>
      <c r="I582" s="31" t="str">
        <f>IF(N582=0,"",VLOOKUP(B582,'申込一覧（事務局）'!$A$5:$N$804,13,0))</f>
        <v/>
      </c>
      <c r="J582" s="31" t="str">
        <f>IF(N582=0,"",VLOOKUP(B582,'申込一覧（事務局）'!$A$5:$N$804,14,0))</f>
        <v/>
      </c>
      <c r="K582" s="53" t="str">
        <f>IF(N582=0,"",VLOOKUP(B582,'申込一覧（事務局）'!$A$5:$N$804,8,0))</f>
        <v/>
      </c>
      <c r="N582" s="55">
        <f>VLOOKUP(B582,'申込一覧（事務局）'!$A$5:$N$804,10,0)</f>
        <v>0</v>
      </c>
    </row>
    <row r="583" spans="1:14" ht="22.5" customHeight="1" x14ac:dyDescent="0.4">
      <c r="A583" s="19">
        <v>520</v>
      </c>
      <c r="B583" s="15">
        <v>520</v>
      </c>
      <c r="C583" s="29" t="str">
        <f>IF(N583=0,"",VLOOKUP(B583,'申込一覧（事務局）'!$A$5:$N$804,3,0))</f>
        <v/>
      </c>
      <c r="D583" s="29" t="str">
        <f t="shared" si="101"/>
        <v/>
      </c>
      <c r="E583" s="32" t="str">
        <f>IF(N583=0,"",VLOOKUP(B583,'申込一覧（事務局）'!$A$5:$N$804,4,0))</f>
        <v/>
      </c>
      <c r="F583" s="30" t="str">
        <f>IF(N583=0,"",VLOOKUP(B583,'申込一覧（事務局）'!$A$5:$N$804,6,0))</f>
        <v/>
      </c>
      <c r="G583" s="42" t="str">
        <f t="shared" si="102"/>
        <v/>
      </c>
      <c r="H583" s="50" t="str">
        <f>IF(N583=0,"",VLOOKUP(A583,'申込一覧（事務局）'!$A$5:$N$804,11,0))</f>
        <v/>
      </c>
      <c r="I583" s="31" t="str">
        <f>IF(N583=0,"",VLOOKUP(B583,'申込一覧（事務局）'!$A$5:$N$804,13,0))</f>
        <v/>
      </c>
      <c r="J583" s="31" t="str">
        <f>IF(N583=0,"",VLOOKUP(B583,'申込一覧（事務局）'!$A$5:$N$804,14,0))</f>
        <v/>
      </c>
      <c r="K583" s="53" t="str">
        <f>IF(N583=0,"",VLOOKUP(B583,'申込一覧（事務局）'!$A$5:$N$804,8,0))</f>
        <v/>
      </c>
      <c r="N583" s="55">
        <f>VLOOKUP(B583,'申込一覧（事務局）'!$A$5:$N$804,10,0)</f>
        <v>0</v>
      </c>
    </row>
    <row r="584" spans="1:14" ht="22.5" customHeight="1" x14ac:dyDescent="0.4">
      <c r="A584" s="19">
        <v>521</v>
      </c>
      <c r="B584" s="15">
        <v>521</v>
      </c>
      <c r="C584" s="29" t="str">
        <f>IF(N584=0,"",VLOOKUP(B584,'申込一覧（事務局）'!$A$5:$N$804,3,0))</f>
        <v/>
      </c>
      <c r="D584" s="29" t="str">
        <f t="shared" si="101"/>
        <v/>
      </c>
      <c r="E584" s="32" t="str">
        <f>IF(N584=0,"",VLOOKUP(B584,'申込一覧（事務局）'!$A$5:$N$804,4,0))</f>
        <v/>
      </c>
      <c r="F584" s="30" t="str">
        <f>IF(N584=0,"",VLOOKUP(B584,'申込一覧（事務局）'!$A$5:$N$804,6,0))</f>
        <v/>
      </c>
      <c r="G584" s="42" t="str">
        <f t="shared" si="102"/>
        <v/>
      </c>
      <c r="H584" s="50" t="str">
        <f>IF(N584=0,"",VLOOKUP(A584,'申込一覧（事務局）'!$A$5:$N$804,11,0))</f>
        <v/>
      </c>
      <c r="I584" s="31" t="str">
        <f>IF(N584=0,"",VLOOKUP(B584,'申込一覧（事務局）'!$A$5:$N$804,13,0))</f>
        <v/>
      </c>
      <c r="J584" s="31" t="str">
        <f>IF(N584=0,"",VLOOKUP(B584,'申込一覧（事務局）'!$A$5:$N$804,14,0))</f>
        <v/>
      </c>
      <c r="K584" s="53" t="str">
        <f>IF(N584=0,"",VLOOKUP(B584,'申込一覧（事務局）'!$A$5:$N$804,8,0))</f>
        <v/>
      </c>
      <c r="N584" s="55">
        <f>VLOOKUP(B584,'申込一覧（事務局）'!$A$5:$N$804,10,0)</f>
        <v>0</v>
      </c>
    </row>
    <row r="585" spans="1:14" ht="22.5" customHeight="1" x14ac:dyDescent="0.4">
      <c r="A585" s="19">
        <v>522</v>
      </c>
      <c r="B585" s="15">
        <v>522</v>
      </c>
      <c r="C585" s="29" t="str">
        <f>IF(N585=0,"",VLOOKUP(B585,'申込一覧（事務局）'!$A$5:$N$804,3,0))</f>
        <v/>
      </c>
      <c r="D585" s="29" t="str">
        <f t="shared" si="101"/>
        <v/>
      </c>
      <c r="E585" s="32" t="str">
        <f>IF(N585=0,"",VLOOKUP(B585,'申込一覧（事務局）'!$A$5:$N$804,4,0))</f>
        <v/>
      </c>
      <c r="F585" s="30" t="str">
        <f>IF(N585=0,"",VLOOKUP(B585,'申込一覧（事務局）'!$A$5:$N$804,6,0))</f>
        <v/>
      </c>
      <c r="G585" s="42" t="str">
        <f t="shared" si="102"/>
        <v/>
      </c>
      <c r="H585" s="50" t="str">
        <f>IF(N585=0,"",VLOOKUP(A585,'申込一覧（事務局）'!$A$5:$N$804,11,0))</f>
        <v/>
      </c>
      <c r="I585" s="31" t="str">
        <f>IF(N585=0,"",VLOOKUP(B585,'申込一覧（事務局）'!$A$5:$N$804,13,0))</f>
        <v/>
      </c>
      <c r="J585" s="31" t="str">
        <f>IF(N585=0,"",VLOOKUP(B585,'申込一覧（事務局）'!$A$5:$N$804,14,0))</f>
        <v/>
      </c>
      <c r="K585" s="53" t="str">
        <f>IF(N585=0,"",VLOOKUP(B585,'申込一覧（事務局）'!$A$5:$N$804,8,0))</f>
        <v/>
      </c>
      <c r="N585" s="55">
        <f>VLOOKUP(B585,'申込一覧（事務局）'!$A$5:$N$804,10,0)</f>
        <v>0</v>
      </c>
    </row>
    <row r="586" spans="1:14" ht="22.5" customHeight="1" x14ac:dyDescent="0.4">
      <c r="A586" s="19">
        <v>523</v>
      </c>
      <c r="B586" s="15">
        <v>523</v>
      </c>
      <c r="C586" s="29" t="str">
        <f>IF(N586=0,"",VLOOKUP(B586,'申込一覧（事務局）'!$A$5:$N$804,3,0))</f>
        <v/>
      </c>
      <c r="D586" s="29" t="str">
        <f t="shared" si="101"/>
        <v/>
      </c>
      <c r="E586" s="32" t="str">
        <f>IF(N586=0,"",VLOOKUP(B586,'申込一覧（事務局）'!$A$5:$N$804,4,0))</f>
        <v/>
      </c>
      <c r="F586" s="30" t="str">
        <f>IF(N586=0,"",VLOOKUP(B586,'申込一覧（事務局）'!$A$5:$N$804,6,0))</f>
        <v/>
      </c>
      <c r="G586" s="42" t="str">
        <f t="shared" si="102"/>
        <v/>
      </c>
      <c r="H586" s="50" t="str">
        <f>IF(N586=0,"",VLOOKUP(A586,'申込一覧（事務局）'!$A$5:$N$804,11,0))</f>
        <v/>
      </c>
      <c r="I586" s="31" t="str">
        <f>IF(N586=0,"",VLOOKUP(B586,'申込一覧（事務局）'!$A$5:$N$804,13,0))</f>
        <v/>
      </c>
      <c r="J586" s="31" t="str">
        <f>IF(N586=0,"",VLOOKUP(B586,'申込一覧（事務局）'!$A$5:$N$804,14,0))</f>
        <v/>
      </c>
      <c r="K586" s="53" t="str">
        <f>IF(N586=0,"",VLOOKUP(B586,'申込一覧（事務局）'!$A$5:$N$804,8,0))</f>
        <v/>
      </c>
      <c r="N586" s="55">
        <f>VLOOKUP(B586,'申込一覧（事務局）'!$A$5:$N$804,10,0)</f>
        <v>0</v>
      </c>
    </row>
    <row r="587" spans="1:14" ht="22.5" customHeight="1" x14ac:dyDescent="0.4">
      <c r="A587" s="19">
        <v>524</v>
      </c>
      <c r="B587" s="15">
        <v>524</v>
      </c>
      <c r="C587" s="29" t="str">
        <f>IF(N587=0,"",VLOOKUP(B587,'申込一覧（事務局）'!$A$5:$N$804,3,0))</f>
        <v/>
      </c>
      <c r="D587" s="29" t="str">
        <f t="shared" si="101"/>
        <v/>
      </c>
      <c r="E587" s="32" t="str">
        <f>IF(N587=0,"",VLOOKUP(B587,'申込一覧（事務局）'!$A$5:$N$804,4,0))</f>
        <v/>
      </c>
      <c r="F587" s="30" t="str">
        <f>IF(N587=0,"",VLOOKUP(B587,'申込一覧（事務局）'!$A$5:$N$804,6,0))</f>
        <v/>
      </c>
      <c r="G587" s="42" t="str">
        <f t="shared" si="102"/>
        <v/>
      </c>
      <c r="H587" s="50" t="str">
        <f>IF(N587=0,"",VLOOKUP(A587,'申込一覧（事務局）'!$A$5:$N$804,11,0))</f>
        <v/>
      </c>
      <c r="I587" s="31" t="str">
        <f>IF(N587=0,"",VLOOKUP(B587,'申込一覧（事務局）'!$A$5:$N$804,13,0))</f>
        <v/>
      </c>
      <c r="J587" s="31" t="str">
        <f>IF(N587=0,"",VLOOKUP(B587,'申込一覧（事務局）'!$A$5:$N$804,14,0))</f>
        <v/>
      </c>
      <c r="K587" s="53" t="str">
        <f>IF(N587=0,"",VLOOKUP(B587,'申込一覧（事務局）'!$A$5:$N$804,8,0))</f>
        <v/>
      </c>
      <c r="N587" s="55">
        <f>VLOOKUP(B587,'申込一覧（事務局）'!$A$5:$N$804,10,0)</f>
        <v>0</v>
      </c>
    </row>
    <row r="588" spans="1:14" ht="22.5" customHeight="1" thickBot="1" x14ac:dyDescent="0.45">
      <c r="A588" s="43">
        <v>525</v>
      </c>
      <c r="B588" s="16">
        <v>525</v>
      </c>
      <c r="C588" s="33" t="str">
        <f>IF(N588=0,"",VLOOKUP(B588,'申込一覧（事務局）'!$A$5:$N$804,3,0))</f>
        <v/>
      </c>
      <c r="D588" s="33" t="str">
        <f t="shared" si="101"/>
        <v/>
      </c>
      <c r="E588" s="34" t="str">
        <f>IF(N588=0,"",VLOOKUP(B588,'申込一覧（事務局）'!$A$5:$N$804,4,0))</f>
        <v/>
      </c>
      <c r="F588" s="44" t="str">
        <f>IF(N588=0,"",VLOOKUP(B588,'申込一覧（事務局）'!$A$5:$N$804,6,0))</f>
        <v/>
      </c>
      <c r="G588" s="45" t="str">
        <f t="shared" si="102"/>
        <v/>
      </c>
      <c r="H588" s="51" t="str">
        <f>IF(N588=0,"",VLOOKUP(A588,'申込一覧（事務局）'!$A$5:$N$804,11,0))</f>
        <v/>
      </c>
      <c r="I588" s="46" t="str">
        <f>IF(N588=0,"",VLOOKUP(B588,'申込一覧（事務局）'!$A$5:$N$804,13,0))</f>
        <v/>
      </c>
      <c r="J588" s="46" t="str">
        <f>IF(N588=0,"",VLOOKUP(B588,'申込一覧（事務局）'!$A$5:$N$804,14,0))</f>
        <v/>
      </c>
      <c r="K588" s="54" t="str">
        <f>IF(N588=0,"",VLOOKUP(B588,'申込一覧（事務局）'!$A$5:$N$804,8,0))</f>
        <v/>
      </c>
      <c r="N588" s="55">
        <f>VLOOKUP(B588,'申込一覧（事務局）'!$A$5:$N$804,10,0)</f>
        <v>0</v>
      </c>
    </row>
    <row r="589" spans="1:14" ht="23.25" x14ac:dyDescent="0.4">
      <c r="A589" s="81" t="str">
        <f t="shared" ref="A589" si="103">A1</f>
        <v>2023年度　C級公認審判員申請者名簿(一般)　　　</v>
      </c>
      <c r="B589" s="81"/>
      <c r="C589" s="81"/>
      <c r="D589" s="81"/>
      <c r="E589" s="81"/>
      <c r="F589" s="81"/>
      <c r="G589" s="81"/>
      <c r="H589" s="81"/>
      <c r="I589" s="81"/>
      <c r="J589" s="81"/>
      <c r="K589" s="82" t="str">
        <f>"NO."&amp;$L$2+21</f>
        <v>NO.22</v>
      </c>
      <c r="N589" s="55" t="e">
        <f>VLOOKUP(B589,'申込一覧（事務局）'!$A$5:$N$804,10,0)</f>
        <v>#N/A</v>
      </c>
    </row>
    <row r="590" spans="1:14" ht="17.25" thickBot="1" x14ac:dyDescent="0.45">
      <c r="A590" s="84" t="str">
        <f t="shared" ref="A590:J590" si="104">A2</f>
        <v>一般財団法人　北海道陸上競技協会　　２０２３年４月１日付委嘱</v>
      </c>
      <c r="B590" s="84"/>
      <c r="C590" s="84"/>
      <c r="D590" s="84"/>
      <c r="E590" s="84"/>
      <c r="F590" s="84"/>
      <c r="G590" s="84"/>
      <c r="H590" s="84"/>
      <c r="I590" s="84"/>
      <c r="J590" s="21" t="str">
        <f t="shared" si="104"/>
        <v>2023年4月15日以降受付</v>
      </c>
      <c r="K590" s="83"/>
      <c r="L590" s="12">
        <v>1</v>
      </c>
      <c r="N590" s="55" t="e">
        <f>VLOOKUP(B590,'申込一覧（事務局）'!$A$5:$N$804,10,0)</f>
        <v>#N/A</v>
      </c>
    </row>
    <row r="591" spans="1:14" ht="26.25" customHeight="1" thickBot="1" x14ac:dyDescent="0.45">
      <c r="A591" s="13"/>
      <c r="B591" s="18" t="str">
        <f t="shared" ref="B591:K591" si="105">B3</f>
        <v>登録番号</v>
      </c>
      <c r="C591" s="22" t="str">
        <f t="shared" si="105"/>
        <v>所属陸協</v>
      </c>
      <c r="D591" s="23" t="str">
        <f t="shared" si="105"/>
        <v>区分</v>
      </c>
      <c r="E591" s="24" t="str">
        <f t="shared" si="105"/>
        <v>氏      名</v>
      </c>
      <c r="F591" s="25" t="str">
        <f t="shared" si="105"/>
        <v>性</v>
      </c>
      <c r="G591" s="24" t="str">
        <f t="shared" si="105"/>
        <v>生年月日</v>
      </c>
      <c r="H591" s="24" t="str">
        <f t="shared" si="105"/>
        <v>年齢</v>
      </c>
      <c r="I591" s="24" t="str">
        <f t="shared" si="105"/>
        <v>（〒）</v>
      </c>
      <c r="J591" s="26" t="str">
        <f t="shared" si="105"/>
        <v>住所</v>
      </c>
      <c r="K591" s="27" t="str">
        <f t="shared" si="105"/>
        <v>所属高校</v>
      </c>
      <c r="N591" s="55" t="e">
        <f>VLOOKUP(B591,'申込一覧（事務局）'!$A$5:$N$804,10,0)</f>
        <v>#N/A</v>
      </c>
    </row>
    <row r="592" spans="1:14" ht="22.5" customHeight="1" x14ac:dyDescent="0.4">
      <c r="A592" s="37">
        <v>526</v>
      </c>
      <c r="B592" s="14">
        <v>526</v>
      </c>
      <c r="C592" s="28" t="str">
        <f>IF(N592=0,"",VLOOKUP(B592,'申込一覧（事務局）'!$A$5:$N$804,3,0))</f>
        <v/>
      </c>
      <c r="D592" s="28" t="str">
        <f>IF(C592="","","高校")</f>
        <v/>
      </c>
      <c r="E592" s="38" t="str">
        <f>IF(N592=0,"",VLOOKUP(B592,'申込一覧（事務局）'!$A$5:$N$804,4,0))</f>
        <v/>
      </c>
      <c r="F592" s="39" t="str">
        <f>IF(N592=0,"",VLOOKUP(B592,'申込一覧（事務局）'!$A$5:$N$804,6,0))</f>
        <v/>
      </c>
      <c r="G592" s="40" t="str">
        <f>IF(N592=0,"",TEXT(N592,"0000!/00!/00"))</f>
        <v/>
      </c>
      <c r="H592" s="48" t="str">
        <f>IF(N592=0,"",VLOOKUP(A592,'申込一覧（事務局）'!$A$5:$N$804,11,0))</f>
        <v/>
      </c>
      <c r="I592" s="41" t="str">
        <f>IF(N592=0,"",VLOOKUP(B592,'申込一覧（事務局）'!$A$5:$N$804,13,0))</f>
        <v/>
      </c>
      <c r="J592" s="41" t="str">
        <f>IF(N592=0,"",VLOOKUP(B592,'申込一覧（事務局）'!$A$5:$N$804,14,0))</f>
        <v/>
      </c>
      <c r="K592" s="52" t="str">
        <f>IF(N592=0,"",VLOOKUP(B592,'申込一覧（事務局）'!$A$5:$N$804,8,0))</f>
        <v/>
      </c>
      <c r="N592" s="55">
        <f>VLOOKUP(B592,'申込一覧（事務局）'!$A$5:$N$804,10,0)</f>
        <v>0</v>
      </c>
    </row>
    <row r="593" spans="1:14" ht="22.5" customHeight="1" x14ac:dyDescent="0.4">
      <c r="A593" s="19">
        <v>527</v>
      </c>
      <c r="B593" s="15">
        <v>527</v>
      </c>
      <c r="C593" s="29" t="str">
        <f>IF(N593=0,"",VLOOKUP(B593,'申込一覧（事務局）'!$A$5:$N$804,3,0))</f>
        <v/>
      </c>
      <c r="D593" s="29" t="str">
        <f t="shared" ref="D593:D616" si="106">IF(C593="","","高校")</f>
        <v/>
      </c>
      <c r="E593" s="32" t="str">
        <f>IF(N593=0,"",VLOOKUP(B593,'申込一覧（事務局）'!$A$5:$N$804,4,0))</f>
        <v/>
      </c>
      <c r="F593" s="30" t="str">
        <f>IF(N593=0,"",VLOOKUP(B593,'申込一覧（事務局）'!$A$5:$N$804,6,0))</f>
        <v/>
      </c>
      <c r="G593" s="42" t="str">
        <f t="shared" ref="G593:G616" si="107">IF(N593=0,"",TEXT(N593,"0000!/00!/00"))</f>
        <v/>
      </c>
      <c r="H593" s="50" t="str">
        <f>IF(N593=0,"",VLOOKUP(A593,'申込一覧（事務局）'!$A$5:$N$804,11,0))</f>
        <v/>
      </c>
      <c r="I593" s="31" t="str">
        <f>IF(N593=0,"",VLOOKUP(B593,'申込一覧（事務局）'!$A$5:$N$804,13,0))</f>
        <v/>
      </c>
      <c r="J593" s="31" t="str">
        <f>IF(N593=0,"",VLOOKUP(B593,'申込一覧（事務局）'!$A$5:$N$804,14,0))</f>
        <v/>
      </c>
      <c r="K593" s="53" t="str">
        <f>IF(N593=0,"",VLOOKUP(B593,'申込一覧（事務局）'!$A$5:$N$804,8,0))</f>
        <v/>
      </c>
      <c r="N593" s="55">
        <f>VLOOKUP(B593,'申込一覧（事務局）'!$A$5:$N$804,10,0)</f>
        <v>0</v>
      </c>
    </row>
    <row r="594" spans="1:14" ht="22.5" customHeight="1" x14ac:dyDescent="0.4">
      <c r="A594" s="19">
        <v>528</v>
      </c>
      <c r="B594" s="15">
        <v>528</v>
      </c>
      <c r="C594" s="29" t="str">
        <f>IF(N594=0,"",VLOOKUP(B594,'申込一覧（事務局）'!$A$5:$N$804,3,0))</f>
        <v/>
      </c>
      <c r="D594" s="29" t="str">
        <f t="shared" si="106"/>
        <v/>
      </c>
      <c r="E594" s="32" t="str">
        <f>IF(N594=0,"",VLOOKUP(B594,'申込一覧（事務局）'!$A$5:$N$804,4,0))</f>
        <v/>
      </c>
      <c r="F594" s="30" t="str">
        <f>IF(N594=0,"",VLOOKUP(B594,'申込一覧（事務局）'!$A$5:$N$804,6,0))</f>
        <v/>
      </c>
      <c r="G594" s="42" t="str">
        <f t="shared" si="107"/>
        <v/>
      </c>
      <c r="H594" s="50" t="str">
        <f>IF(N594=0,"",VLOOKUP(A594,'申込一覧（事務局）'!$A$5:$N$804,11,0))</f>
        <v/>
      </c>
      <c r="I594" s="31" t="str">
        <f>IF(N594=0,"",VLOOKUP(B594,'申込一覧（事務局）'!$A$5:$N$804,13,0))</f>
        <v/>
      </c>
      <c r="J594" s="31" t="str">
        <f>IF(N594=0,"",VLOOKUP(B594,'申込一覧（事務局）'!$A$5:$N$804,14,0))</f>
        <v/>
      </c>
      <c r="K594" s="53" t="str">
        <f>IF(N594=0,"",VLOOKUP(B594,'申込一覧（事務局）'!$A$5:$N$804,8,0))</f>
        <v/>
      </c>
      <c r="N594" s="55">
        <f>VLOOKUP(B594,'申込一覧（事務局）'!$A$5:$N$804,10,0)</f>
        <v>0</v>
      </c>
    </row>
    <row r="595" spans="1:14" ht="22.5" customHeight="1" x14ac:dyDescent="0.4">
      <c r="A595" s="19">
        <v>529</v>
      </c>
      <c r="B595" s="15">
        <v>529</v>
      </c>
      <c r="C595" s="29" t="str">
        <f>IF(N595=0,"",VLOOKUP(B595,'申込一覧（事務局）'!$A$5:$N$804,3,0))</f>
        <v/>
      </c>
      <c r="D595" s="29" t="str">
        <f t="shared" si="106"/>
        <v/>
      </c>
      <c r="E595" s="32" t="str">
        <f>IF(N595=0,"",VLOOKUP(B595,'申込一覧（事務局）'!$A$5:$N$804,4,0))</f>
        <v/>
      </c>
      <c r="F595" s="30" t="str">
        <f>IF(N595=0,"",VLOOKUP(B595,'申込一覧（事務局）'!$A$5:$N$804,6,0))</f>
        <v/>
      </c>
      <c r="G595" s="42" t="str">
        <f t="shared" si="107"/>
        <v/>
      </c>
      <c r="H595" s="50" t="str">
        <f>IF(N595=0,"",VLOOKUP(A595,'申込一覧（事務局）'!$A$5:$N$804,11,0))</f>
        <v/>
      </c>
      <c r="I595" s="31" t="str">
        <f>IF(N595=0,"",VLOOKUP(B595,'申込一覧（事務局）'!$A$5:$N$804,13,0))</f>
        <v/>
      </c>
      <c r="J595" s="31" t="str">
        <f>IF(N595=0,"",VLOOKUP(B595,'申込一覧（事務局）'!$A$5:$N$804,14,0))</f>
        <v/>
      </c>
      <c r="K595" s="53" t="str">
        <f>IF(N595=0,"",VLOOKUP(B595,'申込一覧（事務局）'!$A$5:$N$804,8,0))</f>
        <v/>
      </c>
      <c r="N595" s="55">
        <f>VLOOKUP(B595,'申込一覧（事務局）'!$A$5:$N$804,10,0)</f>
        <v>0</v>
      </c>
    </row>
    <row r="596" spans="1:14" ht="22.5" customHeight="1" x14ac:dyDescent="0.4">
      <c r="A596" s="19">
        <v>530</v>
      </c>
      <c r="B596" s="15">
        <v>530</v>
      </c>
      <c r="C596" s="29" t="str">
        <f>IF(N596=0,"",VLOOKUP(B596,'申込一覧（事務局）'!$A$5:$N$804,3,0))</f>
        <v/>
      </c>
      <c r="D596" s="29" t="str">
        <f t="shared" si="106"/>
        <v/>
      </c>
      <c r="E596" s="32" t="str">
        <f>IF(N596=0,"",VLOOKUP(B596,'申込一覧（事務局）'!$A$5:$N$804,4,0))</f>
        <v/>
      </c>
      <c r="F596" s="30" t="str">
        <f>IF(N596=0,"",VLOOKUP(B596,'申込一覧（事務局）'!$A$5:$N$804,6,0))</f>
        <v/>
      </c>
      <c r="G596" s="42" t="str">
        <f t="shared" si="107"/>
        <v/>
      </c>
      <c r="H596" s="50" t="str">
        <f>IF(N596=0,"",VLOOKUP(A596,'申込一覧（事務局）'!$A$5:$N$804,11,0))</f>
        <v/>
      </c>
      <c r="I596" s="31" t="str">
        <f>IF(N596=0,"",VLOOKUP(B596,'申込一覧（事務局）'!$A$5:$N$804,13,0))</f>
        <v/>
      </c>
      <c r="J596" s="31" t="str">
        <f>IF(N596=0,"",VLOOKUP(B596,'申込一覧（事務局）'!$A$5:$N$804,14,0))</f>
        <v/>
      </c>
      <c r="K596" s="53" t="str">
        <f>IF(N596=0,"",VLOOKUP(B596,'申込一覧（事務局）'!$A$5:$N$804,8,0))</f>
        <v/>
      </c>
      <c r="N596" s="55">
        <f>VLOOKUP(B596,'申込一覧（事務局）'!$A$5:$N$804,10,0)</f>
        <v>0</v>
      </c>
    </row>
    <row r="597" spans="1:14" ht="22.5" customHeight="1" x14ac:dyDescent="0.4">
      <c r="A597" s="19">
        <v>531</v>
      </c>
      <c r="B597" s="15">
        <v>531</v>
      </c>
      <c r="C597" s="29" t="str">
        <f>IF(N597=0,"",VLOOKUP(B597,'申込一覧（事務局）'!$A$5:$N$804,3,0))</f>
        <v/>
      </c>
      <c r="D597" s="29" t="str">
        <f t="shared" si="106"/>
        <v/>
      </c>
      <c r="E597" s="32" t="str">
        <f>IF(N597=0,"",VLOOKUP(B597,'申込一覧（事務局）'!$A$5:$N$804,4,0))</f>
        <v/>
      </c>
      <c r="F597" s="30" t="str">
        <f>IF(N597=0,"",VLOOKUP(B597,'申込一覧（事務局）'!$A$5:$N$804,6,0))</f>
        <v/>
      </c>
      <c r="G597" s="42" t="str">
        <f t="shared" si="107"/>
        <v/>
      </c>
      <c r="H597" s="50" t="str">
        <f>IF(N597=0,"",VLOOKUP(A597,'申込一覧（事務局）'!$A$5:$N$804,11,0))</f>
        <v/>
      </c>
      <c r="I597" s="31" t="str">
        <f>IF(N597=0,"",VLOOKUP(B597,'申込一覧（事務局）'!$A$5:$N$804,13,0))</f>
        <v/>
      </c>
      <c r="J597" s="31" t="str">
        <f>IF(N597=0,"",VLOOKUP(B597,'申込一覧（事務局）'!$A$5:$N$804,14,0))</f>
        <v/>
      </c>
      <c r="K597" s="53" t="str">
        <f>IF(N597=0,"",VLOOKUP(B597,'申込一覧（事務局）'!$A$5:$N$804,8,0))</f>
        <v/>
      </c>
      <c r="N597" s="55">
        <f>VLOOKUP(B597,'申込一覧（事務局）'!$A$5:$N$804,10,0)</f>
        <v>0</v>
      </c>
    </row>
    <row r="598" spans="1:14" ht="22.5" customHeight="1" x14ac:dyDescent="0.4">
      <c r="A598" s="19">
        <v>532</v>
      </c>
      <c r="B598" s="15">
        <v>532</v>
      </c>
      <c r="C598" s="29" t="str">
        <f>IF(N598=0,"",VLOOKUP(B598,'申込一覧（事務局）'!$A$5:$N$804,3,0))</f>
        <v/>
      </c>
      <c r="D598" s="29" t="str">
        <f t="shared" si="106"/>
        <v/>
      </c>
      <c r="E598" s="32" t="str">
        <f>IF(N598=0,"",VLOOKUP(B598,'申込一覧（事務局）'!$A$5:$N$804,4,0))</f>
        <v/>
      </c>
      <c r="F598" s="30" t="str">
        <f>IF(N598=0,"",VLOOKUP(B598,'申込一覧（事務局）'!$A$5:$N$804,6,0))</f>
        <v/>
      </c>
      <c r="G598" s="42" t="str">
        <f t="shared" si="107"/>
        <v/>
      </c>
      <c r="H598" s="50" t="str">
        <f>IF(N598=0,"",VLOOKUP(A598,'申込一覧（事務局）'!$A$5:$N$804,11,0))</f>
        <v/>
      </c>
      <c r="I598" s="31" t="str">
        <f>IF(N598=0,"",VLOOKUP(B598,'申込一覧（事務局）'!$A$5:$N$804,13,0))</f>
        <v/>
      </c>
      <c r="J598" s="31" t="str">
        <f>IF(N598=0,"",VLOOKUP(B598,'申込一覧（事務局）'!$A$5:$N$804,14,0))</f>
        <v/>
      </c>
      <c r="K598" s="53" t="str">
        <f>IF(N598=0,"",VLOOKUP(B598,'申込一覧（事務局）'!$A$5:$N$804,8,0))</f>
        <v/>
      </c>
      <c r="N598" s="55">
        <f>VLOOKUP(B598,'申込一覧（事務局）'!$A$5:$N$804,10,0)</f>
        <v>0</v>
      </c>
    </row>
    <row r="599" spans="1:14" ht="22.5" customHeight="1" x14ac:dyDescent="0.4">
      <c r="A599" s="19">
        <v>533</v>
      </c>
      <c r="B599" s="15">
        <v>533</v>
      </c>
      <c r="C599" s="29" t="str">
        <f>IF(N599=0,"",VLOOKUP(B599,'申込一覧（事務局）'!$A$5:$N$804,3,0))</f>
        <v/>
      </c>
      <c r="D599" s="29" t="str">
        <f t="shared" si="106"/>
        <v/>
      </c>
      <c r="E599" s="32" t="str">
        <f>IF(N599=0,"",VLOOKUP(B599,'申込一覧（事務局）'!$A$5:$N$804,4,0))</f>
        <v/>
      </c>
      <c r="F599" s="30" t="str">
        <f>IF(N599=0,"",VLOOKUP(B599,'申込一覧（事務局）'!$A$5:$N$804,6,0))</f>
        <v/>
      </c>
      <c r="G599" s="42" t="str">
        <f t="shared" si="107"/>
        <v/>
      </c>
      <c r="H599" s="50" t="str">
        <f>IF(N599=0,"",VLOOKUP(A599,'申込一覧（事務局）'!$A$5:$N$804,11,0))</f>
        <v/>
      </c>
      <c r="I599" s="31" t="str">
        <f>IF(N599=0,"",VLOOKUP(B599,'申込一覧（事務局）'!$A$5:$N$804,13,0))</f>
        <v/>
      </c>
      <c r="J599" s="31" t="str">
        <f>IF(N599=0,"",VLOOKUP(B599,'申込一覧（事務局）'!$A$5:$N$804,14,0))</f>
        <v/>
      </c>
      <c r="K599" s="53" t="str">
        <f>IF(N599=0,"",VLOOKUP(B599,'申込一覧（事務局）'!$A$5:$N$804,8,0))</f>
        <v/>
      </c>
      <c r="N599" s="55">
        <f>VLOOKUP(B599,'申込一覧（事務局）'!$A$5:$N$804,10,0)</f>
        <v>0</v>
      </c>
    </row>
    <row r="600" spans="1:14" ht="22.5" customHeight="1" x14ac:dyDescent="0.4">
      <c r="A600" s="19">
        <v>534</v>
      </c>
      <c r="B600" s="15">
        <v>534</v>
      </c>
      <c r="C600" s="29" t="str">
        <f>IF(N600=0,"",VLOOKUP(B600,'申込一覧（事務局）'!$A$5:$N$804,3,0))</f>
        <v/>
      </c>
      <c r="D600" s="29" t="str">
        <f t="shared" si="106"/>
        <v/>
      </c>
      <c r="E600" s="32" t="str">
        <f>IF(N600=0,"",VLOOKUP(B600,'申込一覧（事務局）'!$A$5:$N$804,4,0))</f>
        <v/>
      </c>
      <c r="F600" s="30" t="str">
        <f>IF(N600=0,"",VLOOKUP(B600,'申込一覧（事務局）'!$A$5:$N$804,6,0))</f>
        <v/>
      </c>
      <c r="G600" s="42" t="str">
        <f t="shared" si="107"/>
        <v/>
      </c>
      <c r="H600" s="50" t="str">
        <f>IF(N600=0,"",VLOOKUP(A600,'申込一覧（事務局）'!$A$5:$N$804,11,0))</f>
        <v/>
      </c>
      <c r="I600" s="31" t="str">
        <f>IF(N600=0,"",VLOOKUP(B600,'申込一覧（事務局）'!$A$5:$N$804,13,0))</f>
        <v/>
      </c>
      <c r="J600" s="31" t="str">
        <f>IF(N600=0,"",VLOOKUP(B600,'申込一覧（事務局）'!$A$5:$N$804,14,0))</f>
        <v/>
      </c>
      <c r="K600" s="53" t="str">
        <f>IF(N600=0,"",VLOOKUP(B600,'申込一覧（事務局）'!$A$5:$N$804,8,0))</f>
        <v/>
      </c>
      <c r="N600" s="55">
        <f>VLOOKUP(B600,'申込一覧（事務局）'!$A$5:$N$804,10,0)</f>
        <v>0</v>
      </c>
    </row>
    <row r="601" spans="1:14" ht="22.5" customHeight="1" x14ac:dyDescent="0.4">
      <c r="A601" s="19">
        <v>535</v>
      </c>
      <c r="B601" s="15">
        <v>535</v>
      </c>
      <c r="C601" s="29" t="str">
        <f>IF(N601=0,"",VLOOKUP(B601,'申込一覧（事務局）'!$A$5:$N$804,3,0))</f>
        <v/>
      </c>
      <c r="D601" s="29" t="str">
        <f t="shared" si="106"/>
        <v/>
      </c>
      <c r="E601" s="32" t="str">
        <f>IF(N601=0,"",VLOOKUP(B601,'申込一覧（事務局）'!$A$5:$N$804,4,0))</f>
        <v/>
      </c>
      <c r="F601" s="30" t="str">
        <f>IF(N601=0,"",VLOOKUP(B601,'申込一覧（事務局）'!$A$5:$N$804,6,0))</f>
        <v/>
      </c>
      <c r="G601" s="42" t="str">
        <f t="shared" si="107"/>
        <v/>
      </c>
      <c r="H601" s="50" t="str">
        <f>IF(N601=0,"",VLOOKUP(A601,'申込一覧（事務局）'!$A$5:$N$804,11,0))</f>
        <v/>
      </c>
      <c r="I601" s="31" t="str">
        <f>IF(N601=0,"",VLOOKUP(B601,'申込一覧（事務局）'!$A$5:$N$804,13,0))</f>
        <v/>
      </c>
      <c r="J601" s="31" t="str">
        <f>IF(N601=0,"",VLOOKUP(B601,'申込一覧（事務局）'!$A$5:$N$804,14,0))</f>
        <v/>
      </c>
      <c r="K601" s="53" t="str">
        <f>IF(N601=0,"",VLOOKUP(B601,'申込一覧（事務局）'!$A$5:$N$804,8,0))</f>
        <v/>
      </c>
      <c r="N601" s="55">
        <f>VLOOKUP(B601,'申込一覧（事務局）'!$A$5:$N$804,10,0)</f>
        <v>0</v>
      </c>
    </row>
    <row r="602" spans="1:14" ht="22.5" customHeight="1" x14ac:dyDescent="0.4">
      <c r="A602" s="19">
        <v>536</v>
      </c>
      <c r="B602" s="15">
        <v>536</v>
      </c>
      <c r="C602" s="29" t="str">
        <f>IF(N602=0,"",VLOOKUP(B602,'申込一覧（事務局）'!$A$5:$N$804,3,0))</f>
        <v/>
      </c>
      <c r="D602" s="29" t="str">
        <f t="shared" si="106"/>
        <v/>
      </c>
      <c r="E602" s="32" t="str">
        <f>IF(N602=0,"",VLOOKUP(B602,'申込一覧（事務局）'!$A$5:$N$804,4,0))</f>
        <v/>
      </c>
      <c r="F602" s="30" t="str">
        <f>IF(N602=0,"",VLOOKUP(B602,'申込一覧（事務局）'!$A$5:$N$804,6,0))</f>
        <v/>
      </c>
      <c r="G602" s="42" t="str">
        <f t="shared" si="107"/>
        <v/>
      </c>
      <c r="H602" s="50" t="str">
        <f>IF(N602=0,"",VLOOKUP(A602,'申込一覧（事務局）'!$A$5:$N$804,11,0))</f>
        <v/>
      </c>
      <c r="I602" s="31" t="str">
        <f>IF(N602=0,"",VLOOKUP(B602,'申込一覧（事務局）'!$A$5:$N$804,13,0))</f>
        <v/>
      </c>
      <c r="J602" s="31" t="str">
        <f>IF(N602=0,"",VLOOKUP(B602,'申込一覧（事務局）'!$A$5:$N$804,14,0))</f>
        <v/>
      </c>
      <c r="K602" s="53" t="str">
        <f>IF(N602=0,"",VLOOKUP(B602,'申込一覧（事務局）'!$A$5:$N$804,8,0))</f>
        <v/>
      </c>
      <c r="N602" s="55">
        <f>VLOOKUP(B602,'申込一覧（事務局）'!$A$5:$N$804,10,0)</f>
        <v>0</v>
      </c>
    </row>
    <row r="603" spans="1:14" ht="22.5" customHeight="1" x14ac:dyDescent="0.4">
      <c r="A603" s="19">
        <v>537</v>
      </c>
      <c r="B603" s="15">
        <v>537</v>
      </c>
      <c r="C603" s="29" t="str">
        <f>IF(N603=0,"",VLOOKUP(B603,'申込一覧（事務局）'!$A$5:$N$804,3,0))</f>
        <v/>
      </c>
      <c r="D603" s="29" t="str">
        <f t="shared" si="106"/>
        <v/>
      </c>
      <c r="E603" s="32" t="str">
        <f>IF(N603=0,"",VLOOKUP(B603,'申込一覧（事務局）'!$A$5:$N$804,4,0))</f>
        <v/>
      </c>
      <c r="F603" s="30" t="str">
        <f>IF(N603=0,"",VLOOKUP(B603,'申込一覧（事務局）'!$A$5:$N$804,6,0))</f>
        <v/>
      </c>
      <c r="G603" s="42" t="str">
        <f t="shared" si="107"/>
        <v/>
      </c>
      <c r="H603" s="50" t="str">
        <f>IF(N603=0,"",VLOOKUP(A603,'申込一覧（事務局）'!$A$5:$N$804,11,0))</f>
        <v/>
      </c>
      <c r="I603" s="31" t="str">
        <f>IF(N603=0,"",VLOOKUP(B603,'申込一覧（事務局）'!$A$5:$N$804,13,0))</f>
        <v/>
      </c>
      <c r="J603" s="31" t="str">
        <f>IF(N603=0,"",VLOOKUP(B603,'申込一覧（事務局）'!$A$5:$N$804,14,0))</f>
        <v/>
      </c>
      <c r="K603" s="53" t="str">
        <f>IF(N603=0,"",VLOOKUP(B603,'申込一覧（事務局）'!$A$5:$N$804,8,0))</f>
        <v/>
      </c>
      <c r="N603" s="55">
        <f>VLOOKUP(B603,'申込一覧（事務局）'!$A$5:$N$804,10,0)</f>
        <v>0</v>
      </c>
    </row>
    <row r="604" spans="1:14" ht="22.5" customHeight="1" x14ac:dyDescent="0.4">
      <c r="A604" s="19">
        <v>538</v>
      </c>
      <c r="B604" s="15">
        <v>538</v>
      </c>
      <c r="C604" s="29" t="str">
        <f>IF(N604=0,"",VLOOKUP(B604,'申込一覧（事務局）'!$A$5:$N$804,3,0))</f>
        <v/>
      </c>
      <c r="D604" s="29" t="str">
        <f t="shared" si="106"/>
        <v/>
      </c>
      <c r="E604" s="32" t="str">
        <f>IF(N604=0,"",VLOOKUP(B604,'申込一覧（事務局）'!$A$5:$N$804,4,0))</f>
        <v/>
      </c>
      <c r="F604" s="30" t="str">
        <f>IF(N604=0,"",VLOOKUP(B604,'申込一覧（事務局）'!$A$5:$N$804,6,0))</f>
        <v/>
      </c>
      <c r="G604" s="42" t="str">
        <f t="shared" si="107"/>
        <v/>
      </c>
      <c r="H604" s="50" t="str">
        <f>IF(N604=0,"",VLOOKUP(A604,'申込一覧（事務局）'!$A$5:$N$804,11,0))</f>
        <v/>
      </c>
      <c r="I604" s="31" t="str">
        <f>IF(N604=0,"",VLOOKUP(B604,'申込一覧（事務局）'!$A$5:$N$804,13,0))</f>
        <v/>
      </c>
      <c r="J604" s="31" t="str">
        <f>IF(N604=0,"",VLOOKUP(B604,'申込一覧（事務局）'!$A$5:$N$804,14,0))</f>
        <v/>
      </c>
      <c r="K604" s="53" t="str">
        <f>IF(N604=0,"",VLOOKUP(B604,'申込一覧（事務局）'!$A$5:$N$804,8,0))</f>
        <v/>
      </c>
      <c r="N604" s="55">
        <f>VLOOKUP(B604,'申込一覧（事務局）'!$A$5:$N$804,10,0)</f>
        <v>0</v>
      </c>
    </row>
    <row r="605" spans="1:14" ht="22.5" customHeight="1" x14ac:dyDescent="0.4">
      <c r="A605" s="19">
        <v>539</v>
      </c>
      <c r="B605" s="15">
        <v>539</v>
      </c>
      <c r="C605" s="29" t="str">
        <f>IF(N605=0,"",VLOOKUP(B605,'申込一覧（事務局）'!$A$5:$N$804,3,0))</f>
        <v/>
      </c>
      <c r="D605" s="29" t="str">
        <f t="shared" si="106"/>
        <v/>
      </c>
      <c r="E605" s="32" t="str">
        <f>IF(N605=0,"",VLOOKUP(B605,'申込一覧（事務局）'!$A$5:$N$804,4,0))</f>
        <v/>
      </c>
      <c r="F605" s="30" t="str">
        <f>IF(N605=0,"",VLOOKUP(B605,'申込一覧（事務局）'!$A$5:$N$804,6,0))</f>
        <v/>
      </c>
      <c r="G605" s="42" t="str">
        <f t="shared" si="107"/>
        <v/>
      </c>
      <c r="H605" s="50" t="str">
        <f>IF(N605=0,"",VLOOKUP(A605,'申込一覧（事務局）'!$A$5:$N$804,11,0))</f>
        <v/>
      </c>
      <c r="I605" s="31" t="str">
        <f>IF(N605=0,"",VLOOKUP(B605,'申込一覧（事務局）'!$A$5:$N$804,13,0))</f>
        <v/>
      </c>
      <c r="J605" s="31" t="str">
        <f>IF(N605=0,"",VLOOKUP(B605,'申込一覧（事務局）'!$A$5:$N$804,14,0))</f>
        <v/>
      </c>
      <c r="K605" s="53" t="str">
        <f>IF(N605=0,"",VLOOKUP(B605,'申込一覧（事務局）'!$A$5:$N$804,8,0))</f>
        <v/>
      </c>
      <c r="N605" s="55">
        <f>VLOOKUP(B605,'申込一覧（事務局）'!$A$5:$N$804,10,0)</f>
        <v>0</v>
      </c>
    </row>
    <row r="606" spans="1:14" ht="22.5" customHeight="1" x14ac:dyDescent="0.4">
      <c r="A606" s="19">
        <v>540</v>
      </c>
      <c r="B606" s="15">
        <v>540</v>
      </c>
      <c r="C606" s="29" t="str">
        <f>IF(N606=0,"",VLOOKUP(B606,'申込一覧（事務局）'!$A$5:$N$804,3,0))</f>
        <v/>
      </c>
      <c r="D606" s="29" t="str">
        <f t="shared" si="106"/>
        <v/>
      </c>
      <c r="E606" s="32" t="str">
        <f>IF(N606=0,"",VLOOKUP(B606,'申込一覧（事務局）'!$A$5:$N$804,4,0))</f>
        <v/>
      </c>
      <c r="F606" s="30" t="str">
        <f>IF(N606=0,"",VLOOKUP(B606,'申込一覧（事務局）'!$A$5:$N$804,6,0))</f>
        <v/>
      </c>
      <c r="G606" s="42" t="str">
        <f t="shared" si="107"/>
        <v/>
      </c>
      <c r="H606" s="50" t="str">
        <f>IF(N606=0,"",VLOOKUP(A606,'申込一覧（事務局）'!$A$5:$N$804,11,0))</f>
        <v/>
      </c>
      <c r="I606" s="31" t="str">
        <f>IF(N606=0,"",VLOOKUP(B606,'申込一覧（事務局）'!$A$5:$N$804,13,0))</f>
        <v/>
      </c>
      <c r="J606" s="31" t="str">
        <f>IF(N606=0,"",VLOOKUP(B606,'申込一覧（事務局）'!$A$5:$N$804,14,0))</f>
        <v/>
      </c>
      <c r="K606" s="53" t="str">
        <f>IF(N606=0,"",VLOOKUP(B606,'申込一覧（事務局）'!$A$5:$N$804,8,0))</f>
        <v/>
      </c>
      <c r="N606" s="55">
        <f>VLOOKUP(B606,'申込一覧（事務局）'!$A$5:$N$804,10,0)</f>
        <v>0</v>
      </c>
    </row>
    <row r="607" spans="1:14" ht="22.5" customHeight="1" x14ac:dyDescent="0.4">
      <c r="A607" s="19">
        <v>541</v>
      </c>
      <c r="B607" s="15">
        <v>541</v>
      </c>
      <c r="C607" s="29" t="str">
        <f>IF(N607=0,"",VLOOKUP(B607,'申込一覧（事務局）'!$A$5:$N$804,3,0))</f>
        <v/>
      </c>
      <c r="D607" s="29" t="str">
        <f t="shared" si="106"/>
        <v/>
      </c>
      <c r="E607" s="32" t="str">
        <f>IF(N607=0,"",VLOOKUP(B607,'申込一覧（事務局）'!$A$5:$N$804,4,0))</f>
        <v/>
      </c>
      <c r="F607" s="30" t="str">
        <f>IF(N607=0,"",VLOOKUP(B607,'申込一覧（事務局）'!$A$5:$N$804,6,0))</f>
        <v/>
      </c>
      <c r="G607" s="42" t="str">
        <f t="shared" si="107"/>
        <v/>
      </c>
      <c r="H607" s="50" t="str">
        <f>IF(N607=0,"",VLOOKUP(A607,'申込一覧（事務局）'!$A$5:$N$804,11,0))</f>
        <v/>
      </c>
      <c r="I607" s="31" t="str">
        <f>IF(N607=0,"",VLOOKUP(B607,'申込一覧（事務局）'!$A$5:$N$804,13,0))</f>
        <v/>
      </c>
      <c r="J607" s="31" t="str">
        <f>IF(N607=0,"",VLOOKUP(B607,'申込一覧（事務局）'!$A$5:$N$804,14,0))</f>
        <v/>
      </c>
      <c r="K607" s="53" t="str">
        <f>IF(N607=0,"",VLOOKUP(B607,'申込一覧（事務局）'!$A$5:$N$804,8,0))</f>
        <v/>
      </c>
      <c r="N607" s="55">
        <f>VLOOKUP(B607,'申込一覧（事務局）'!$A$5:$N$804,10,0)</f>
        <v>0</v>
      </c>
    </row>
    <row r="608" spans="1:14" ht="22.5" customHeight="1" x14ac:dyDescent="0.4">
      <c r="A608" s="19">
        <v>542</v>
      </c>
      <c r="B608" s="15">
        <v>542</v>
      </c>
      <c r="C608" s="29" t="str">
        <f>IF(N608=0,"",VLOOKUP(B608,'申込一覧（事務局）'!$A$5:$N$804,3,0))</f>
        <v/>
      </c>
      <c r="D608" s="29" t="str">
        <f t="shared" si="106"/>
        <v/>
      </c>
      <c r="E608" s="32" t="str">
        <f>IF(N608=0,"",VLOOKUP(B608,'申込一覧（事務局）'!$A$5:$N$804,4,0))</f>
        <v/>
      </c>
      <c r="F608" s="30" t="str">
        <f>IF(N608=0,"",VLOOKUP(B608,'申込一覧（事務局）'!$A$5:$N$804,6,0))</f>
        <v/>
      </c>
      <c r="G608" s="42" t="str">
        <f t="shared" si="107"/>
        <v/>
      </c>
      <c r="H608" s="50" t="str">
        <f>IF(N608=0,"",VLOOKUP(A608,'申込一覧（事務局）'!$A$5:$N$804,11,0))</f>
        <v/>
      </c>
      <c r="I608" s="31" t="str">
        <f>IF(N608=0,"",VLOOKUP(B608,'申込一覧（事務局）'!$A$5:$N$804,13,0))</f>
        <v/>
      </c>
      <c r="J608" s="31" t="str">
        <f>IF(N608=0,"",VLOOKUP(B608,'申込一覧（事務局）'!$A$5:$N$804,14,0))</f>
        <v/>
      </c>
      <c r="K608" s="53" t="str">
        <f>IF(N608=0,"",VLOOKUP(B608,'申込一覧（事務局）'!$A$5:$N$804,8,0))</f>
        <v/>
      </c>
      <c r="N608" s="55">
        <f>VLOOKUP(B608,'申込一覧（事務局）'!$A$5:$N$804,10,0)</f>
        <v>0</v>
      </c>
    </row>
    <row r="609" spans="1:14" ht="22.5" customHeight="1" x14ac:dyDescent="0.4">
      <c r="A609" s="19">
        <v>543</v>
      </c>
      <c r="B609" s="15">
        <v>543</v>
      </c>
      <c r="C609" s="29" t="str">
        <f>IF(N609=0,"",VLOOKUP(B609,'申込一覧（事務局）'!$A$5:$N$804,3,0))</f>
        <v/>
      </c>
      <c r="D609" s="29" t="str">
        <f t="shared" si="106"/>
        <v/>
      </c>
      <c r="E609" s="32" t="str">
        <f>IF(N609=0,"",VLOOKUP(B609,'申込一覧（事務局）'!$A$5:$N$804,4,0))</f>
        <v/>
      </c>
      <c r="F609" s="30" t="str">
        <f>IF(N609=0,"",VLOOKUP(B609,'申込一覧（事務局）'!$A$5:$N$804,6,0))</f>
        <v/>
      </c>
      <c r="G609" s="42" t="str">
        <f t="shared" si="107"/>
        <v/>
      </c>
      <c r="H609" s="50" t="str">
        <f>IF(N609=0,"",VLOOKUP(A609,'申込一覧（事務局）'!$A$5:$N$804,11,0))</f>
        <v/>
      </c>
      <c r="I609" s="31" t="str">
        <f>IF(N609=0,"",VLOOKUP(B609,'申込一覧（事務局）'!$A$5:$N$804,13,0))</f>
        <v/>
      </c>
      <c r="J609" s="31" t="str">
        <f>IF(N609=0,"",VLOOKUP(B609,'申込一覧（事務局）'!$A$5:$N$804,14,0))</f>
        <v/>
      </c>
      <c r="K609" s="53" t="str">
        <f>IF(N609=0,"",VLOOKUP(B609,'申込一覧（事務局）'!$A$5:$N$804,8,0))</f>
        <v/>
      </c>
      <c r="N609" s="55">
        <f>VLOOKUP(B609,'申込一覧（事務局）'!$A$5:$N$804,10,0)</f>
        <v>0</v>
      </c>
    </row>
    <row r="610" spans="1:14" ht="22.5" customHeight="1" x14ac:dyDescent="0.4">
      <c r="A610" s="19">
        <v>544</v>
      </c>
      <c r="B610" s="15">
        <v>544</v>
      </c>
      <c r="C610" s="29" t="str">
        <f>IF(N610=0,"",VLOOKUP(B610,'申込一覧（事務局）'!$A$5:$N$804,3,0))</f>
        <v/>
      </c>
      <c r="D610" s="29" t="str">
        <f t="shared" si="106"/>
        <v/>
      </c>
      <c r="E610" s="32" t="str">
        <f>IF(N610=0,"",VLOOKUP(B610,'申込一覧（事務局）'!$A$5:$N$804,4,0))</f>
        <v/>
      </c>
      <c r="F610" s="30" t="str">
        <f>IF(N610=0,"",VLOOKUP(B610,'申込一覧（事務局）'!$A$5:$N$804,6,0))</f>
        <v/>
      </c>
      <c r="G610" s="42" t="str">
        <f t="shared" si="107"/>
        <v/>
      </c>
      <c r="H610" s="50" t="str">
        <f>IF(N610=0,"",VLOOKUP(A610,'申込一覧（事務局）'!$A$5:$N$804,11,0))</f>
        <v/>
      </c>
      <c r="I610" s="31" t="str">
        <f>IF(N610=0,"",VLOOKUP(B610,'申込一覧（事務局）'!$A$5:$N$804,13,0))</f>
        <v/>
      </c>
      <c r="J610" s="31" t="str">
        <f>IF(N610=0,"",VLOOKUP(B610,'申込一覧（事務局）'!$A$5:$N$804,14,0))</f>
        <v/>
      </c>
      <c r="K610" s="53" t="str">
        <f>IF(N610=0,"",VLOOKUP(B610,'申込一覧（事務局）'!$A$5:$N$804,8,0))</f>
        <v/>
      </c>
      <c r="N610" s="55">
        <f>VLOOKUP(B610,'申込一覧（事務局）'!$A$5:$N$804,10,0)</f>
        <v>0</v>
      </c>
    </row>
    <row r="611" spans="1:14" ht="22.5" customHeight="1" x14ac:dyDescent="0.4">
      <c r="A611" s="19">
        <v>545</v>
      </c>
      <c r="B611" s="15">
        <v>545</v>
      </c>
      <c r="C611" s="29" t="str">
        <f>IF(N611=0,"",VLOOKUP(B611,'申込一覧（事務局）'!$A$5:$N$804,3,0))</f>
        <v/>
      </c>
      <c r="D611" s="29" t="str">
        <f t="shared" si="106"/>
        <v/>
      </c>
      <c r="E611" s="32" t="str">
        <f>IF(N611=0,"",VLOOKUP(B611,'申込一覧（事務局）'!$A$5:$N$804,4,0))</f>
        <v/>
      </c>
      <c r="F611" s="30" t="str">
        <f>IF(N611=0,"",VLOOKUP(B611,'申込一覧（事務局）'!$A$5:$N$804,6,0))</f>
        <v/>
      </c>
      <c r="G611" s="42" t="str">
        <f t="shared" si="107"/>
        <v/>
      </c>
      <c r="H611" s="50" t="str">
        <f>IF(N611=0,"",VLOOKUP(A611,'申込一覧（事務局）'!$A$5:$N$804,11,0))</f>
        <v/>
      </c>
      <c r="I611" s="31" t="str">
        <f>IF(N611=0,"",VLOOKUP(B611,'申込一覧（事務局）'!$A$5:$N$804,13,0))</f>
        <v/>
      </c>
      <c r="J611" s="31" t="str">
        <f>IF(N611=0,"",VLOOKUP(B611,'申込一覧（事務局）'!$A$5:$N$804,14,0))</f>
        <v/>
      </c>
      <c r="K611" s="53" t="str">
        <f>IF(N611=0,"",VLOOKUP(B611,'申込一覧（事務局）'!$A$5:$N$804,8,0))</f>
        <v/>
      </c>
      <c r="N611" s="55">
        <f>VLOOKUP(B611,'申込一覧（事務局）'!$A$5:$N$804,10,0)</f>
        <v>0</v>
      </c>
    </row>
    <row r="612" spans="1:14" ht="22.5" customHeight="1" x14ac:dyDescent="0.4">
      <c r="A612" s="19">
        <v>546</v>
      </c>
      <c r="B612" s="15">
        <v>546</v>
      </c>
      <c r="C612" s="29" t="str">
        <f>IF(N612=0,"",VLOOKUP(B612,'申込一覧（事務局）'!$A$5:$N$804,3,0))</f>
        <v/>
      </c>
      <c r="D612" s="29" t="str">
        <f t="shared" si="106"/>
        <v/>
      </c>
      <c r="E612" s="32" t="str">
        <f>IF(N612=0,"",VLOOKUP(B612,'申込一覧（事務局）'!$A$5:$N$804,4,0))</f>
        <v/>
      </c>
      <c r="F612" s="30" t="str">
        <f>IF(N612=0,"",VLOOKUP(B612,'申込一覧（事務局）'!$A$5:$N$804,6,0))</f>
        <v/>
      </c>
      <c r="G612" s="42" t="str">
        <f t="shared" si="107"/>
        <v/>
      </c>
      <c r="H612" s="50" t="str">
        <f>IF(N612=0,"",VLOOKUP(A612,'申込一覧（事務局）'!$A$5:$N$804,11,0))</f>
        <v/>
      </c>
      <c r="I612" s="31" t="str">
        <f>IF(N612=0,"",VLOOKUP(B612,'申込一覧（事務局）'!$A$5:$N$804,13,0))</f>
        <v/>
      </c>
      <c r="J612" s="31" t="str">
        <f>IF(N612=0,"",VLOOKUP(B612,'申込一覧（事務局）'!$A$5:$N$804,14,0))</f>
        <v/>
      </c>
      <c r="K612" s="53" t="str">
        <f>IF(N612=0,"",VLOOKUP(B612,'申込一覧（事務局）'!$A$5:$N$804,8,0))</f>
        <v/>
      </c>
      <c r="N612" s="55">
        <f>VLOOKUP(B612,'申込一覧（事務局）'!$A$5:$N$804,10,0)</f>
        <v>0</v>
      </c>
    </row>
    <row r="613" spans="1:14" ht="22.5" customHeight="1" x14ac:dyDescent="0.4">
      <c r="A613" s="19">
        <v>547</v>
      </c>
      <c r="B613" s="15">
        <v>547</v>
      </c>
      <c r="C613" s="29" t="str">
        <f>IF(N613=0,"",VLOOKUP(B613,'申込一覧（事務局）'!$A$5:$N$804,3,0))</f>
        <v/>
      </c>
      <c r="D613" s="29" t="str">
        <f t="shared" si="106"/>
        <v/>
      </c>
      <c r="E613" s="32" t="str">
        <f>IF(N613=0,"",VLOOKUP(B613,'申込一覧（事務局）'!$A$5:$N$804,4,0))</f>
        <v/>
      </c>
      <c r="F613" s="30" t="str">
        <f>IF(N613=0,"",VLOOKUP(B613,'申込一覧（事務局）'!$A$5:$N$804,6,0))</f>
        <v/>
      </c>
      <c r="G613" s="42" t="str">
        <f t="shared" si="107"/>
        <v/>
      </c>
      <c r="H613" s="50" t="str">
        <f>IF(N613=0,"",VLOOKUP(A613,'申込一覧（事務局）'!$A$5:$N$804,11,0))</f>
        <v/>
      </c>
      <c r="I613" s="31" t="str">
        <f>IF(N613=0,"",VLOOKUP(B613,'申込一覧（事務局）'!$A$5:$N$804,13,0))</f>
        <v/>
      </c>
      <c r="J613" s="31" t="str">
        <f>IF(N613=0,"",VLOOKUP(B613,'申込一覧（事務局）'!$A$5:$N$804,14,0))</f>
        <v/>
      </c>
      <c r="K613" s="53" t="str">
        <f>IF(N613=0,"",VLOOKUP(B613,'申込一覧（事務局）'!$A$5:$N$804,8,0))</f>
        <v/>
      </c>
      <c r="N613" s="55">
        <f>VLOOKUP(B613,'申込一覧（事務局）'!$A$5:$N$804,10,0)</f>
        <v>0</v>
      </c>
    </row>
    <row r="614" spans="1:14" ht="22.5" customHeight="1" x14ac:dyDescent="0.4">
      <c r="A614" s="19">
        <v>548</v>
      </c>
      <c r="B614" s="15">
        <v>548</v>
      </c>
      <c r="C614" s="29" t="str">
        <f>IF(N614=0,"",VLOOKUP(B614,'申込一覧（事務局）'!$A$5:$N$804,3,0))</f>
        <v/>
      </c>
      <c r="D614" s="29" t="str">
        <f t="shared" si="106"/>
        <v/>
      </c>
      <c r="E614" s="32" t="str">
        <f>IF(N614=0,"",VLOOKUP(B614,'申込一覧（事務局）'!$A$5:$N$804,4,0))</f>
        <v/>
      </c>
      <c r="F614" s="30" t="str">
        <f>IF(N614=0,"",VLOOKUP(B614,'申込一覧（事務局）'!$A$5:$N$804,6,0))</f>
        <v/>
      </c>
      <c r="G614" s="42" t="str">
        <f t="shared" si="107"/>
        <v/>
      </c>
      <c r="H614" s="50" t="str">
        <f>IF(N614=0,"",VLOOKUP(A614,'申込一覧（事務局）'!$A$5:$N$804,11,0))</f>
        <v/>
      </c>
      <c r="I614" s="31" t="str">
        <f>IF(N614=0,"",VLOOKUP(B614,'申込一覧（事務局）'!$A$5:$N$804,13,0))</f>
        <v/>
      </c>
      <c r="J614" s="31" t="str">
        <f>IF(N614=0,"",VLOOKUP(B614,'申込一覧（事務局）'!$A$5:$N$804,14,0))</f>
        <v/>
      </c>
      <c r="K614" s="53" t="str">
        <f>IF(N614=0,"",VLOOKUP(B614,'申込一覧（事務局）'!$A$5:$N$804,8,0))</f>
        <v/>
      </c>
      <c r="N614" s="55">
        <f>VLOOKUP(B614,'申込一覧（事務局）'!$A$5:$N$804,10,0)</f>
        <v>0</v>
      </c>
    </row>
    <row r="615" spans="1:14" ht="22.5" customHeight="1" x14ac:dyDescent="0.4">
      <c r="A615" s="19">
        <v>549</v>
      </c>
      <c r="B615" s="15">
        <v>549</v>
      </c>
      <c r="C615" s="29" t="str">
        <f>IF(N615=0,"",VLOOKUP(B615,'申込一覧（事務局）'!$A$5:$N$804,3,0))</f>
        <v/>
      </c>
      <c r="D615" s="29" t="str">
        <f t="shared" si="106"/>
        <v/>
      </c>
      <c r="E615" s="32" t="str">
        <f>IF(N615=0,"",VLOOKUP(B615,'申込一覧（事務局）'!$A$5:$N$804,4,0))</f>
        <v/>
      </c>
      <c r="F615" s="30" t="str">
        <f>IF(N615=0,"",VLOOKUP(B615,'申込一覧（事務局）'!$A$5:$N$804,6,0))</f>
        <v/>
      </c>
      <c r="G615" s="42" t="str">
        <f t="shared" si="107"/>
        <v/>
      </c>
      <c r="H615" s="50" t="str">
        <f>IF(N615=0,"",VLOOKUP(A615,'申込一覧（事務局）'!$A$5:$N$804,11,0))</f>
        <v/>
      </c>
      <c r="I615" s="31" t="str">
        <f>IF(N615=0,"",VLOOKUP(B615,'申込一覧（事務局）'!$A$5:$N$804,13,0))</f>
        <v/>
      </c>
      <c r="J615" s="31" t="str">
        <f>IF(N615=0,"",VLOOKUP(B615,'申込一覧（事務局）'!$A$5:$N$804,14,0))</f>
        <v/>
      </c>
      <c r="K615" s="53" t="str">
        <f>IF(N615=0,"",VLOOKUP(B615,'申込一覧（事務局）'!$A$5:$N$804,8,0))</f>
        <v/>
      </c>
      <c r="N615" s="55">
        <f>VLOOKUP(B615,'申込一覧（事務局）'!$A$5:$N$804,10,0)</f>
        <v>0</v>
      </c>
    </row>
    <row r="616" spans="1:14" ht="22.5" customHeight="1" thickBot="1" x14ac:dyDescent="0.45">
      <c r="A616" s="43">
        <v>550</v>
      </c>
      <c r="B616" s="16">
        <v>550</v>
      </c>
      <c r="C616" s="33" t="str">
        <f>IF(N616=0,"",VLOOKUP(B616,'申込一覧（事務局）'!$A$5:$N$804,3,0))</f>
        <v/>
      </c>
      <c r="D616" s="33" t="str">
        <f t="shared" si="106"/>
        <v/>
      </c>
      <c r="E616" s="34" t="str">
        <f>IF(N616=0,"",VLOOKUP(B616,'申込一覧（事務局）'!$A$5:$N$804,4,0))</f>
        <v/>
      </c>
      <c r="F616" s="44" t="str">
        <f>IF(N616=0,"",VLOOKUP(B616,'申込一覧（事務局）'!$A$5:$N$804,6,0))</f>
        <v/>
      </c>
      <c r="G616" s="45" t="str">
        <f t="shared" si="107"/>
        <v/>
      </c>
      <c r="H616" s="51" t="str">
        <f>IF(N616=0,"",VLOOKUP(A616,'申込一覧（事務局）'!$A$5:$N$804,11,0))</f>
        <v/>
      </c>
      <c r="I616" s="46" t="str">
        <f>IF(N616=0,"",VLOOKUP(B616,'申込一覧（事務局）'!$A$5:$N$804,13,0))</f>
        <v/>
      </c>
      <c r="J616" s="46" t="str">
        <f>IF(N616=0,"",VLOOKUP(B616,'申込一覧（事務局）'!$A$5:$N$804,14,0))</f>
        <v/>
      </c>
      <c r="K616" s="54" t="str">
        <f>IF(N616=0,"",VLOOKUP(B616,'申込一覧（事務局）'!$A$5:$N$804,8,0))</f>
        <v/>
      </c>
      <c r="N616" s="55">
        <f>VLOOKUP(B616,'申込一覧（事務局）'!$A$5:$N$804,10,0)</f>
        <v>0</v>
      </c>
    </row>
    <row r="617" spans="1:14" ht="23.25" x14ac:dyDescent="0.4">
      <c r="A617" s="81" t="str">
        <f t="shared" ref="A617" si="108">A1</f>
        <v>2023年度　C級公認審判員申請者名簿(一般)　　　</v>
      </c>
      <c r="B617" s="81"/>
      <c r="C617" s="81"/>
      <c r="D617" s="81"/>
      <c r="E617" s="81"/>
      <c r="F617" s="81"/>
      <c r="G617" s="81"/>
      <c r="H617" s="81"/>
      <c r="I617" s="81"/>
      <c r="J617" s="81"/>
      <c r="K617" s="82" t="str">
        <f>"NO."&amp;$L$2+22</f>
        <v>NO.23</v>
      </c>
      <c r="N617" s="55" t="e">
        <f>VLOOKUP(B617,'申込一覧（事務局）'!$A$5:$N$804,10,0)</f>
        <v>#N/A</v>
      </c>
    </row>
    <row r="618" spans="1:14" ht="17.25" thickBot="1" x14ac:dyDescent="0.45">
      <c r="A618" s="84" t="str">
        <f t="shared" ref="A618:J618" si="109">A2</f>
        <v>一般財団法人　北海道陸上競技協会　　２０２３年４月１日付委嘱</v>
      </c>
      <c r="B618" s="84"/>
      <c r="C618" s="84"/>
      <c r="D618" s="84"/>
      <c r="E618" s="84"/>
      <c r="F618" s="84"/>
      <c r="G618" s="84"/>
      <c r="H618" s="84"/>
      <c r="I618" s="84"/>
      <c r="J618" s="21" t="str">
        <f t="shared" si="109"/>
        <v>2023年4月15日以降受付</v>
      </c>
      <c r="K618" s="83"/>
      <c r="L618" s="12">
        <v>1</v>
      </c>
      <c r="N618" s="55" t="e">
        <f>VLOOKUP(B618,'申込一覧（事務局）'!$A$5:$N$804,10,0)</f>
        <v>#N/A</v>
      </c>
    </row>
    <row r="619" spans="1:14" ht="26.25" customHeight="1" thickBot="1" x14ac:dyDescent="0.45">
      <c r="A619" s="13"/>
      <c r="B619" s="18" t="str">
        <f t="shared" ref="B619:K619" si="110">B3</f>
        <v>登録番号</v>
      </c>
      <c r="C619" s="22" t="str">
        <f t="shared" si="110"/>
        <v>所属陸協</v>
      </c>
      <c r="D619" s="23" t="str">
        <f t="shared" si="110"/>
        <v>区分</v>
      </c>
      <c r="E619" s="24" t="str">
        <f t="shared" si="110"/>
        <v>氏      名</v>
      </c>
      <c r="F619" s="25" t="str">
        <f t="shared" si="110"/>
        <v>性</v>
      </c>
      <c r="G619" s="24" t="str">
        <f t="shared" si="110"/>
        <v>生年月日</v>
      </c>
      <c r="H619" s="24" t="str">
        <f t="shared" si="110"/>
        <v>年齢</v>
      </c>
      <c r="I619" s="24" t="str">
        <f t="shared" si="110"/>
        <v>（〒）</v>
      </c>
      <c r="J619" s="26" t="str">
        <f t="shared" si="110"/>
        <v>住所</v>
      </c>
      <c r="K619" s="27" t="str">
        <f t="shared" si="110"/>
        <v>所属高校</v>
      </c>
      <c r="N619" s="55" t="e">
        <f>VLOOKUP(B619,'申込一覧（事務局）'!$A$5:$N$804,10,0)</f>
        <v>#N/A</v>
      </c>
    </row>
    <row r="620" spans="1:14" ht="22.5" customHeight="1" x14ac:dyDescent="0.4">
      <c r="A620" s="37">
        <v>551</v>
      </c>
      <c r="B620" s="14">
        <v>551</v>
      </c>
      <c r="C620" s="28" t="str">
        <f>IF(N620=0,"",VLOOKUP(B620,'申込一覧（事務局）'!$A$5:$N$804,3,0))</f>
        <v/>
      </c>
      <c r="D620" s="28" t="str">
        <f>IF(C620="","","高校")</f>
        <v/>
      </c>
      <c r="E620" s="38" t="str">
        <f>IF(N620=0,"",VLOOKUP(B620,'申込一覧（事務局）'!$A$5:$N$804,4,0))</f>
        <v/>
      </c>
      <c r="F620" s="39" t="str">
        <f>IF(N620=0,"",VLOOKUP(B620,'申込一覧（事務局）'!$A$5:$N$804,6,0))</f>
        <v/>
      </c>
      <c r="G620" s="40" t="str">
        <f>IF(N620=0,"",TEXT(N620,"0000!/00!/00"))</f>
        <v/>
      </c>
      <c r="H620" s="48" t="str">
        <f>IF(N620=0,"",VLOOKUP(A620,'申込一覧（事務局）'!$A$5:$N$804,11,0))</f>
        <v/>
      </c>
      <c r="I620" s="41" t="str">
        <f>IF(N620=0,"",VLOOKUP(B620,'申込一覧（事務局）'!$A$5:$N$804,13,0))</f>
        <v/>
      </c>
      <c r="J620" s="41" t="str">
        <f>IF(N620=0,"",VLOOKUP(B620,'申込一覧（事務局）'!$A$5:$N$804,14,0))</f>
        <v/>
      </c>
      <c r="K620" s="52" t="str">
        <f>IF(N620=0,"",VLOOKUP(B620,'申込一覧（事務局）'!$A$5:$N$804,8,0))</f>
        <v/>
      </c>
      <c r="N620" s="55">
        <f>VLOOKUP(B620,'申込一覧（事務局）'!$A$5:$N$804,10,0)</f>
        <v>0</v>
      </c>
    </row>
    <row r="621" spans="1:14" ht="22.5" customHeight="1" x14ac:dyDescent="0.4">
      <c r="A621" s="19">
        <v>552</v>
      </c>
      <c r="B621" s="15">
        <v>552</v>
      </c>
      <c r="C621" s="29" t="str">
        <f>IF(N621=0,"",VLOOKUP(B621,'申込一覧（事務局）'!$A$5:$N$804,3,0))</f>
        <v/>
      </c>
      <c r="D621" s="29" t="str">
        <f t="shared" ref="D621:D644" si="111">IF(C621="","","高校")</f>
        <v/>
      </c>
      <c r="E621" s="32" t="str">
        <f>IF(N621=0,"",VLOOKUP(B621,'申込一覧（事務局）'!$A$5:$N$804,4,0))</f>
        <v/>
      </c>
      <c r="F621" s="30" t="str">
        <f>IF(N621=0,"",VLOOKUP(B621,'申込一覧（事務局）'!$A$5:$N$804,6,0))</f>
        <v/>
      </c>
      <c r="G621" s="42" t="str">
        <f t="shared" ref="G621:G644" si="112">IF(N621=0,"",TEXT(N621,"0000!/00!/00"))</f>
        <v/>
      </c>
      <c r="H621" s="50" t="str">
        <f>IF(N621=0,"",VLOOKUP(A621,'申込一覧（事務局）'!$A$5:$N$804,11,0))</f>
        <v/>
      </c>
      <c r="I621" s="31" t="str">
        <f>IF(N621=0,"",VLOOKUP(B621,'申込一覧（事務局）'!$A$5:$N$804,13,0))</f>
        <v/>
      </c>
      <c r="J621" s="31" t="str">
        <f>IF(N621=0,"",VLOOKUP(B621,'申込一覧（事務局）'!$A$5:$N$804,14,0))</f>
        <v/>
      </c>
      <c r="K621" s="53" t="str">
        <f>IF(N621=0,"",VLOOKUP(B621,'申込一覧（事務局）'!$A$5:$N$804,8,0))</f>
        <v/>
      </c>
      <c r="N621" s="55">
        <f>VLOOKUP(B621,'申込一覧（事務局）'!$A$5:$N$804,10,0)</f>
        <v>0</v>
      </c>
    </row>
    <row r="622" spans="1:14" ht="22.5" customHeight="1" x14ac:dyDescent="0.4">
      <c r="A622" s="19">
        <v>553</v>
      </c>
      <c r="B622" s="15">
        <v>553</v>
      </c>
      <c r="C622" s="29" t="str">
        <f>IF(N622=0,"",VLOOKUP(B622,'申込一覧（事務局）'!$A$5:$N$804,3,0))</f>
        <v/>
      </c>
      <c r="D622" s="29" t="str">
        <f t="shared" si="111"/>
        <v/>
      </c>
      <c r="E622" s="32" t="str">
        <f>IF(N622=0,"",VLOOKUP(B622,'申込一覧（事務局）'!$A$5:$N$804,4,0))</f>
        <v/>
      </c>
      <c r="F622" s="30" t="str">
        <f>IF(N622=0,"",VLOOKUP(B622,'申込一覧（事務局）'!$A$5:$N$804,6,0))</f>
        <v/>
      </c>
      <c r="G622" s="42" t="str">
        <f t="shared" si="112"/>
        <v/>
      </c>
      <c r="H622" s="50" t="str">
        <f>IF(N622=0,"",VLOOKUP(A622,'申込一覧（事務局）'!$A$5:$N$804,11,0))</f>
        <v/>
      </c>
      <c r="I622" s="31" t="str">
        <f>IF(N622=0,"",VLOOKUP(B622,'申込一覧（事務局）'!$A$5:$N$804,13,0))</f>
        <v/>
      </c>
      <c r="J622" s="31" t="str">
        <f>IF(N622=0,"",VLOOKUP(B622,'申込一覧（事務局）'!$A$5:$N$804,14,0))</f>
        <v/>
      </c>
      <c r="K622" s="53" t="str">
        <f>IF(N622=0,"",VLOOKUP(B622,'申込一覧（事務局）'!$A$5:$N$804,8,0))</f>
        <v/>
      </c>
      <c r="N622" s="55">
        <f>VLOOKUP(B622,'申込一覧（事務局）'!$A$5:$N$804,10,0)</f>
        <v>0</v>
      </c>
    </row>
    <row r="623" spans="1:14" ht="22.5" customHeight="1" x14ac:dyDescent="0.4">
      <c r="A623" s="19">
        <v>554</v>
      </c>
      <c r="B623" s="15">
        <v>554</v>
      </c>
      <c r="C623" s="29" t="str">
        <f>IF(N623=0,"",VLOOKUP(B623,'申込一覧（事務局）'!$A$5:$N$804,3,0))</f>
        <v/>
      </c>
      <c r="D623" s="29" t="str">
        <f t="shared" si="111"/>
        <v/>
      </c>
      <c r="E623" s="32" t="str">
        <f>IF(N623=0,"",VLOOKUP(B623,'申込一覧（事務局）'!$A$5:$N$804,4,0))</f>
        <v/>
      </c>
      <c r="F623" s="30" t="str">
        <f>IF(N623=0,"",VLOOKUP(B623,'申込一覧（事務局）'!$A$5:$N$804,6,0))</f>
        <v/>
      </c>
      <c r="G623" s="42" t="str">
        <f t="shared" si="112"/>
        <v/>
      </c>
      <c r="H623" s="50" t="str">
        <f>IF(N623=0,"",VLOOKUP(A623,'申込一覧（事務局）'!$A$5:$N$804,11,0))</f>
        <v/>
      </c>
      <c r="I623" s="31" t="str">
        <f>IF(N623=0,"",VLOOKUP(B623,'申込一覧（事務局）'!$A$5:$N$804,13,0))</f>
        <v/>
      </c>
      <c r="J623" s="31" t="str">
        <f>IF(N623=0,"",VLOOKUP(B623,'申込一覧（事務局）'!$A$5:$N$804,14,0))</f>
        <v/>
      </c>
      <c r="K623" s="53" t="str">
        <f>IF(N623=0,"",VLOOKUP(B623,'申込一覧（事務局）'!$A$5:$N$804,8,0))</f>
        <v/>
      </c>
      <c r="N623" s="55">
        <f>VLOOKUP(B623,'申込一覧（事務局）'!$A$5:$N$804,10,0)</f>
        <v>0</v>
      </c>
    </row>
    <row r="624" spans="1:14" ht="22.5" customHeight="1" x14ac:dyDescent="0.4">
      <c r="A624" s="19">
        <v>555</v>
      </c>
      <c r="B624" s="15">
        <v>555</v>
      </c>
      <c r="C624" s="29" t="str">
        <f>IF(N624=0,"",VLOOKUP(B624,'申込一覧（事務局）'!$A$5:$N$804,3,0))</f>
        <v/>
      </c>
      <c r="D624" s="29" t="str">
        <f t="shared" si="111"/>
        <v/>
      </c>
      <c r="E624" s="32" t="str">
        <f>IF(N624=0,"",VLOOKUP(B624,'申込一覧（事務局）'!$A$5:$N$804,4,0))</f>
        <v/>
      </c>
      <c r="F624" s="30" t="str">
        <f>IF(N624=0,"",VLOOKUP(B624,'申込一覧（事務局）'!$A$5:$N$804,6,0))</f>
        <v/>
      </c>
      <c r="G624" s="42" t="str">
        <f t="shared" si="112"/>
        <v/>
      </c>
      <c r="H624" s="50" t="str">
        <f>IF(N624=0,"",VLOOKUP(A624,'申込一覧（事務局）'!$A$5:$N$804,11,0))</f>
        <v/>
      </c>
      <c r="I624" s="31" t="str">
        <f>IF(N624=0,"",VLOOKUP(B624,'申込一覧（事務局）'!$A$5:$N$804,13,0))</f>
        <v/>
      </c>
      <c r="J624" s="31" t="str">
        <f>IF(N624=0,"",VLOOKUP(B624,'申込一覧（事務局）'!$A$5:$N$804,14,0))</f>
        <v/>
      </c>
      <c r="K624" s="53" t="str">
        <f>IF(N624=0,"",VLOOKUP(B624,'申込一覧（事務局）'!$A$5:$N$804,8,0))</f>
        <v/>
      </c>
      <c r="N624" s="55">
        <f>VLOOKUP(B624,'申込一覧（事務局）'!$A$5:$N$804,10,0)</f>
        <v>0</v>
      </c>
    </row>
    <row r="625" spans="1:14" ht="22.5" customHeight="1" x14ac:dyDescent="0.4">
      <c r="A625" s="19">
        <v>556</v>
      </c>
      <c r="B625" s="15">
        <v>556</v>
      </c>
      <c r="C625" s="29" t="str">
        <f>IF(N625=0,"",VLOOKUP(B625,'申込一覧（事務局）'!$A$5:$N$804,3,0))</f>
        <v/>
      </c>
      <c r="D625" s="29" t="str">
        <f t="shared" si="111"/>
        <v/>
      </c>
      <c r="E625" s="32" t="str">
        <f>IF(N625=0,"",VLOOKUP(B625,'申込一覧（事務局）'!$A$5:$N$804,4,0))</f>
        <v/>
      </c>
      <c r="F625" s="30" t="str">
        <f>IF(N625=0,"",VLOOKUP(B625,'申込一覧（事務局）'!$A$5:$N$804,6,0))</f>
        <v/>
      </c>
      <c r="G625" s="42" t="str">
        <f t="shared" si="112"/>
        <v/>
      </c>
      <c r="H625" s="50" t="str">
        <f>IF(N625=0,"",VLOOKUP(A625,'申込一覧（事務局）'!$A$5:$N$804,11,0))</f>
        <v/>
      </c>
      <c r="I625" s="31" t="str">
        <f>IF(N625=0,"",VLOOKUP(B625,'申込一覧（事務局）'!$A$5:$N$804,13,0))</f>
        <v/>
      </c>
      <c r="J625" s="31" t="str">
        <f>IF(N625=0,"",VLOOKUP(B625,'申込一覧（事務局）'!$A$5:$N$804,14,0))</f>
        <v/>
      </c>
      <c r="K625" s="53" t="str">
        <f>IF(N625=0,"",VLOOKUP(B625,'申込一覧（事務局）'!$A$5:$N$804,8,0))</f>
        <v/>
      </c>
      <c r="N625" s="55">
        <f>VLOOKUP(B625,'申込一覧（事務局）'!$A$5:$N$804,10,0)</f>
        <v>0</v>
      </c>
    </row>
    <row r="626" spans="1:14" ht="22.5" customHeight="1" x14ac:dyDescent="0.4">
      <c r="A626" s="19">
        <v>557</v>
      </c>
      <c r="B626" s="15">
        <v>557</v>
      </c>
      <c r="C626" s="29" t="str">
        <f>IF(N626=0,"",VLOOKUP(B626,'申込一覧（事務局）'!$A$5:$N$804,3,0))</f>
        <v/>
      </c>
      <c r="D626" s="29" t="str">
        <f t="shared" si="111"/>
        <v/>
      </c>
      <c r="E626" s="32" t="str">
        <f>IF(N626=0,"",VLOOKUP(B626,'申込一覧（事務局）'!$A$5:$N$804,4,0))</f>
        <v/>
      </c>
      <c r="F626" s="30" t="str">
        <f>IF(N626=0,"",VLOOKUP(B626,'申込一覧（事務局）'!$A$5:$N$804,6,0))</f>
        <v/>
      </c>
      <c r="G626" s="42" t="str">
        <f t="shared" si="112"/>
        <v/>
      </c>
      <c r="H626" s="50" t="str">
        <f>IF(N626=0,"",VLOOKUP(A626,'申込一覧（事務局）'!$A$5:$N$804,11,0))</f>
        <v/>
      </c>
      <c r="I626" s="31" t="str">
        <f>IF(N626=0,"",VLOOKUP(B626,'申込一覧（事務局）'!$A$5:$N$804,13,0))</f>
        <v/>
      </c>
      <c r="J626" s="31" t="str">
        <f>IF(N626=0,"",VLOOKUP(B626,'申込一覧（事務局）'!$A$5:$N$804,14,0))</f>
        <v/>
      </c>
      <c r="K626" s="53" t="str">
        <f>IF(N626=0,"",VLOOKUP(B626,'申込一覧（事務局）'!$A$5:$N$804,8,0))</f>
        <v/>
      </c>
      <c r="N626" s="55">
        <f>VLOOKUP(B626,'申込一覧（事務局）'!$A$5:$N$804,10,0)</f>
        <v>0</v>
      </c>
    </row>
    <row r="627" spans="1:14" ht="22.5" customHeight="1" x14ac:dyDescent="0.4">
      <c r="A627" s="19">
        <v>558</v>
      </c>
      <c r="B627" s="15">
        <v>558</v>
      </c>
      <c r="C627" s="29" t="str">
        <f>IF(N627=0,"",VLOOKUP(B627,'申込一覧（事務局）'!$A$5:$N$804,3,0))</f>
        <v/>
      </c>
      <c r="D627" s="29" t="str">
        <f t="shared" si="111"/>
        <v/>
      </c>
      <c r="E627" s="32" t="str">
        <f>IF(N627=0,"",VLOOKUP(B627,'申込一覧（事務局）'!$A$5:$N$804,4,0))</f>
        <v/>
      </c>
      <c r="F627" s="30" t="str">
        <f>IF(N627=0,"",VLOOKUP(B627,'申込一覧（事務局）'!$A$5:$N$804,6,0))</f>
        <v/>
      </c>
      <c r="G627" s="42" t="str">
        <f t="shared" si="112"/>
        <v/>
      </c>
      <c r="H627" s="50" t="str">
        <f>IF(N627=0,"",VLOOKUP(A627,'申込一覧（事務局）'!$A$5:$N$804,11,0))</f>
        <v/>
      </c>
      <c r="I627" s="31" t="str">
        <f>IF(N627=0,"",VLOOKUP(B627,'申込一覧（事務局）'!$A$5:$N$804,13,0))</f>
        <v/>
      </c>
      <c r="J627" s="31" t="str">
        <f>IF(N627=0,"",VLOOKUP(B627,'申込一覧（事務局）'!$A$5:$N$804,14,0))</f>
        <v/>
      </c>
      <c r="K627" s="53" t="str">
        <f>IF(N627=0,"",VLOOKUP(B627,'申込一覧（事務局）'!$A$5:$N$804,8,0))</f>
        <v/>
      </c>
      <c r="N627" s="55">
        <f>VLOOKUP(B627,'申込一覧（事務局）'!$A$5:$N$804,10,0)</f>
        <v>0</v>
      </c>
    </row>
    <row r="628" spans="1:14" ht="22.5" customHeight="1" x14ac:dyDescent="0.4">
      <c r="A628" s="19">
        <v>559</v>
      </c>
      <c r="B628" s="15">
        <v>559</v>
      </c>
      <c r="C628" s="29" t="str">
        <f>IF(N628=0,"",VLOOKUP(B628,'申込一覧（事務局）'!$A$5:$N$804,3,0))</f>
        <v/>
      </c>
      <c r="D628" s="29" t="str">
        <f t="shared" si="111"/>
        <v/>
      </c>
      <c r="E628" s="32" t="str">
        <f>IF(N628=0,"",VLOOKUP(B628,'申込一覧（事務局）'!$A$5:$N$804,4,0))</f>
        <v/>
      </c>
      <c r="F628" s="30" t="str">
        <f>IF(N628=0,"",VLOOKUP(B628,'申込一覧（事務局）'!$A$5:$N$804,6,0))</f>
        <v/>
      </c>
      <c r="G628" s="42" t="str">
        <f t="shared" si="112"/>
        <v/>
      </c>
      <c r="H628" s="50" t="str">
        <f>IF(N628=0,"",VLOOKUP(A628,'申込一覧（事務局）'!$A$5:$N$804,11,0))</f>
        <v/>
      </c>
      <c r="I628" s="31" t="str">
        <f>IF(N628=0,"",VLOOKUP(B628,'申込一覧（事務局）'!$A$5:$N$804,13,0))</f>
        <v/>
      </c>
      <c r="J628" s="31" t="str">
        <f>IF(N628=0,"",VLOOKUP(B628,'申込一覧（事務局）'!$A$5:$N$804,14,0))</f>
        <v/>
      </c>
      <c r="K628" s="53" t="str">
        <f>IF(N628=0,"",VLOOKUP(B628,'申込一覧（事務局）'!$A$5:$N$804,8,0))</f>
        <v/>
      </c>
      <c r="N628" s="55">
        <f>VLOOKUP(B628,'申込一覧（事務局）'!$A$5:$N$804,10,0)</f>
        <v>0</v>
      </c>
    </row>
    <row r="629" spans="1:14" ht="22.5" customHeight="1" x14ac:dyDescent="0.4">
      <c r="A629" s="19">
        <v>560</v>
      </c>
      <c r="B629" s="15">
        <v>560</v>
      </c>
      <c r="C629" s="29" t="str">
        <f>IF(N629=0,"",VLOOKUP(B629,'申込一覧（事務局）'!$A$5:$N$804,3,0))</f>
        <v/>
      </c>
      <c r="D629" s="29" t="str">
        <f t="shared" si="111"/>
        <v/>
      </c>
      <c r="E629" s="32" t="str">
        <f>IF(N629=0,"",VLOOKUP(B629,'申込一覧（事務局）'!$A$5:$N$804,4,0))</f>
        <v/>
      </c>
      <c r="F629" s="30" t="str">
        <f>IF(N629=0,"",VLOOKUP(B629,'申込一覧（事務局）'!$A$5:$N$804,6,0))</f>
        <v/>
      </c>
      <c r="G629" s="42" t="str">
        <f t="shared" si="112"/>
        <v/>
      </c>
      <c r="H629" s="50" t="str">
        <f>IF(N629=0,"",VLOOKUP(A629,'申込一覧（事務局）'!$A$5:$N$804,11,0))</f>
        <v/>
      </c>
      <c r="I629" s="31" t="str">
        <f>IF(N629=0,"",VLOOKUP(B629,'申込一覧（事務局）'!$A$5:$N$804,13,0))</f>
        <v/>
      </c>
      <c r="J629" s="31" t="str">
        <f>IF(N629=0,"",VLOOKUP(B629,'申込一覧（事務局）'!$A$5:$N$804,14,0))</f>
        <v/>
      </c>
      <c r="K629" s="53" t="str">
        <f>IF(N629=0,"",VLOOKUP(B629,'申込一覧（事務局）'!$A$5:$N$804,8,0))</f>
        <v/>
      </c>
      <c r="N629" s="55">
        <f>VLOOKUP(B629,'申込一覧（事務局）'!$A$5:$N$804,10,0)</f>
        <v>0</v>
      </c>
    </row>
    <row r="630" spans="1:14" ht="22.5" customHeight="1" x14ac:dyDescent="0.4">
      <c r="A630" s="19">
        <v>561</v>
      </c>
      <c r="B630" s="15">
        <v>561</v>
      </c>
      <c r="C630" s="29" t="str">
        <f>IF(N630=0,"",VLOOKUP(B630,'申込一覧（事務局）'!$A$5:$N$804,3,0))</f>
        <v/>
      </c>
      <c r="D630" s="29" t="str">
        <f t="shared" si="111"/>
        <v/>
      </c>
      <c r="E630" s="32" t="str">
        <f>IF(N630=0,"",VLOOKUP(B630,'申込一覧（事務局）'!$A$5:$N$804,4,0))</f>
        <v/>
      </c>
      <c r="F630" s="30" t="str">
        <f>IF(N630=0,"",VLOOKUP(B630,'申込一覧（事務局）'!$A$5:$N$804,6,0))</f>
        <v/>
      </c>
      <c r="G630" s="42" t="str">
        <f t="shared" si="112"/>
        <v/>
      </c>
      <c r="H630" s="50" t="str">
        <f>IF(N630=0,"",VLOOKUP(A630,'申込一覧（事務局）'!$A$5:$N$804,11,0))</f>
        <v/>
      </c>
      <c r="I630" s="31" t="str">
        <f>IF(N630=0,"",VLOOKUP(B630,'申込一覧（事務局）'!$A$5:$N$804,13,0))</f>
        <v/>
      </c>
      <c r="J630" s="31" t="str">
        <f>IF(N630=0,"",VLOOKUP(B630,'申込一覧（事務局）'!$A$5:$N$804,14,0))</f>
        <v/>
      </c>
      <c r="K630" s="53" t="str">
        <f>IF(N630=0,"",VLOOKUP(B630,'申込一覧（事務局）'!$A$5:$N$804,8,0))</f>
        <v/>
      </c>
      <c r="N630" s="55">
        <f>VLOOKUP(B630,'申込一覧（事務局）'!$A$5:$N$804,10,0)</f>
        <v>0</v>
      </c>
    </row>
    <row r="631" spans="1:14" ht="22.5" customHeight="1" x14ac:dyDescent="0.4">
      <c r="A631" s="19">
        <v>562</v>
      </c>
      <c r="B631" s="15">
        <v>562</v>
      </c>
      <c r="C631" s="29" t="str">
        <f>IF(N631=0,"",VLOOKUP(B631,'申込一覧（事務局）'!$A$5:$N$804,3,0))</f>
        <v/>
      </c>
      <c r="D631" s="29" t="str">
        <f t="shared" si="111"/>
        <v/>
      </c>
      <c r="E631" s="32" t="str">
        <f>IF(N631=0,"",VLOOKUP(B631,'申込一覧（事務局）'!$A$5:$N$804,4,0))</f>
        <v/>
      </c>
      <c r="F631" s="30" t="str">
        <f>IF(N631=0,"",VLOOKUP(B631,'申込一覧（事務局）'!$A$5:$N$804,6,0))</f>
        <v/>
      </c>
      <c r="G631" s="42" t="str">
        <f t="shared" si="112"/>
        <v/>
      </c>
      <c r="H631" s="50" t="str">
        <f>IF(N631=0,"",VLOOKUP(A631,'申込一覧（事務局）'!$A$5:$N$804,11,0))</f>
        <v/>
      </c>
      <c r="I631" s="31" t="str">
        <f>IF(N631=0,"",VLOOKUP(B631,'申込一覧（事務局）'!$A$5:$N$804,13,0))</f>
        <v/>
      </c>
      <c r="J631" s="31" t="str">
        <f>IF(N631=0,"",VLOOKUP(B631,'申込一覧（事務局）'!$A$5:$N$804,14,0))</f>
        <v/>
      </c>
      <c r="K631" s="53" t="str">
        <f>IF(N631=0,"",VLOOKUP(B631,'申込一覧（事務局）'!$A$5:$N$804,8,0))</f>
        <v/>
      </c>
      <c r="N631" s="55">
        <f>VLOOKUP(B631,'申込一覧（事務局）'!$A$5:$N$804,10,0)</f>
        <v>0</v>
      </c>
    </row>
    <row r="632" spans="1:14" ht="22.5" customHeight="1" x14ac:dyDescent="0.4">
      <c r="A632" s="19">
        <v>563</v>
      </c>
      <c r="B632" s="15">
        <v>563</v>
      </c>
      <c r="C632" s="29" t="str">
        <f>IF(N632=0,"",VLOOKUP(B632,'申込一覧（事務局）'!$A$5:$N$804,3,0))</f>
        <v/>
      </c>
      <c r="D632" s="29" t="str">
        <f t="shared" si="111"/>
        <v/>
      </c>
      <c r="E632" s="32" t="str">
        <f>IF(N632=0,"",VLOOKUP(B632,'申込一覧（事務局）'!$A$5:$N$804,4,0))</f>
        <v/>
      </c>
      <c r="F632" s="30" t="str">
        <f>IF(N632=0,"",VLOOKUP(B632,'申込一覧（事務局）'!$A$5:$N$804,6,0))</f>
        <v/>
      </c>
      <c r="G632" s="42" t="str">
        <f t="shared" si="112"/>
        <v/>
      </c>
      <c r="H632" s="50" t="str">
        <f>IF(N632=0,"",VLOOKUP(A632,'申込一覧（事務局）'!$A$5:$N$804,11,0))</f>
        <v/>
      </c>
      <c r="I632" s="31" t="str">
        <f>IF(N632=0,"",VLOOKUP(B632,'申込一覧（事務局）'!$A$5:$N$804,13,0))</f>
        <v/>
      </c>
      <c r="J632" s="31" t="str">
        <f>IF(N632=0,"",VLOOKUP(B632,'申込一覧（事務局）'!$A$5:$N$804,14,0))</f>
        <v/>
      </c>
      <c r="K632" s="53" t="str">
        <f>IF(N632=0,"",VLOOKUP(B632,'申込一覧（事務局）'!$A$5:$N$804,8,0))</f>
        <v/>
      </c>
      <c r="N632" s="55">
        <f>VLOOKUP(B632,'申込一覧（事務局）'!$A$5:$N$804,10,0)</f>
        <v>0</v>
      </c>
    </row>
    <row r="633" spans="1:14" ht="22.5" customHeight="1" x14ac:dyDescent="0.4">
      <c r="A633" s="19">
        <v>564</v>
      </c>
      <c r="B633" s="15">
        <v>564</v>
      </c>
      <c r="C633" s="29" t="str">
        <f>IF(N633=0,"",VLOOKUP(B633,'申込一覧（事務局）'!$A$5:$N$804,3,0))</f>
        <v/>
      </c>
      <c r="D633" s="29" t="str">
        <f t="shared" si="111"/>
        <v/>
      </c>
      <c r="E633" s="32" t="str">
        <f>IF(N633=0,"",VLOOKUP(B633,'申込一覧（事務局）'!$A$5:$N$804,4,0))</f>
        <v/>
      </c>
      <c r="F633" s="30" t="str">
        <f>IF(N633=0,"",VLOOKUP(B633,'申込一覧（事務局）'!$A$5:$N$804,6,0))</f>
        <v/>
      </c>
      <c r="G633" s="42" t="str">
        <f t="shared" si="112"/>
        <v/>
      </c>
      <c r="H633" s="50" t="str">
        <f>IF(N633=0,"",VLOOKUP(A633,'申込一覧（事務局）'!$A$5:$N$804,11,0))</f>
        <v/>
      </c>
      <c r="I633" s="31" t="str">
        <f>IF(N633=0,"",VLOOKUP(B633,'申込一覧（事務局）'!$A$5:$N$804,13,0))</f>
        <v/>
      </c>
      <c r="J633" s="31" t="str">
        <f>IF(N633=0,"",VLOOKUP(B633,'申込一覧（事務局）'!$A$5:$N$804,14,0))</f>
        <v/>
      </c>
      <c r="K633" s="53" t="str">
        <f>IF(N633=0,"",VLOOKUP(B633,'申込一覧（事務局）'!$A$5:$N$804,8,0))</f>
        <v/>
      </c>
      <c r="N633" s="55">
        <f>VLOOKUP(B633,'申込一覧（事務局）'!$A$5:$N$804,10,0)</f>
        <v>0</v>
      </c>
    </row>
    <row r="634" spans="1:14" ht="22.5" customHeight="1" x14ac:dyDescent="0.4">
      <c r="A634" s="19">
        <v>565</v>
      </c>
      <c r="B634" s="15">
        <v>565</v>
      </c>
      <c r="C634" s="29" t="str">
        <f>IF(N634=0,"",VLOOKUP(B634,'申込一覧（事務局）'!$A$5:$N$804,3,0))</f>
        <v/>
      </c>
      <c r="D634" s="29" t="str">
        <f t="shared" si="111"/>
        <v/>
      </c>
      <c r="E634" s="32" t="str">
        <f>IF(N634=0,"",VLOOKUP(B634,'申込一覧（事務局）'!$A$5:$N$804,4,0))</f>
        <v/>
      </c>
      <c r="F634" s="30" t="str">
        <f>IF(N634=0,"",VLOOKUP(B634,'申込一覧（事務局）'!$A$5:$N$804,6,0))</f>
        <v/>
      </c>
      <c r="G634" s="42" t="str">
        <f t="shared" si="112"/>
        <v/>
      </c>
      <c r="H634" s="50" t="str">
        <f>IF(N634=0,"",VLOOKUP(A634,'申込一覧（事務局）'!$A$5:$N$804,11,0))</f>
        <v/>
      </c>
      <c r="I634" s="31" t="str">
        <f>IF(N634=0,"",VLOOKUP(B634,'申込一覧（事務局）'!$A$5:$N$804,13,0))</f>
        <v/>
      </c>
      <c r="J634" s="31" t="str">
        <f>IF(N634=0,"",VLOOKUP(B634,'申込一覧（事務局）'!$A$5:$N$804,14,0))</f>
        <v/>
      </c>
      <c r="K634" s="53" t="str">
        <f>IF(N634=0,"",VLOOKUP(B634,'申込一覧（事務局）'!$A$5:$N$804,8,0))</f>
        <v/>
      </c>
      <c r="N634" s="55">
        <f>VLOOKUP(B634,'申込一覧（事務局）'!$A$5:$N$804,10,0)</f>
        <v>0</v>
      </c>
    </row>
    <row r="635" spans="1:14" ht="22.5" customHeight="1" x14ac:dyDescent="0.4">
      <c r="A635" s="19">
        <v>566</v>
      </c>
      <c r="B635" s="15">
        <v>566</v>
      </c>
      <c r="C635" s="29" t="str">
        <f>IF(N635=0,"",VLOOKUP(B635,'申込一覧（事務局）'!$A$5:$N$804,3,0))</f>
        <v/>
      </c>
      <c r="D635" s="29" t="str">
        <f t="shared" si="111"/>
        <v/>
      </c>
      <c r="E635" s="32" t="str">
        <f>IF(N635=0,"",VLOOKUP(B635,'申込一覧（事務局）'!$A$5:$N$804,4,0))</f>
        <v/>
      </c>
      <c r="F635" s="30" t="str">
        <f>IF(N635=0,"",VLOOKUP(B635,'申込一覧（事務局）'!$A$5:$N$804,6,0))</f>
        <v/>
      </c>
      <c r="G635" s="42" t="str">
        <f t="shared" si="112"/>
        <v/>
      </c>
      <c r="H635" s="50" t="str">
        <f>IF(N635=0,"",VLOOKUP(A635,'申込一覧（事務局）'!$A$5:$N$804,11,0))</f>
        <v/>
      </c>
      <c r="I635" s="31" t="str">
        <f>IF(N635=0,"",VLOOKUP(B635,'申込一覧（事務局）'!$A$5:$N$804,13,0))</f>
        <v/>
      </c>
      <c r="J635" s="31" t="str">
        <f>IF(N635=0,"",VLOOKUP(B635,'申込一覧（事務局）'!$A$5:$N$804,14,0))</f>
        <v/>
      </c>
      <c r="K635" s="53" t="str">
        <f>IF(N635=0,"",VLOOKUP(B635,'申込一覧（事務局）'!$A$5:$N$804,8,0))</f>
        <v/>
      </c>
      <c r="N635" s="55">
        <f>VLOOKUP(B635,'申込一覧（事務局）'!$A$5:$N$804,10,0)</f>
        <v>0</v>
      </c>
    </row>
    <row r="636" spans="1:14" ht="22.5" customHeight="1" x14ac:dyDescent="0.4">
      <c r="A636" s="19">
        <v>567</v>
      </c>
      <c r="B636" s="15">
        <v>567</v>
      </c>
      <c r="C636" s="29" t="str">
        <f>IF(N636=0,"",VLOOKUP(B636,'申込一覧（事務局）'!$A$5:$N$804,3,0))</f>
        <v/>
      </c>
      <c r="D636" s="29" t="str">
        <f t="shared" si="111"/>
        <v/>
      </c>
      <c r="E636" s="32" t="str">
        <f>IF(N636=0,"",VLOOKUP(B636,'申込一覧（事務局）'!$A$5:$N$804,4,0))</f>
        <v/>
      </c>
      <c r="F636" s="30" t="str">
        <f>IF(N636=0,"",VLOOKUP(B636,'申込一覧（事務局）'!$A$5:$N$804,6,0))</f>
        <v/>
      </c>
      <c r="G636" s="42" t="str">
        <f t="shared" si="112"/>
        <v/>
      </c>
      <c r="H636" s="50" t="str">
        <f>IF(N636=0,"",VLOOKUP(A636,'申込一覧（事務局）'!$A$5:$N$804,11,0))</f>
        <v/>
      </c>
      <c r="I636" s="31" t="str">
        <f>IF(N636=0,"",VLOOKUP(B636,'申込一覧（事務局）'!$A$5:$N$804,13,0))</f>
        <v/>
      </c>
      <c r="J636" s="31" t="str">
        <f>IF(N636=0,"",VLOOKUP(B636,'申込一覧（事務局）'!$A$5:$N$804,14,0))</f>
        <v/>
      </c>
      <c r="K636" s="53" t="str">
        <f>IF(N636=0,"",VLOOKUP(B636,'申込一覧（事務局）'!$A$5:$N$804,8,0))</f>
        <v/>
      </c>
      <c r="N636" s="55">
        <f>VLOOKUP(B636,'申込一覧（事務局）'!$A$5:$N$804,10,0)</f>
        <v>0</v>
      </c>
    </row>
    <row r="637" spans="1:14" ht="22.5" customHeight="1" x14ac:dyDescent="0.4">
      <c r="A637" s="19">
        <v>568</v>
      </c>
      <c r="B637" s="15">
        <v>568</v>
      </c>
      <c r="C637" s="29" t="str">
        <f>IF(N637=0,"",VLOOKUP(B637,'申込一覧（事務局）'!$A$5:$N$804,3,0))</f>
        <v/>
      </c>
      <c r="D637" s="29" t="str">
        <f t="shared" si="111"/>
        <v/>
      </c>
      <c r="E637" s="32" t="str">
        <f>IF(N637=0,"",VLOOKUP(B637,'申込一覧（事務局）'!$A$5:$N$804,4,0))</f>
        <v/>
      </c>
      <c r="F637" s="30" t="str">
        <f>IF(N637=0,"",VLOOKUP(B637,'申込一覧（事務局）'!$A$5:$N$804,6,0))</f>
        <v/>
      </c>
      <c r="G637" s="42" t="str">
        <f t="shared" si="112"/>
        <v/>
      </c>
      <c r="H637" s="50" t="str">
        <f>IF(N637=0,"",VLOOKUP(A637,'申込一覧（事務局）'!$A$5:$N$804,11,0))</f>
        <v/>
      </c>
      <c r="I637" s="31" t="str">
        <f>IF(N637=0,"",VLOOKUP(B637,'申込一覧（事務局）'!$A$5:$N$804,13,0))</f>
        <v/>
      </c>
      <c r="J637" s="31" t="str">
        <f>IF(N637=0,"",VLOOKUP(B637,'申込一覧（事務局）'!$A$5:$N$804,14,0))</f>
        <v/>
      </c>
      <c r="K637" s="53" t="str">
        <f>IF(N637=0,"",VLOOKUP(B637,'申込一覧（事務局）'!$A$5:$N$804,8,0))</f>
        <v/>
      </c>
      <c r="N637" s="55">
        <f>VLOOKUP(B637,'申込一覧（事務局）'!$A$5:$N$804,10,0)</f>
        <v>0</v>
      </c>
    </row>
    <row r="638" spans="1:14" ht="22.5" customHeight="1" x14ac:dyDescent="0.4">
      <c r="A638" s="19">
        <v>569</v>
      </c>
      <c r="B638" s="15">
        <v>569</v>
      </c>
      <c r="C638" s="29" t="str">
        <f>IF(N638=0,"",VLOOKUP(B638,'申込一覧（事務局）'!$A$5:$N$804,3,0))</f>
        <v/>
      </c>
      <c r="D638" s="29" t="str">
        <f t="shared" si="111"/>
        <v/>
      </c>
      <c r="E638" s="32" t="str">
        <f>IF(N638=0,"",VLOOKUP(B638,'申込一覧（事務局）'!$A$5:$N$804,4,0))</f>
        <v/>
      </c>
      <c r="F638" s="30" t="str">
        <f>IF(N638=0,"",VLOOKUP(B638,'申込一覧（事務局）'!$A$5:$N$804,6,0))</f>
        <v/>
      </c>
      <c r="G638" s="42" t="str">
        <f t="shared" si="112"/>
        <v/>
      </c>
      <c r="H638" s="50" t="str">
        <f>IF(N638=0,"",VLOOKUP(A638,'申込一覧（事務局）'!$A$5:$N$804,11,0))</f>
        <v/>
      </c>
      <c r="I638" s="31" t="str">
        <f>IF(N638=0,"",VLOOKUP(B638,'申込一覧（事務局）'!$A$5:$N$804,13,0))</f>
        <v/>
      </c>
      <c r="J638" s="31" t="str">
        <f>IF(N638=0,"",VLOOKUP(B638,'申込一覧（事務局）'!$A$5:$N$804,14,0))</f>
        <v/>
      </c>
      <c r="K638" s="53" t="str">
        <f>IF(N638=0,"",VLOOKUP(B638,'申込一覧（事務局）'!$A$5:$N$804,8,0))</f>
        <v/>
      </c>
      <c r="N638" s="55">
        <f>VLOOKUP(B638,'申込一覧（事務局）'!$A$5:$N$804,10,0)</f>
        <v>0</v>
      </c>
    </row>
    <row r="639" spans="1:14" ht="22.5" customHeight="1" x14ac:dyDescent="0.4">
      <c r="A639" s="19">
        <v>570</v>
      </c>
      <c r="B639" s="15">
        <v>570</v>
      </c>
      <c r="C639" s="29" t="str">
        <f>IF(N639=0,"",VLOOKUP(B639,'申込一覧（事務局）'!$A$5:$N$804,3,0))</f>
        <v/>
      </c>
      <c r="D639" s="29" t="str">
        <f t="shared" si="111"/>
        <v/>
      </c>
      <c r="E639" s="32" t="str">
        <f>IF(N639=0,"",VLOOKUP(B639,'申込一覧（事務局）'!$A$5:$N$804,4,0))</f>
        <v/>
      </c>
      <c r="F639" s="30" t="str">
        <f>IF(N639=0,"",VLOOKUP(B639,'申込一覧（事務局）'!$A$5:$N$804,6,0))</f>
        <v/>
      </c>
      <c r="G639" s="42" t="str">
        <f t="shared" si="112"/>
        <v/>
      </c>
      <c r="H639" s="50" t="str">
        <f>IF(N639=0,"",VLOOKUP(A639,'申込一覧（事務局）'!$A$5:$N$804,11,0))</f>
        <v/>
      </c>
      <c r="I639" s="31" t="str">
        <f>IF(N639=0,"",VLOOKUP(B639,'申込一覧（事務局）'!$A$5:$N$804,13,0))</f>
        <v/>
      </c>
      <c r="J639" s="31" t="str">
        <f>IF(N639=0,"",VLOOKUP(B639,'申込一覧（事務局）'!$A$5:$N$804,14,0))</f>
        <v/>
      </c>
      <c r="K639" s="53" t="str">
        <f>IF(N639=0,"",VLOOKUP(B639,'申込一覧（事務局）'!$A$5:$N$804,8,0))</f>
        <v/>
      </c>
      <c r="N639" s="55">
        <f>VLOOKUP(B639,'申込一覧（事務局）'!$A$5:$N$804,10,0)</f>
        <v>0</v>
      </c>
    </row>
    <row r="640" spans="1:14" ht="22.5" customHeight="1" x14ac:dyDescent="0.4">
      <c r="A640" s="19">
        <v>571</v>
      </c>
      <c r="B640" s="15">
        <v>571</v>
      </c>
      <c r="C640" s="29" t="str">
        <f>IF(N640=0,"",VLOOKUP(B640,'申込一覧（事務局）'!$A$5:$N$804,3,0))</f>
        <v/>
      </c>
      <c r="D640" s="29" t="str">
        <f t="shared" si="111"/>
        <v/>
      </c>
      <c r="E640" s="32" t="str">
        <f>IF(N640=0,"",VLOOKUP(B640,'申込一覧（事務局）'!$A$5:$N$804,4,0))</f>
        <v/>
      </c>
      <c r="F640" s="30" t="str">
        <f>IF(N640=0,"",VLOOKUP(B640,'申込一覧（事務局）'!$A$5:$N$804,6,0))</f>
        <v/>
      </c>
      <c r="G640" s="42" t="str">
        <f t="shared" si="112"/>
        <v/>
      </c>
      <c r="H640" s="50" t="str">
        <f>IF(N640=0,"",VLOOKUP(A640,'申込一覧（事務局）'!$A$5:$N$804,11,0))</f>
        <v/>
      </c>
      <c r="I640" s="31" t="str">
        <f>IF(N640=0,"",VLOOKUP(B640,'申込一覧（事務局）'!$A$5:$N$804,13,0))</f>
        <v/>
      </c>
      <c r="J640" s="31" t="str">
        <f>IF(N640=0,"",VLOOKUP(B640,'申込一覧（事務局）'!$A$5:$N$804,14,0))</f>
        <v/>
      </c>
      <c r="K640" s="53" t="str">
        <f>IF(N640=0,"",VLOOKUP(B640,'申込一覧（事務局）'!$A$5:$N$804,8,0))</f>
        <v/>
      </c>
      <c r="N640" s="55">
        <f>VLOOKUP(B640,'申込一覧（事務局）'!$A$5:$N$804,10,0)</f>
        <v>0</v>
      </c>
    </row>
    <row r="641" spans="1:14" ht="22.5" customHeight="1" x14ac:dyDescent="0.4">
      <c r="A641" s="19">
        <v>572</v>
      </c>
      <c r="B641" s="15">
        <v>572</v>
      </c>
      <c r="C641" s="29" t="str">
        <f>IF(N641=0,"",VLOOKUP(B641,'申込一覧（事務局）'!$A$5:$N$804,3,0))</f>
        <v/>
      </c>
      <c r="D641" s="29" t="str">
        <f t="shared" si="111"/>
        <v/>
      </c>
      <c r="E641" s="32" t="str">
        <f>IF(N641=0,"",VLOOKUP(B641,'申込一覧（事務局）'!$A$5:$N$804,4,0))</f>
        <v/>
      </c>
      <c r="F641" s="30" t="str">
        <f>IF(N641=0,"",VLOOKUP(B641,'申込一覧（事務局）'!$A$5:$N$804,6,0))</f>
        <v/>
      </c>
      <c r="G641" s="42" t="str">
        <f t="shared" si="112"/>
        <v/>
      </c>
      <c r="H641" s="50" t="str">
        <f>IF(N641=0,"",VLOOKUP(A641,'申込一覧（事務局）'!$A$5:$N$804,11,0))</f>
        <v/>
      </c>
      <c r="I641" s="31" t="str">
        <f>IF(N641=0,"",VLOOKUP(B641,'申込一覧（事務局）'!$A$5:$N$804,13,0))</f>
        <v/>
      </c>
      <c r="J641" s="31" t="str">
        <f>IF(N641=0,"",VLOOKUP(B641,'申込一覧（事務局）'!$A$5:$N$804,14,0))</f>
        <v/>
      </c>
      <c r="K641" s="53" t="str">
        <f>IF(N641=0,"",VLOOKUP(B641,'申込一覧（事務局）'!$A$5:$N$804,8,0))</f>
        <v/>
      </c>
      <c r="N641" s="55">
        <f>VLOOKUP(B641,'申込一覧（事務局）'!$A$5:$N$804,10,0)</f>
        <v>0</v>
      </c>
    </row>
    <row r="642" spans="1:14" ht="22.5" customHeight="1" x14ac:dyDescent="0.4">
      <c r="A642" s="19">
        <v>573</v>
      </c>
      <c r="B642" s="15">
        <v>573</v>
      </c>
      <c r="C642" s="29" t="str">
        <f>IF(N642=0,"",VLOOKUP(B642,'申込一覧（事務局）'!$A$5:$N$804,3,0))</f>
        <v/>
      </c>
      <c r="D642" s="29" t="str">
        <f t="shared" si="111"/>
        <v/>
      </c>
      <c r="E642" s="32" t="str">
        <f>IF(N642=0,"",VLOOKUP(B642,'申込一覧（事務局）'!$A$5:$N$804,4,0))</f>
        <v/>
      </c>
      <c r="F642" s="30" t="str">
        <f>IF(N642=0,"",VLOOKUP(B642,'申込一覧（事務局）'!$A$5:$N$804,6,0))</f>
        <v/>
      </c>
      <c r="G642" s="42" t="str">
        <f t="shared" si="112"/>
        <v/>
      </c>
      <c r="H642" s="50" t="str">
        <f>IF(N642=0,"",VLOOKUP(A642,'申込一覧（事務局）'!$A$5:$N$804,11,0))</f>
        <v/>
      </c>
      <c r="I642" s="31" t="str">
        <f>IF(N642=0,"",VLOOKUP(B642,'申込一覧（事務局）'!$A$5:$N$804,13,0))</f>
        <v/>
      </c>
      <c r="J642" s="31" t="str">
        <f>IF(N642=0,"",VLOOKUP(B642,'申込一覧（事務局）'!$A$5:$N$804,14,0))</f>
        <v/>
      </c>
      <c r="K642" s="53" t="str">
        <f>IF(N642=0,"",VLOOKUP(B642,'申込一覧（事務局）'!$A$5:$N$804,8,0))</f>
        <v/>
      </c>
      <c r="N642" s="55">
        <f>VLOOKUP(B642,'申込一覧（事務局）'!$A$5:$N$804,10,0)</f>
        <v>0</v>
      </c>
    </row>
    <row r="643" spans="1:14" ht="22.5" customHeight="1" x14ac:dyDescent="0.4">
      <c r="A643" s="19">
        <v>574</v>
      </c>
      <c r="B643" s="15">
        <v>574</v>
      </c>
      <c r="C643" s="29" t="str">
        <f>IF(N643=0,"",VLOOKUP(B643,'申込一覧（事務局）'!$A$5:$N$804,3,0))</f>
        <v/>
      </c>
      <c r="D643" s="29" t="str">
        <f t="shared" si="111"/>
        <v/>
      </c>
      <c r="E643" s="32" t="str">
        <f>IF(N643=0,"",VLOOKUP(B643,'申込一覧（事務局）'!$A$5:$N$804,4,0))</f>
        <v/>
      </c>
      <c r="F643" s="30" t="str">
        <f>IF(N643=0,"",VLOOKUP(B643,'申込一覧（事務局）'!$A$5:$N$804,6,0))</f>
        <v/>
      </c>
      <c r="G643" s="42" t="str">
        <f t="shared" si="112"/>
        <v/>
      </c>
      <c r="H643" s="50" t="str">
        <f>IF(N643=0,"",VLOOKUP(A643,'申込一覧（事務局）'!$A$5:$N$804,11,0))</f>
        <v/>
      </c>
      <c r="I643" s="31" t="str">
        <f>IF(N643=0,"",VLOOKUP(B643,'申込一覧（事務局）'!$A$5:$N$804,13,0))</f>
        <v/>
      </c>
      <c r="J643" s="31" t="str">
        <f>IF(N643=0,"",VLOOKUP(B643,'申込一覧（事務局）'!$A$5:$N$804,14,0))</f>
        <v/>
      </c>
      <c r="K643" s="53" t="str">
        <f>IF(N643=0,"",VLOOKUP(B643,'申込一覧（事務局）'!$A$5:$N$804,8,0))</f>
        <v/>
      </c>
      <c r="N643" s="55">
        <f>VLOOKUP(B643,'申込一覧（事務局）'!$A$5:$N$804,10,0)</f>
        <v>0</v>
      </c>
    </row>
    <row r="644" spans="1:14" ht="22.5" customHeight="1" thickBot="1" x14ac:dyDescent="0.45">
      <c r="A644" s="43">
        <v>575</v>
      </c>
      <c r="B644" s="16">
        <v>575</v>
      </c>
      <c r="C644" s="33" t="str">
        <f>IF(N644=0,"",VLOOKUP(B644,'申込一覧（事務局）'!$A$5:$N$804,3,0))</f>
        <v/>
      </c>
      <c r="D644" s="33" t="str">
        <f t="shared" si="111"/>
        <v/>
      </c>
      <c r="E644" s="34" t="str">
        <f>IF(N644=0,"",VLOOKUP(B644,'申込一覧（事務局）'!$A$5:$N$804,4,0))</f>
        <v/>
      </c>
      <c r="F644" s="44" t="str">
        <f>IF(N644=0,"",VLOOKUP(B644,'申込一覧（事務局）'!$A$5:$N$804,6,0))</f>
        <v/>
      </c>
      <c r="G644" s="45" t="str">
        <f t="shared" si="112"/>
        <v/>
      </c>
      <c r="H644" s="51" t="str">
        <f>IF(N644=0,"",VLOOKUP(A644,'申込一覧（事務局）'!$A$5:$N$804,11,0))</f>
        <v/>
      </c>
      <c r="I644" s="46" t="str">
        <f>IF(N644=0,"",VLOOKUP(B644,'申込一覧（事務局）'!$A$5:$N$804,13,0))</f>
        <v/>
      </c>
      <c r="J644" s="46" t="str">
        <f>IF(N644=0,"",VLOOKUP(B644,'申込一覧（事務局）'!$A$5:$N$804,14,0))</f>
        <v/>
      </c>
      <c r="K644" s="54" t="str">
        <f>IF(N644=0,"",VLOOKUP(B644,'申込一覧（事務局）'!$A$5:$N$804,8,0))</f>
        <v/>
      </c>
      <c r="N644" s="55">
        <f>VLOOKUP(B644,'申込一覧（事務局）'!$A$5:$N$804,10,0)</f>
        <v>0</v>
      </c>
    </row>
    <row r="645" spans="1:14" ht="23.25" x14ac:dyDescent="0.4">
      <c r="A645" s="81" t="str">
        <f t="shared" ref="A645" si="113">A1</f>
        <v>2023年度　C級公認審判員申請者名簿(一般)　　　</v>
      </c>
      <c r="B645" s="81"/>
      <c r="C645" s="81"/>
      <c r="D645" s="81"/>
      <c r="E645" s="81"/>
      <c r="F645" s="81"/>
      <c r="G645" s="81"/>
      <c r="H645" s="81"/>
      <c r="I645" s="81"/>
      <c r="J645" s="81"/>
      <c r="K645" s="82" t="str">
        <f>"NO."&amp;$L$2+23</f>
        <v>NO.24</v>
      </c>
      <c r="N645" s="55" t="e">
        <f>VLOOKUP(B645,'申込一覧（事務局）'!$A$5:$N$804,10,0)</f>
        <v>#N/A</v>
      </c>
    </row>
    <row r="646" spans="1:14" ht="17.25" thickBot="1" x14ac:dyDescent="0.45">
      <c r="A646" s="84" t="str">
        <f t="shared" ref="A646:J646" si="114">A2</f>
        <v>一般財団法人　北海道陸上競技協会　　２０２３年４月１日付委嘱</v>
      </c>
      <c r="B646" s="84"/>
      <c r="C646" s="84"/>
      <c r="D646" s="84"/>
      <c r="E646" s="84"/>
      <c r="F646" s="84"/>
      <c r="G646" s="84"/>
      <c r="H646" s="84"/>
      <c r="I646" s="84"/>
      <c r="J646" s="21" t="str">
        <f t="shared" si="114"/>
        <v>2023年4月15日以降受付</v>
      </c>
      <c r="K646" s="83"/>
      <c r="L646" s="12">
        <v>1</v>
      </c>
      <c r="N646" s="55" t="e">
        <f>VLOOKUP(B646,'申込一覧（事務局）'!$A$5:$N$804,10,0)</f>
        <v>#N/A</v>
      </c>
    </row>
    <row r="647" spans="1:14" ht="26.25" customHeight="1" thickBot="1" x14ac:dyDescent="0.45">
      <c r="A647" s="13"/>
      <c r="B647" s="18" t="str">
        <f t="shared" ref="B647:K647" si="115">B3</f>
        <v>登録番号</v>
      </c>
      <c r="C647" s="22" t="str">
        <f t="shared" si="115"/>
        <v>所属陸協</v>
      </c>
      <c r="D647" s="23" t="str">
        <f t="shared" si="115"/>
        <v>区分</v>
      </c>
      <c r="E647" s="24" t="str">
        <f t="shared" si="115"/>
        <v>氏      名</v>
      </c>
      <c r="F647" s="25" t="str">
        <f t="shared" si="115"/>
        <v>性</v>
      </c>
      <c r="G647" s="24" t="str">
        <f t="shared" si="115"/>
        <v>生年月日</v>
      </c>
      <c r="H647" s="24" t="str">
        <f t="shared" si="115"/>
        <v>年齢</v>
      </c>
      <c r="I647" s="24" t="str">
        <f t="shared" si="115"/>
        <v>（〒）</v>
      </c>
      <c r="J647" s="26" t="str">
        <f t="shared" si="115"/>
        <v>住所</v>
      </c>
      <c r="K647" s="27" t="str">
        <f t="shared" si="115"/>
        <v>所属高校</v>
      </c>
      <c r="N647" s="55" t="e">
        <f>VLOOKUP(B647,'申込一覧（事務局）'!$A$5:$N$804,10,0)</f>
        <v>#N/A</v>
      </c>
    </row>
    <row r="648" spans="1:14" ht="22.5" customHeight="1" x14ac:dyDescent="0.4">
      <c r="A648" s="37">
        <v>576</v>
      </c>
      <c r="B648" s="14">
        <v>576</v>
      </c>
      <c r="C648" s="28" t="str">
        <f>IF(N648=0,"",VLOOKUP(B648,'申込一覧（事務局）'!$A$5:$N$804,3,0))</f>
        <v/>
      </c>
      <c r="D648" s="28" t="str">
        <f>IF(C648="","","高校")</f>
        <v/>
      </c>
      <c r="E648" s="38" t="str">
        <f>IF(N648=0,"",VLOOKUP(B648,'申込一覧（事務局）'!$A$5:$N$804,4,0))</f>
        <v/>
      </c>
      <c r="F648" s="39" t="str">
        <f>IF(N648=0,"",VLOOKUP(B648,'申込一覧（事務局）'!$A$5:$N$804,6,0))</f>
        <v/>
      </c>
      <c r="G648" s="40" t="str">
        <f>IF(N648=0,"",TEXT(N648,"0000!/00!/00"))</f>
        <v/>
      </c>
      <c r="H648" s="48" t="str">
        <f>IF(N648=0,"",VLOOKUP(A648,'申込一覧（事務局）'!$A$5:$N$804,11,0))</f>
        <v/>
      </c>
      <c r="I648" s="41" t="str">
        <f>IF(N648=0,"",VLOOKUP(B648,'申込一覧（事務局）'!$A$5:$N$804,13,0))</f>
        <v/>
      </c>
      <c r="J648" s="41" t="str">
        <f>IF(N648=0,"",VLOOKUP(B648,'申込一覧（事務局）'!$A$5:$N$804,14,0))</f>
        <v/>
      </c>
      <c r="K648" s="52" t="str">
        <f>IF(N648=0,"",VLOOKUP(B648,'申込一覧（事務局）'!$A$5:$N$804,8,0))</f>
        <v/>
      </c>
      <c r="N648" s="55">
        <f>VLOOKUP(B648,'申込一覧（事務局）'!$A$5:$N$804,10,0)</f>
        <v>0</v>
      </c>
    </row>
    <row r="649" spans="1:14" ht="22.5" customHeight="1" x14ac:dyDescent="0.4">
      <c r="A649" s="19">
        <v>577</v>
      </c>
      <c r="B649" s="15">
        <v>577</v>
      </c>
      <c r="C649" s="29" t="str">
        <f>IF(N649=0,"",VLOOKUP(B649,'申込一覧（事務局）'!$A$5:$N$804,3,0))</f>
        <v/>
      </c>
      <c r="D649" s="29" t="str">
        <f t="shared" ref="D649:D672" si="116">IF(C649="","","高校")</f>
        <v/>
      </c>
      <c r="E649" s="32" t="str">
        <f>IF(N649=0,"",VLOOKUP(B649,'申込一覧（事務局）'!$A$5:$N$804,4,0))</f>
        <v/>
      </c>
      <c r="F649" s="30" t="str">
        <f>IF(N649=0,"",VLOOKUP(B649,'申込一覧（事務局）'!$A$5:$N$804,6,0))</f>
        <v/>
      </c>
      <c r="G649" s="42" t="str">
        <f t="shared" ref="G649:G672" si="117">IF(N649=0,"",TEXT(N649,"0000!/00!/00"))</f>
        <v/>
      </c>
      <c r="H649" s="50" t="str">
        <f>IF(N649=0,"",VLOOKUP(A649,'申込一覧（事務局）'!$A$5:$N$804,11,0))</f>
        <v/>
      </c>
      <c r="I649" s="31" t="str">
        <f>IF(N649=0,"",VLOOKUP(B649,'申込一覧（事務局）'!$A$5:$N$804,13,0))</f>
        <v/>
      </c>
      <c r="J649" s="31" t="str">
        <f>IF(N649=0,"",VLOOKUP(B649,'申込一覧（事務局）'!$A$5:$N$804,14,0))</f>
        <v/>
      </c>
      <c r="K649" s="53" t="str">
        <f>IF(N649=0,"",VLOOKUP(B649,'申込一覧（事務局）'!$A$5:$N$804,8,0))</f>
        <v/>
      </c>
      <c r="N649" s="55">
        <f>VLOOKUP(B649,'申込一覧（事務局）'!$A$5:$N$804,10,0)</f>
        <v>0</v>
      </c>
    </row>
    <row r="650" spans="1:14" ht="22.5" customHeight="1" x14ac:dyDescent="0.4">
      <c r="A650" s="19">
        <v>578</v>
      </c>
      <c r="B650" s="15">
        <v>578</v>
      </c>
      <c r="C650" s="29" t="str">
        <f>IF(N650=0,"",VLOOKUP(B650,'申込一覧（事務局）'!$A$5:$N$804,3,0))</f>
        <v/>
      </c>
      <c r="D650" s="29" t="str">
        <f t="shared" si="116"/>
        <v/>
      </c>
      <c r="E650" s="32" t="str">
        <f>IF(N650=0,"",VLOOKUP(B650,'申込一覧（事務局）'!$A$5:$N$804,4,0))</f>
        <v/>
      </c>
      <c r="F650" s="30" t="str">
        <f>IF(N650=0,"",VLOOKUP(B650,'申込一覧（事務局）'!$A$5:$N$804,6,0))</f>
        <v/>
      </c>
      <c r="G650" s="42" t="str">
        <f t="shared" si="117"/>
        <v/>
      </c>
      <c r="H650" s="50" t="str">
        <f>IF(N650=0,"",VLOOKUP(A650,'申込一覧（事務局）'!$A$5:$N$804,11,0))</f>
        <v/>
      </c>
      <c r="I650" s="31" t="str">
        <f>IF(N650=0,"",VLOOKUP(B650,'申込一覧（事務局）'!$A$5:$N$804,13,0))</f>
        <v/>
      </c>
      <c r="J650" s="31" t="str">
        <f>IF(N650=0,"",VLOOKUP(B650,'申込一覧（事務局）'!$A$5:$N$804,14,0))</f>
        <v/>
      </c>
      <c r="K650" s="53" t="str">
        <f>IF(N650=0,"",VLOOKUP(B650,'申込一覧（事務局）'!$A$5:$N$804,8,0))</f>
        <v/>
      </c>
      <c r="N650" s="55">
        <f>VLOOKUP(B650,'申込一覧（事務局）'!$A$5:$N$804,10,0)</f>
        <v>0</v>
      </c>
    </row>
    <row r="651" spans="1:14" ht="22.5" customHeight="1" x14ac:dyDescent="0.4">
      <c r="A651" s="19">
        <v>579</v>
      </c>
      <c r="B651" s="15">
        <v>579</v>
      </c>
      <c r="C651" s="29" t="str">
        <f>IF(N651=0,"",VLOOKUP(B651,'申込一覧（事務局）'!$A$5:$N$804,3,0))</f>
        <v/>
      </c>
      <c r="D651" s="29" t="str">
        <f t="shared" si="116"/>
        <v/>
      </c>
      <c r="E651" s="32" t="str">
        <f>IF(N651=0,"",VLOOKUP(B651,'申込一覧（事務局）'!$A$5:$N$804,4,0))</f>
        <v/>
      </c>
      <c r="F651" s="30" t="str">
        <f>IF(N651=0,"",VLOOKUP(B651,'申込一覧（事務局）'!$A$5:$N$804,6,0))</f>
        <v/>
      </c>
      <c r="G651" s="42" t="str">
        <f t="shared" si="117"/>
        <v/>
      </c>
      <c r="H651" s="50" t="str">
        <f>IF(N651=0,"",VLOOKUP(A651,'申込一覧（事務局）'!$A$5:$N$804,11,0))</f>
        <v/>
      </c>
      <c r="I651" s="31" t="str">
        <f>IF(N651=0,"",VLOOKUP(B651,'申込一覧（事務局）'!$A$5:$N$804,13,0))</f>
        <v/>
      </c>
      <c r="J651" s="31" t="str">
        <f>IF(N651=0,"",VLOOKUP(B651,'申込一覧（事務局）'!$A$5:$N$804,14,0))</f>
        <v/>
      </c>
      <c r="K651" s="53" t="str">
        <f>IF(N651=0,"",VLOOKUP(B651,'申込一覧（事務局）'!$A$5:$N$804,8,0))</f>
        <v/>
      </c>
      <c r="N651" s="55">
        <f>VLOOKUP(B651,'申込一覧（事務局）'!$A$5:$N$804,10,0)</f>
        <v>0</v>
      </c>
    </row>
    <row r="652" spans="1:14" ht="22.5" customHeight="1" x14ac:dyDescent="0.4">
      <c r="A652" s="19">
        <v>580</v>
      </c>
      <c r="B652" s="15">
        <v>580</v>
      </c>
      <c r="C652" s="29" t="str">
        <f>IF(N652=0,"",VLOOKUP(B652,'申込一覧（事務局）'!$A$5:$N$804,3,0))</f>
        <v/>
      </c>
      <c r="D652" s="29" t="str">
        <f t="shared" si="116"/>
        <v/>
      </c>
      <c r="E652" s="32" t="str">
        <f>IF(N652=0,"",VLOOKUP(B652,'申込一覧（事務局）'!$A$5:$N$804,4,0))</f>
        <v/>
      </c>
      <c r="F652" s="30" t="str">
        <f>IF(N652=0,"",VLOOKUP(B652,'申込一覧（事務局）'!$A$5:$N$804,6,0))</f>
        <v/>
      </c>
      <c r="G652" s="42" t="str">
        <f t="shared" si="117"/>
        <v/>
      </c>
      <c r="H652" s="50" t="str">
        <f>IF(N652=0,"",VLOOKUP(A652,'申込一覧（事務局）'!$A$5:$N$804,11,0))</f>
        <v/>
      </c>
      <c r="I652" s="31" t="str">
        <f>IF(N652=0,"",VLOOKUP(B652,'申込一覧（事務局）'!$A$5:$N$804,13,0))</f>
        <v/>
      </c>
      <c r="J652" s="31" t="str">
        <f>IF(N652=0,"",VLOOKUP(B652,'申込一覧（事務局）'!$A$5:$N$804,14,0))</f>
        <v/>
      </c>
      <c r="K652" s="53" t="str">
        <f>IF(N652=0,"",VLOOKUP(B652,'申込一覧（事務局）'!$A$5:$N$804,8,0))</f>
        <v/>
      </c>
      <c r="N652" s="55">
        <f>VLOOKUP(B652,'申込一覧（事務局）'!$A$5:$N$804,10,0)</f>
        <v>0</v>
      </c>
    </row>
    <row r="653" spans="1:14" ht="22.5" customHeight="1" x14ac:dyDescent="0.4">
      <c r="A653" s="19">
        <v>581</v>
      </c>
      <c r="B653" s="15">
        <v>581</v>
      </c>
      <c r="C653" s="29" t="str">
        <f>IF(N653=0,"",VLOOKUP(B653,'申込一覧（事務局）'!$A$5:$N$804,3,0))</f>
        <v/>
      </c>
      <c r="D653" s="29" t="str">
        <f t="shared" si="116"/>
        <v/>
      </c>
      <c r="E653" s="32" t="str">
        <f>IF(N653=0,"",VLOOKUP(B653,'申込一覧（事務局）'!$A$5:$N$804,4,0))</f>
        <v/>
      </c>
      <c r="F653" s="30" t="str">
        <f>IF(N653=0,"",VLOOKUP(B653,'申込一覧（事務局）'!$A$5:$N$804,6,0))</f>
        <v/>
      </c>
      <c r="G653" s="42" t="str">
        <f t="shared" si="117"/>
        <v/>
      </c>
      <c r="H653" s="50" t="str">
        <f>IF(N653=0,"",VLOOKUP(A653,'申込一覧（事務局）'!$A$5:$N$804,11,0))</f>
        <v/>
      </c>
      <c r="I653" s="31" t="str">
        <f>IF(N653=0,"",VLOOKUP(B653,'申込一覧（事務局）'!$A$5:$N$804,13,0))</f>
        <v/>
      </c>
      <c r="J653" s="31" t="str">
        <f>IF(N653=0,"",VLOOKUP(B653,'申込一覧（事務局）'!$A$5:$N$804,14,0))</f>
        <v/>
      </c>
      <c r="K653" s="53" t="str">
        <f>IF(N653=0,"",VLOOKUP(B653,'申込一覧（事務局）'!$A$5:$N$804,8,0))</f>
        <v/>
      </c>
      <c r="N653" s="55">
        <f>VLOOKUP(B653,'申込一覧（事務局）'!$A$5:$N$804,10,0)</f>
        <v>0</v>
      </c>
    </row>
    <row r="654" spans="1:14" ht="22.5" customHeight="1" x14ac:dyDescent="0.4">
      <c r="A654" s="19">
        <v>582</v>
      </c>
      <c r="B654" s="15">
        <v>582</v>
      </c>
      <c r="C654" s="29" t="str">
        <f>IF(N654=0,"",VLOOKUP(B654,'申込一覧（事務局）'!$A$5:$N$804,3,0))</f>
        <v/>
      </c>
      <c r="D654" s="29" t="str">
        <f t="shared" si="116"/>
        <v/>
      </c>
      <c r="E654" s="32" t="str">
        <f>IF(N654=0,"",VLOOKUP(B654,'申込一覧（事務局）'!$A$5:$N$804,4,0))</f>
        <v/>
      </c>
      <c r="F654" s="30" t="str">
        <f>IF(N654=0,"",VLOOKUP(B654,'申込一覧（事務局）'!$A$5:$N$804,6,0))</f>
        <v/>
      </c>
      <c r="G654" s="42" t="str">
        <f t="shared" si="117"/>
        <v/>
      </c>
      <c r="H654" s="50" t="str">
        <f>IF(N654=0,"",VLOOKUP(A654,'申込一覧（事務局）'!$A$5:$N$804,11,0))</f>
        <v/>
      </c>
      <c r="I654" s="31" t="str">
        <f>IF(N654=0,"",VLOOKUP(B654,'申込一覧（事務局）'!$A$5:$N$804,13,0))</f>
        <v/>
      </c>
      <c r="J654" s="31" t="str">
        <f>IF(N654=0,"",VLOOKUP(B654,'申込一覧（事務局）'!$A$5:$N$804,14,0))</f>
        <v/>
      </c>
      <c r="K654" s="53" t="str">
        <f>IF(N654=0,"",VLOOKUP(B654,'申込一覧（事務局）'!$A$5:$N$804,8,0))</f>
        <v/>
      </c>
      <c r="N654" s="55">
        <f>VLOOKUP(B654,'申込一覧（事務局）'!$A$5:$N$804,10,0)</f>
        <v>0</v>
      </c>
    </row>
    <row r="655" spans="1:14" ht="22.5" customHeight="1" x14ac:dyDescent="0.4">
      <c r="A655" s="19">
        <v>583</v>
      </c>
      <c r="B655" s="15">
        <v>583</v>
      </c>
      <c r="C655" s="29" t="str">
        <f>IF(N655=0,"",VLOOKUP(B655,'申込一覧（事務局）'!$A$5:$N$804,3,0))</f>
        <v/>
      </c>
      <c r="D655" s="29" t="str">
        <f t="shared" si="116"/>
        <v/>
      </c>
      <c r="E655" s="32" t="str">
        <f>IF(N655=0,"",VLOOKUP(B655,'申込一覧（事務局）'!$A$5:$N$804,4,0))</f>
        <v/>
      </c>
      <c r="F655" s="30" t="str">
        <f>IF(N655=0,"",VLOOKUP(B655,'申込一覧（事務局）'!$A$5:$N$804,6,0))</f>
        <v/>
      </c>
      <c r="G655" s="42" t="str">
        <f t="shared" si="117"/>
        <v/>
      </c>
      <c r="H655" s="50" t="str">
        <f>IF(N655=0,"",VLOOKUP(A655,'申込一覧（事務局）'!$A$5:$N$804,11,0))</f>
        <v/>
      </c>
      <c r="I655" s="31" t="str">
        <f>IF(N655=0,"",VLOOKUP(B655,'申込一覧（事務局）'!$A$5:$N$804,13,0))</f>
        <v/>
      </c>
      <c r="J655" s="31" t="str">
        <f>IF(N655=0,"",VLOOKUP(B655,'申込一覧（事務局）'!$A$5:$N$804,14,0))</f>
        <v/>
      </c>
      <c r="K655" s="53" t="str">
        <f>IF(N655=0,"",VLOOKUP(B655,'申込一覧（事務局）'!$A$5:$N$804,8,0))</f>
        <v/>
      </c>
      <c r="N655" s="55">
        <f>VLOOKUP(B655,'申込一覧（事務局）'!$A$5:$N$804,10,0)</f>
        <v>0</v>
      </c>
    </row>
    <row r="656" spans="1:14" ht="22.5" customHeight="1" x14ac:dyDescent="0.4">
      <c r="A656" s="19">
        <v>584</v>
      </c>
      <c r="B656" s="15">
        <v>584</v>
      </c>
      <c r="C656" s="29" t="str">
        <f>IF(N656=0,"",VLOOKUP(B656,'申込一覧（事務局）'!$A$5:$N$804,3,0))</f>
        <v/>
      </c>
      <c r="D656" s="29" t="str">
        <f t="shared" si="116"/>
        <v/>
      </c>
      <c r="E656" s="32" t="str">
        <f>IF(N656=0,"",VLOOKUP(B656,'申込一覧（事務局）'!$A$5:$N$804,4,0))</f>
        <v/>
      </c>
      <c r="F656" s="30" t="str">
        <f>IF(N656=0,"",VLOOKUP(B656,'申込一覧（事務局）'!$A$5:$N$804,6,0))</f>
        <v/>
      </c>
      <c r="G656" s="42" t="str">
        <f t="shared" si="117"/>
        <v/>
      </c>
      <c r="H656" s="50" t="str">
        <f>IF(N656=0,"",VLOOKUP(A656,'申込一覧（事務局）'!$A$5:$N$804,11,0))</f>
        <v/>
      </c>
      <c r="I656" s="31" t="str">
        <f>IF(N656=0,"",VLOOKUP(B656,'申込一覧（事務局）'!$A$5:$N$804,13,0))</f>
        <v/>
      </c>
      <c r="J656" s="31" t="str">
        <f>IF(N656=0,"",VLOOKUP(B656,'申込一覧（事務局）'!$A$5:$N$804,14,0))</f>
        <v/>
      </c>
      <c r="K656" s="53" t="str">
        <f>IF(N656=0,"",VLOOKUP(B656,'申込一覧（事務局）'!$A$5:$N$804,8,0))</f>
        <v/>
      </c>
      <c r="N656" s="55">
        <f>VLOOKUP(B656,'申込一覧（事務局）'!$A$5:$N$804,10,0)</f>
        <v>0</v>
      </c>
    </row>
    <row r="657" spans="1:14" ht="22.5" customHeight="1" x14ac:dyDescent="0.4">
      <c r="A657" s="19">
        <v>585</v>
      </c>
      <c r="B657" s="15">
        <v>585</v>
      </c>
      <c r="C657" s="29" t="str">
        <f>IF(N657=0,"",VLOOKUP(B657,'申込一覧（事務局）'!$A$5:$N$804,3,0))</f>
        <v/>
      </c>
      <c r="D657" s="29" t="str">
        <f t="shared" si="116"/>
        <v/>
      </c>
      <c r="E657" s="32" t="str">
        <f>IF(N657=0,"",VLOOKUP(B657,'申込一覧（事務局）'!$A$5:$N$804,4,0))</f>
        <v/>
      </c>
      <c r="F657" s="30" t="str">
        <f>IF(N657=0,"",VLOOKUP(B657,'申込一覧（事務局）'!$A$5:$N$804,6,0))</f>
        <v/>
      </c>
      <c r="G657" s="42" t="str">
        <f t="shared" si="117"/>
        <v/>
      </c>
      <c r="H657" s="50" t="str">
        <f>IF(N657=0,"",VLOOKUP(A657,'申込一覧（事務局）'!$A$5:$N$804,11,0))</f>
        <v/>
      </c>
      <c r="I657" s="31" t="str">
        <f>IF(N657=0,"",VLOOKUP(B657,'申込一覧（事務局）'!$A$5:$N$804,13,0))</f>
        <v/>
      </c>
      <c r="J657" s="31" t="str">
        <f>IF(N657=0,"",VLOOKUP(B657,'申込一覧（事務局）'!$A$5:$N$804,14,0))</f>
        <v/>
      </c>
      <c r="K657" s="53" t="str">
        <f>IF(N657=0,"",VLOOKUP(B657,'申込一覧（事務局）'!$A$5:$N$804,8,0))</f>
        <v/>
      </c>
      <c r="N657" s="55">
        <f>VLOOKUP(B657,'申込一覧（事務局）'!$A$5:$N$804,10,0)</f>
        <v>0</v>
      </c>
    </row>
    <row r="658" spans="1:14" ht="22.5" customHeight="1" x14ac:dyDescent="0.4">
      <c r="A658" s="19">
        <v>586</v>
      </c>
      <c r="B658" s="15">
        <v>586</v>
      </c>
      <c r="C658" s="29" t="str">
        <f>IF(N658=0,"",VLOOKUP(B658,'申込一覧（事務局）'!$A$5:$N$804,3,0))</f>
        <v/>
      </c>
      <c r="D658" s="29" t="str">
        <f t="shared" si="116"/>
        <v/>
      </c>
      <c r="E658" s="32" t="str">
        <f>IF(N658=0,"",VLOOKUP(B658,'申込一覧（事務局）'!$A$5:$N$804,4,0))</f>
        <v/>
      </c>
      <c r="F658" s="30" t="str">
        <f>IF(N658=0,"",VLOOKUP(B658,'申込一覧（事務局）'!$A$5:$N$804,6,0))</f>
        <v/>
      </c>
      <c r="G658" s="42" t="str">
        <f t="shared" si="117"/>
        <v/>
      </c>
      <c r="H658" s="50" t="str">
        <f>IF(N658=0,"",VLOOKUP(A658,'申込一覧（事務局）'!$A$5:$N$804,11,0))</f>
        <v/>
      </c>
      <c r="I658" s="31" t="str">
        <f>IF(N658=0,"",VLOOKUP(B658,'申込一覧（事務局）'!$A$5:$N$804,13,0))</f>
        <v/>
      </c>
      <c r="J658" s="31" t="str">
        <f>IF(N658=0,"",VLOOKUP(B658,'申込一覧（事務局）'!$A$5:$N$804,14,0))</f>
        <v/>
      </c>
      <c r="K658" s="53" t="str">
        <f>IF(N658=0,"",VLOOKUP(B658,'申込一覧（事務局）'!$A$5:$N$804,8,0))</f>
        <v/>
      </c>
      <c r="N658" s="55">
        <f>VLOOKUP(B658,'申込一覧（事務局）'!$A$5:$N$804,10,0)</f>
        <v>0</v>
      </c>
    </row>
    <row r="659" spans="1:14" ht="22.5" customHeight="1" x14ac:dyDescent="0.4">
      <c r="A659" s="19">
        <v>587</v>
      </c>
      <c r="B659" s="15">
        <v>587</v>
      </c>
      <c r="C659" s="29" t="str">
        <f>IF(N659=0,"",VLOOKUP(B659,'申込一覧（事務局）'!$A$5:$N$804,3,0))</f>
        <v/>
      </c>
      <c r="D659" s="29" t="str">
        <f t="shared" si="116"/>
        <v/>
      </c>
      <c r="E659" s="32" t="str">
        <f>IF(N659=0,"",VLOOKUP(B659,'申込一覧（事務局）'!$A$5:$N$804,4,0))</f>
        <v/>
      </c>
      <c r="F659" s="30" t="str">
        <f>IF(N659=0,"",VLOOKUP(B659,'申込一覧（事務局）'!$A$5:$N$804,6,0))</f>
        <v/>
      </c>
      <c r="G659" s="42" t="str">
        <f t="shared" si="117"/>
        <v/>
      </c>
      <c r="H659" s="50" t="str">
        <f>IF(N659=0,"",VLOOKUP(A659,'申込一覧（事務局）'!$A$5:$N$804,11,0))</f>
        <v/>
      </c>
      <c r="I659" s="31" t="str">
        <f>IF(N659=0,"",VLOOKUP(B659,'申込一覧（事務局）'!$A$5:$N$804,13,0))</f>
        <v/>
      </c>
      <c r="J659" s="31" t="str">
        <f>IF(N659=0,"",VLOOKUP(B659,'申込一覧（事務局）'!$A$5:$N$804,14,0))</f>
        <v/>
      </c>
      <c r="K659" s="53" t="str">
        <f>IF(N659=0,"",VLOOKUP(B659,'申込一覧（事務局）'!$A$5:$N$804,8,0))</f>
        <v/>
      </c>
      <c r="N659" s="55">
        <f>VLOOKUP(B659,'申込一覧（事務局）'!$A$5:$N$804,10,0)</f>
        <v>0</v>
      </c>
    </row>
    <row r="660" spans="1:14" ht="22.5" customHeight="1" x14ac:dyDescent="0.4">
      <c r="A660" s="19">
        <v>588</v>
      </c>
      <c r="B660" s="15">
        <v>588</v>
      </c>
      <c r="C660" s="29" t="str">
        <f>IF(N660=0,"",VLOOKUP(B660,'申込一覧（事務局）'!$A$5:$N$804,3,0))</f>
        <v/>
      </c>
      <c r="D660" s="29" t="str">
        <f t="shared" si="116"/>
        <v/>
      </c>
      <c r="E660" s="32" t="str">
        <f>IF(N660=0,"",VLOOKUP(B660,'申込一覧（事務局）'!$A$5:$N$804,4,0))</f>
        <v/>
      </c>
      <c r="F660" s="30" t="str">
        <f>IF(N660=0,"",VLOOKUP(B660,'申込一覧（事務局）'!$A$5:$N$804,6,0))</f>
        <v/>
      </c>
      <c r="G660" s="42" t="str">
        <f t="shared" si="117"/>
        <v/>
      </c>
      <c r="H660" s="50" t="str">
        <f>IF(N660=0,"",VLOOKUP(A660,'申込一覧（事務局）'!$A$5:$N$804,11,0))</f>
        <v/>
      </c>
      <c r="I660" s="31" t="str">
        <f>IF(N660=0,"",VLOOKUP(B660,'申込一覧（事務局）'!$A$5:$N$804,13,0))</f>
        <v/>
      </c>
      <c r="J660" s="31" t="str">
        <f>IF(N660=0,"",VLOOKUP(B660,'申込一覧（事務局）'!$A$5:$N$804,14,0))</f>
        <v/>
      </c>
      <c r="K660" s="53" t="str">
        <f>IF(N660=0,"",VLOOKUP(B660,'申込一覧（事務局）'!$A$5:$N$804,8,0))</f>
        <v/>
      </c>
      <c r="N660" s="55">
        <f>VLOOKUP(B660,'申込一覧（事務局）'!$A$5:$N$804,10,0)</f>
        <v>0</v>
      </c>
    </row>
    <row r="661" spans="1:14" ht="22.5" customHeight="1" x14ac:dyDescent="0.4">
      <c r="A661" s="19">
        <v>589</v>
      </c>
      <c r="B661" s="15">
        <v>589</v>
      </c>
      <c r="C661" s="29" t="str">
        <f>IF(N661=0,"",VLOOKUP(B661,'申込一覧（事務局）'!$A$5:$N$804,3,0))</f>
        <v/>
      </c>
      <c r="D661" s="29" t="str">
        <f t="shared" si="116"/>
        <v/>
      </c>
      <c r="E661" s="32" t="str">
        <f>IF(N661=0,"",VLOOKUP(B661,'申込一覧（事務局）'!$A$5:$N$804,4,0))</f>
        <v/>
      </c>
      <c r="F661" s="30" t="str">
        <f>IF(N661=0,"",VLOOKUP(B661,'申込一覧（事務局）'!$A$5:$N$804,6,0))</f>
        <v/>
      </c>
      <c r="G661" s="42" t="str">
        <f t="shared" si="117"/>
        <v/>
      </c>
      <c r="H661" s="50" t="str">
        <f>IF(N661=0,"",VLOOKUP(A661,'申込一覧（事務局）'!$A$5:$N$804,11,0))</f>
        <v/>
      </c>
      <c r="I661" s="31" t="str">
        <f>IF(N661=0,"",VLOOKUP(B661,'申込一覧（事務局）'!$A$5:$N$804,13,0))</f>
        <v/>
      </c>
      <c r="J661" s="31" t="str">
        <f>IF(N661=0,"",VLOOKUP(B661,'申込一覧（事務局）'!$A$5:$N$804,14,0))</f>
        <v/>
      </c>
      <c r="K661" s="53" t="str">
        <f>IF(N661=0,"",VLOOKUP(B661,'申込一覧（事務局）'!$A$5:$N$804,8,0))</f>
        <v/>
      </c>
      <c r="N661" s="55">
        <f>VLOOKUP(B661,'申込一覧（事務局）'!$A$5:$N$804,10,0)</f>
        <v>0</v>
      </c>
    </row>
    <row r="662" spans="1:14" ht="22.5" customHeight="1" x14ac:dyDescent="0.4">
      <c r="A662" s="19">
        <v>590</v>
      </c>
      <c r="B662" s="15">
        <v>590</v>
      </c>
      <c r="C662" s="29" t="str">
        <f>IF(N662=0,"",VLOOKUP(B662,'申込一覧（事務局）'!$A$5:$N$804,3,0))</f>
        <v/>
      </c>
      <c r="D662" s="29" t="str">
        <f t="shared" si="116"/>
        <v/>
      </c>
      <c r="E662" s="32" t="str">
        <f>IF(N662=0,"",VLOOKUP(B662,'申込一覧（事務局）'!$A$5:$N$804,4,0))</f>
        <v/>
      </c>
      <c r="F662" s="30" t="str">
        <f>IF(N662=0,"",VLOOKUP(B662,'申込一覧（事務局）'!$A$5:$N$804,6,0))</f>
        <v/>
      </c>
      <c r="G662" s="42" t="str">
        <f t="shared" si="117"/>
        <v/>
      </c>
      <c r="H662" s="50" t="str">
        <f>IF(N662=0,"",VLOOKUP(A662,'申込一覧（事務局）'!$A$5:$N$804,11,0))</f>
        <v/>
      </c>
      <c r="I662" s="31" t="str">
        <f>IF(N662=0,"",VLOOKUP(B662,'申込一覧（事務局）'!$A$5:$N$804,13,0))</f>
        <v/>
      </c>
      <c r="J662" s="31" t="str">
        <f>IF(N662=0,"",VLOOKUP(B662,'申込一覧（事務局）'!$A$5:$N$804,14,0))</f>
        <v/>
      </c>
      <c r="K662" s="53" t="str">
        <f>IF(N662=0,"",VLOOKUP(B662,'申込一覧（事務局）'!$A$5:$N$804,8,0))</f>
        <v/>
      </c>
      <c r="N662" s="55">
        <f>VLOOKUP(B662,'申込一覧（事務局）'!$A$5:$N$804,10,0)</f>
        <v>0</v>
      </c>
    </row>
    <row r="663" spans="1:14" ht="22.5" customHeight="1" x14ac:dyDescent="0.4">
      <c r="A663" s="19">
        <v>591</v>
      </c>
      <c r="B663" s="15">
        <v>591</v>
      </c>
      <c r="C663" s="29" t="str">
        <f>IF(N663=0,"",VLOOKUP(B663,'申込一覧（事務局）'!$A$5:$N$804,3,0))</f>
        <v/>
      </c>
      <c r="D663" s="29" t="str">
        <f t="shared" si="116"/>
        <v/>
      </c>
      <c r="E663" s="32" t="str">
        <f>IF(N663=0,"",VLOOKUP(B663,'申込一覧（事務局）'!$A$5:$N$804,4,0))</f>
        <v/>
      </c>
      <c r="F663" s="30" t="str">
        <f>IF(N663=0,"",VLOOKUP(B663,'申込一覧（事務局）'!$A$5:$N$804,6,0))</f>
        <v/>
      </c>
      <c r="G663" s="42" t="str">
        <f t="shared" si="117"/>
        <v/>
      </c>
      <c r="H663" s="50" t="str">
        <f>IF(N663=0,"",VLOOKUP(A663,'申込一覧（事務局）'!$A$5:$N$804,11,0))</f>
        <v/>
      </c>
      <c r="I663" s="31" t="str">
        <f>IF(N663=0,"",VLOOKUP(B663,'申込一覧（事務局）'!$A$5:$N$804,13,0))</f>
        <v/>
      </c>
      <c r="J663" s="31" t="str">
        <f>IF(N663=0,"",VLOOKUP(B663,'申込一覧（事務局）'!$A$5:$N$804,14,0))</f>
        <v/>
      </c>
      <c r="K663" s="53" t="str">
        <f>IF(N663=0,"",VLOOKUP(B663,'申込一覧（事務局）'!$A$5:$N$804,8,0))</f>
        <v/>
      </c>
      <c r="N663" s="55">
        <f>VLOOKUP(B663,'申込一覧（事務局）'!$A$5:$N$804,10,0)</f>
        <v>0</v>
      </c>
    </row>
    <row r="664" spans="1:14" ht="22.5" customHeight="1" x14ac:dyDescent="0.4">
      <c r="A664" s="19">
        <v>592</v>
      </c>
      <c r="B664" s="15">
        <v>592</v>
      </c>
      <c r="C664" s="29" t="str">
        <f>IF(N664=0,"",VLOOKUP(B664,'申込一覧（事務局）'!$A$5:$N$804,3,0))</f>
        <v/>
      </c>
      <c r="D664" s="29" t="str">
        <f t="shared" si="116"/>
        <v/>
      </c>
      <c r="E664" s="32" t="str">
        <f>IF(N664=0,"",VLOOKUP(B664,'申込一覧（事務局）'!$A$5:$N$804,4,0))</f>
        <v/>
      </c>
      <c r="F664" s="30" t="str">
        <f>IF(N664=0,"",VLOOKUP(B664,'申込一覧（事務局）'!$A$5:$N$804,6,0))</f>
        <v/>
      </c>
      <c r="G664" s="42" t="str">
        <f t="shared" si="117"/>
        <v/>
      </c>
      <c r="H664" s="50" t="str">
        <f>IF(N664=0,"",VLOOKUP(A664,'申込一覧（事務局）'!$A$5:$N$804,11,0))</f>
        <v/>
      </c>
      <c r="I664" s="31" t="str">
        <f>IF(N664=0,"",VLOOKUP(B664,'申込一覧（事務局）'!$A$5:$N$804,13,0))</f>
        <v/>
      </c>
      <c r="J664" s="31" t="str">
        <f>IF(N664=0,"",VLOOKUP(B664,'申込一覧（事務局）'!$A$5:$N$804,14,0))</f>
        <v/>
      </c>
      <c r="K664" s="53" t="str">
        <f>IF(N664=0,"",VLOOKUP(B664,'申込一覧（事務局）'!$A$5:$N$804,8,0))</f>
        <v/>
      </c>
      <c r="N664" s="55">
        <f>VLOOKUP(B664,'申込一覧（事務局）'!$A$5:$N$804,10,0)</f>
        <v>0</v>
      </c>
    </row>
    <row r="665" spans="1:14" ht="22.5" customHeight="1" x14ac:dyDescent="0.4">
      <c r="A665" s="19">
        <v>593</v>
      </c>
      <c r="B665" s="15">
        <v>593</v>
      </c>
      <c r="C665" s="29" t="str">
        <f>IF(N665=0,"",VLOOKUP(B665,'申込一覧（事務局）'!$A$5:$N$804,3,0))</f>
        <v/>
      </c>
      <c r="D665" s="29" t="str">
        <f t="shared" si="116"/>
        <v/>
      </c>
      <c r="E665" s="32" t="str">
        <f>IF(N665=0,"",VLOOKUP(B665,'申込一覧（事務局）'!$A$5:$N$804,4,0))</f>
        <v/>
      </c>
      <c r="F665" s="30" t="str">
        <f>IF(N665=0,"",VLOOKUP(B665,'申込一覧（事務局）'!$A$5:$N$804,6,0))</f>
        <v/>
      </c>
      <c r="G665" s="42" t="str">
        <f t="shared" si="117"/>
        <v/>
      </c>
      <c r="H665" s="50" t="str">
        <f>IF(N665=0,"",VLOOKUP(A665,'申込一覧（事務局）'!$A$5:$N$804,11,0))</f>
        <v/>
      </c>
      <c r="I665" s="31" t="str">
        <f>IF(N665=0,"",VLOOKUP(B665,'申込一覧（事務局）'!$A$5:$N$804,13,0))</f>
        <v/>
      </c>
      <c r="J665" s="31" t="str">
        <f>IF(N665=0,"",VLOOKUP(B665,'申込一覧（事務局）'!$A$5:$N$804,14,0))</f>
        <v/>
      </c>
      <c r="K665" s="53" t="str">
        <f>IF(N665=0,"",VLOOKUP(B665,'申込一覧（事務局）'!$A$5:$N$804,8,0))</f>
        <v/>
      </c>
      <c r="N665" s="55">
        <f>VLOOKUP(B665,'申込一覧（事務局）'!$A$5:$N$804,10,0)</f>
        <v>0</v>
      </c>
    </row>
    <row r="666" spans="1:14" ht="22.5" customHeight="1" x14ac:dyDescent="0.4">
      <c r="A666" s="19">
        <v>594</v>
      </c>
      <c r="B666" s="15">
        <v>594</v>
      </c>
      <c r="C666" s="29" t="str">
        <f>IF(N666=0,"",VLOOKUP(B666,'申込一覧（事務局）'!$A$5:$N$804,3,0))</f>
        <v/>
      </c>
      <c r="D666" s="29" t="str">
        <f t="shared" si="116"/>
        <v/>
      </c>
      <c r="E666" s="32" t="str">
        <f>IF(N666=0,"",VLOOKUP(B666,'申込一覧（事務局）'!$A$5:$N$804,4,0))</f>
        <v/>
      </c>
      <c r="F666" s="30" t="str">
        <f>IF(N666=0,"",VLOOKUP(B666,'申込一覧（事務局）'!$A$5:$N$804,6,0))</f>
        <v/>
      </c>
      <c r="G666" s="42" t="str">
        <f t="shared" si="117"/>
        <v/>
      </c>
      <c r="H666" s="50" t="str">
        <f>IF(N666=0,"",VLOOKUP(A666,'申込一覧（事務局）'!$A$5:$N$804,11,0))</f>
        <v/>
      </c>
      <c r="I666" s="31" t="str">
        <f>IF(N666=0,"",VLOOKUP(B666,'申込一覧（事務局）'!$A$5:$N$804,13,0))</f>
        <v/>
      </c>
      <c r="J666" s="31" t="str">
        <f>IF(N666=0,"",VLOOKUP(B666,'申込一覧（事務局）'!$A$5:$N$804,14,0))</f>
        <v/>
      </c>
      <c r="K666" s="53" t="str">
        <f>IF(N666=0,"",VLOOKUP(B666,'申込一覧（事務局）'!$A$5:$N$804,8,0))</f>
        <v/>
      </c>
      <c r="N666" s="55">
        <f>VLOOKUP(B666,'申込一覧（事務局）'!$A$5:$N$804,10,0)</f>
        <v>0</v>
      </c>
    </row>
    <row r="667" spans="1:14" ht="22.5" customHeight="1" x14ac:dyDescent="0.4">
      <c r="A667" s="19">
        <v>595</v>
      </c>
      <c r="B667" s="15">
        <v>595</v>
      </c>
      <c r="C667" s="29" t="str">
        <f>IF(N667=0,"",VLOOKUP(B667,'申込一覧（事務局）'!$A$5:$N$804,3,0))</f>
        <v/>
      </c>
      <c r="D667" s="29" t="str">
        <f t="shared" si="116"/>
        <v/>
      </c>
      <c r="E667" s="32" t="str">
        <f>IF(N667=0,"",VLOOKUP(B667,'申込一覧（事務局）'!$A$5:$N$804,4,0))</f>
        <v/>
      </c>
      <c r="F667" s="30" t="str">
        <f>IF(N667=0,"",VLOOKUP(B667,'申込一覧（事務局）'!$A$5:$N$804,6,0))</f>
        <v/>
      </c>
      <c r="G667" s="42" t="str">
        <f t="shared" si="117"/>
        <v/>
      </c>
      <c r="H667" s="50" t="str">
        <f>IF(N667=0,"",VLOOKUP(A667,'申込一覧（事務局）'!$A$5:$N$804,11,0))</f>
        <v/>
      </c>
      <c r="I667" s="31" t="str">
        <f>IF(N667=0,"",VLOOKUP(B667,'申込一覧（事務局）'!$A$5:$N$804,13,0))</f>
        <v/>
      </c>
      <c r="J667" s="31" t="str">
        <f>IF(N667=0,"",VLOOKUP(B667,'申込一覧（事務局）'!$A$5:$N$804,14,0))</f>
        <v/>
      </c>
      <c r="K667" s="53" t="str">
        <f>IF(N667=0,"",VLOOKUP(B667,'申込一覧（事務局）'!$A$5:$N$804,8,0))</f>
        <v/>
      </c>
      <c r="N667" s="55">
        <f>VLOOKUP(B667,'申込一覧（事務局）'!$A$5:$N$804,10,0)</f>
        <v>0</v>
      </c>
    </row>
    <row r="668" spans="1:14" ht="22.5" customHeight="1" x14ac:dyDescent="0.4">
      <c r="A668" s="19">
        <v>596</v>
      </c>
      <c r="B668" s="15">
        <v>596</v>
      </c>
      <c r="C668" s="29" t="str">
        <f>IF(N668=0,"",VLOOKUP(B668,'申込一覧（事務局）'!$A$5:$N$804,3,0))</f>
        <v/>
      </c>
      <c r="D668" s="29" t="str">
        <f t="shared" si="116"/>
        <v/>
      </c>
      <c r="E668" s="32" t="str">
        <f>IF(N668=0,"",VLOOKUP(B668,'申込一覧（事務局）'!$A$5:$N$804,4,0))</f>
        <v/>
      </c>
      <c r="F668" s="30" t="str">
        <f>IF(N668=0,"",VLOOKUP(B668,'申込一覧（事務局）'!$A$5:$N$804,6,0))</f>
        <v/>
      </c>
      <c r="G668" s="42" t="str">
        <f t="shared" si="117"/>
        <v/>
      </c>
      <c r="H668" s="50" t="str">
        <f>IF(N668=0,"",VLOOKUP(A668,'申込一覧（事務局）'!$A$5:$N$804,11,0))</f>
        <v/>
      </c>
      <c r="I668" s="31" t="str">
        <f>IF(N668=0,"",VLOOKUP(B668,'申込一覧（事務局）'!$A$5:$N$804,13,0))</f>
        <v/>
      </c>
      <c r="J668" s="31" t="str">
        <f>IF(N668=0,"",VLOOKUP(B668,'申込一覧（事務局）'!$A$5:$N$804,14,0))</f>
        <v/>
      </c>
      <c r="K668" s="53" t="str">
        <f>IF(N668=0,"",VLOOKUP(B668,'申込一覧（事務局）'!$A$5:$N$804,8,0))</f>
        <v/>
      </c>
      <c r="N668" s="55">
        <f>VLOOKUP(B668,'申込一覧（事務局）'!$A$5:$N$804,10,0)</f>
        <v>0</v>
      </c>
    </row>
    <row r="669" spans="1:14" ht="22.5" customHeight="1" x14ac:dyDescent="0.4">
      <c r="A669" s="19">
        <v>597</v>
      </c>
      <c r="B669" s="15">
        <v>597</v>
      </c>
      <c r="C669" s="29" t="str">
        <f>IF(N669=0,"",VLOOKUP(B669,'申込一覧（事務局）'!$A$5:$N$804,3,0))</f>
        <v/>
      </c>
      <c r="D669" s="29" t="str">
        <f t="shared" si="116"/>
        <v/>
      </c>
      <c r="E669" s="32" t="str">
        <f>IF(N669=0,"",VLOOKUP(B669,'申込一覧（事務局）'!$A$5:$N$804,4,0))</f>
        <v/>
      </c>
      <c r="F669" s="30" t="str">
        <f>IF(N669=0,"",VLOOKUP(B669,'申込一覧（事務局）'!$A$5:$N$804,6,0))</f>
        <v/>
      </c>
      <c r="G669" s="42" t="str">
        <f t="shared" si="117"/>
        <v/>
      </c>
      <c r="H669" s="50" t="str">
        <f>IF(N669=0,"",VLOOKUP(A669,'申込一覧（事務局）'!$A$5:$N$804,11,0))</f>
        <v/>
      </c>
      <c r="I669" s="31" t="str">
        <f>IF(N669=0,"",VLOOKUP(B669,'申込一覧（事務局）'!$A$5:$N$804,13,0))</f>
        <v/>
      </c>
      <c r="J669" s="31" t="str">
        <f>IF(N669=0,"",VLOOKUP(B669,'申込一覧（事務局）'!$A$5:$N$804,14,0))</f>
        <v/>
      </c>
      <c r="K669" s="53" t="str">
        <f>IF(N669=0,"",VLOOKUP(B669,'申込一覧（事務局）'!$A$5:$N$804,8,0))</f>
        <v/>
      </c>
      <c r="N669" s="55">
        <f>VLOOKUP(B669,'申込一覧（事務局）'!$A$5:$N$804,10,0)</f>
        <v>0</v>
      </c>
    </row>
    <row r="670" spans="1:14" ht="22.5" customHeight="1" x14ac:dyDescent="0.4">
      <c r="A670" s="19">
        <v>598</v>
      </c>
      <c r="B670" s="15">
        <v>598</v>
      </c>
      <c r="C670" s="29" t="str">
        <f>IF(N670=0,"",VLOOKUP(B670,'申込一覧（事務局）'!$A$5:$N$804,3,0))</f>
        <v/>
      </c>
      <c r="D670" s="29" t="str">
        <f t="shared" si="116"/>
        <v/>
      </c>
      <c r="E670" s="32" t="str">
        <f>IF(N670=0,"",VLOOKUP(B670,'申込一覧（事務局）'!$A$5:$N$804,4,0))</f>
        <v/>
      </c>
      <c r="F670" s="30" t="str">
        <f>IF(N670=0,"",VLOOKUP(B670,'申込一覧（事務局）'!$A$5:$N$804,6,0))</f>
        <v/>
      </c>
      <c r="G670" s="42" t="str">
        <f t="shared" si="117"/>
        <v/>
      </c>
      <c r="H670" s="50" t="str">
        <f>IF(N670=0,"",VLOOKUP(A670,'申込一覧（事務局）'!$A$5:$N$804,11,0))</f>
        <v/>
      </c>
      <c r="I670" s="31" t="str">
        <f>IF(N670=0,"",VLOOKUP(B670,'申込一覧（事務局）'!$A$5:$N$804,13,0))</f>
        <v/>
      </c>
      <c r="J670" s="31" t="str">
        <f>IF(N670=0,"",VLOOKUP(B670,'申込一覧（事務局）'!$A$5:$N$804,14,0))</f>
        <v/>
      </c>
      <c r="K670" s="53" t="str">
        <f>IF(N670=0,"",VLOOKUP(B670,'申込一覧（事務局）'!$A$5:$N$804,8,0))</f>
        <v/>
      </c>
      <c r="N670" s="55">
        <f>VLOOKUP(B670,'申込一覧（事務局）'!$A$5:$N$804,10,0)</f>
        <v>0</v>
      </c>
    </row>
    <row r="671" spans="1:14" ht="22.5" customHeight="1" x14ac:dyDescent="0.4">
      <c r="A671" s="19">
        <v>599</v>
      </c>
      <c r="B671" s="15">
        <v>599</v>
      </c>
      <c r="C671" s="29" t="str">
        <f>IF(N671=0,"",VLOOKUP(B671,'申込一覧（事務局）'!$A$5:$N$804,3,0))</f>
        <v/>
      </c>
      <c r="D671" s="29" t="str">
        <f t="shared" si="116"/>
        <v/>
      </c>
      <c r="E671" s="32" t="str">
        <f>IF(N671=0,"",VLOOKUP(B671,'申込一覧（事務局）'!$A$5:$N$804,4,0))</f>
        <v/>
      </c>
      <c r="F671" s="30" t="str">
        <f>IF(N671=0,"",VLOOKUP(B671,'申込一覧（事務局）'!$A$5:$N$804,6,0))</f>
        <v/>
      </c>
      <c r="G671" s="42" t="str">
        <f t="shared" si="117"/>
        <v/>
      </c>
      <c r="H671" s="50" t="str">
        <f>IF(N671=0,"",VLOOKUP(A671,'申込一覧（事務局）'!$A$5:$N$804,11,0))</f>
        <v/>
      </c>
      <c r="I671" s="31" t="str">
        <f>IF(N671=0,"",VLOOKUP(B671,'申込一覧（事務局）'!$A$5:$N$804,13,0))</f>
        <v/>
      </c>
      <c r="J671" s="31" t="str">
        <f>IF(N671=0,"",VLOOKUP(B671,'申込一覧（事務局）'!$A$5:$N$804,14,0))</f>
        <v/>
      </c>
      <c r="K671" s="53" t="str">
        <f>IF(N671=0,"",VLOOKUP(B671,'申込一覧（事務局）'!$A$5:$N$804,8,0))</f>
        <v/>
      </c>
      <c r="N671" s="55">
        <f>VLOOKUP(B671,'申込一覧（事務局）'!$A$5:$N$804,10,0)</f>
        <v>0</v>
      </c>
    </row>
    <row r="672" spans="1:14" ht="22.5" customHeight="1" thickBot="1" x14ac:dyDescent="0.45">
      <c r="A672" s="43">
        <v>600</v>
      </c>
      <c r="B672" s="16">
        <v>600</v>
      </c>
      <c r="C672" s="33" t="str">
        <f>IF(N672=0,"",VLOOKUP(B672,'申込一覧（事務局）'!$A$5:$N$804,3,0))</f>
        <v/>
      </c>
      <c r="D672" s="33" t="str">
        <f t="shared" si="116"/>
        <v/>
      </c>
      <c r="E672" s="34" t="str">
        <f>IF(N672=0,"",VLOOKUP(B672,'申込一覧（事務局）'!$A$5:$N$804,4,0))</f>
        <v/>
      </c>
      <c r="F672" s="44" t="str">
        <f>IF(N672=0,"",VLOOKUP(B672,'申込一覧（事務局）'!$A$5:$N$804,6,0))</f>
        <v/>
      </c>
      <c r="G672" s="45" t="str">
        <f t="shared" si="117"/>
        <v/>
      </c>
      <c r="H672" s="51" t="str">
        <f>IF(N672=0,"",VLOOKUP(A672,'申込一覧（事務局）'!$A$5:$N$804,11,0))</f>
        <v/>
      </c>
      <c r="I672" s="46" t="str">
        <f>IF(N672=0,"",VLOOKUP(B672,'申込一覧（事務局）'!$A$5:$N$804,13,0))</f>
        <v/>
      </c>
      <c r="J672" s="46" t="str">
        <f>IF(N672=0,"",VLOOKUP(B672,'申込一覧（事務局）'!$A$5:$N$804,14,0))</f>
        <v/>
      </c>
      <c r="K672" s="54" t="str">
        <f>IF(N672=0,"",VLOOKUP(B672,'申込一覧（事務局）'!$A$5:$N$804,8,0))</f>
        <v/>
      </c>
      <c r="N672" s="55">
        <f>VLOOKUP(B672,'申込一覧（事務局）'!$A$5:$N$804,10,0)</f>
        <v>0</v>
      </c>
    </row>
    <row r="673" spans="1:14" ht="23.25" x14ac:dyDescent="0.4">
      <c r="A673" s="81" t="str">
        <f t="shared" ref="A673" si="118">A1</f>
        <v>2023年度　C級公認審判員申請者名簿(一般)　　　</v>
      </c>
      <c r="B673" s="81"/>
      <c r="C673" s="81"/>
      <c r="D673" s="81"/>
      <c r="E673" s="81"/>
      <c r="F673" s="81"/>
      <c r="G673" s="81"/>
      <c r="H673" s="81"/>
      <c r="I673" s="81"/>
      <c r="J673" s="81"/>
      <c r="K673" s="82" t="str">
        <f>"NO."&amp;$L$2+24</f>
        <v>NO.25</v>
      </c>
      <c r="N673" s="55" t="e">
        <f>VLOOKUP(B673,'申込一覧（事務局）'!$A$5:$N$804,10,0)</f>
        <v>#N/A</v>
      </c>
    </row>
    <row r="674" spans="1:14" ht="17.25" thickBot="1" x14ac:dyDescent="0.45">
      <c r="A674" s="84" t="str">
        <f t="shared" ref="A674:J674" si="119">A2</f>
        <v>一般財団法人　北海道陸上競技協会　　２０２３年４月１日付委嘱</v>
      </c>
      <c r="B674" s="84"/>
      <c r="C674" s="84"/>
      <c r="D674" s="84"/>
      <c r="E674" s="84"/>
      <c r="F674" s="84"/>
      <c r="G674" s="84"/>
      <c r="H674" s="84"/>
      <c r="I674" s="84"/>
      <c r="J674" s="21" t="str">
        <f t="shared" si="119"/>
        <v>2023年4月15日以降受付</v>
      </c>
      <c r="K674" s="83"/>
      <c r="L674" s="12">
        <v>1</v>
      </c>
      <c r="N674" s="55" t="e">
        <f>VLOOKUP(B674,'申込一覧（事務局）'!$A$5:$N$804,10,0)</f>
        <v>#N/A</v>
      </c>
    </row>
    <row r="675" spans="1:14" ht="26.25" customHeight="1" thickBot="1" x14ac:dyDescent="0.45">
      <c r="A675" s="13"/>
      <c r="B675" s="18" t="str">
        <f t="shared" ref="B675:K675" si="120">B3</f>
        <v>登録番号</v>
      </c>
      <c r="C675" s="22" t="str">
        <f t="shared" si="120"/>
        <v>所属陸協</v>
      </c>
      <c r="D675" s="23" t="str">
        <f t="shared" si="120"/>
        <v>区分</v>
      </c>
      <c r="E675" s="24" t="str">
        <f t="shared" si="120"/>
        <v>氏      名</v>
      </c>
      <c r="F675" s="25" t="str">
        <f t="shared" si="120"/>
        <v>性</v>
      </c>
      <c r="G675" s="24" t="str">
        <f t="shared" si="120"/>
        <v>生年月日</v>
      </c>
      <c r="H675" s="24" t="str">
        <f t="shared" si="120"/>
        <v>年齢</v>
      </c>
      <c r="I675" s="24" t="str">
        <f t="shared" si="120"/>
        <v>（〒）</v>
      </c>
      <c r="J675" s="26" t="str">
        <f t="shared" si="120"/>
        <v>住所</v>
      </c>
      <c r="K675" s="27" t="str">
        <f t="shared" si="120"/>
        <v>所属高校</v>
      </c>
      <c r="N675" s="55" t="e">
        <f>VLOOKUP(B675,'申込一覧（事務局）'!$A$5:$N$804,10,0)</f>
        <v>#N/A</v>
      </c>
    </row>
    <row r="676" spans="1:14" ht="22.5" customHeight="1" x14ac:dyDescent="0.4">
      <c r="A676" s="37">
        <v>601</v>
      </c>
      <c r="B676" s="14">
        <v>601</v>
      </c>
      <c r="C676" s="28" t="str">
        <f>IF(N676=0,"",VLOOKUP(B676,'申込一覧（事務局）'!$A$5:$N$804,3,0))</f>
        <v/>
      </c>
      <c r="D676" s="28" t="str">
        <f>IF(C676="","","高校")</f>
        <v/>
      </c>
      <c r="E676" s="38" t="str">
        <f>IF(N676=0,"",VLOOKUP(B676,'申込一覧（事務局）'!$A$5:$N$804,4,0))</f>
        <v/>
      </c>
      <c r="F676" s="39" t="str">
        <f>IF(N676=0,"",VLOOKUP(B676,'申込一覧（事務局）'!$A$5:$N$804,6,0))</f>
        <v/>
      </c>
      <c r="G676" s="40" t="str">
        <f>IF(N676=0,"",TEXT(N676,"0000!/00!/00"))</f>
        <v/>
      </c>
      <c r="H676" s="48" t="str">
        <f>IF(N676=0,"",VLOOKUP(A676,'申込一覧（事務局）'!$A$5:$N$804,11,0))</f>
        <v/>
      </c>
      <c r="I676" s="41" t="str">
        <f>IF(N676=0,"",VLOOKUP(B676,'申込一覧（事務局）'!$A$5:$N$804,13,0))</f>
        <v/>
      </c>
      <c r="J676" s="41" t="str">
        <f>IF(N676=0,"",VLOOKUP(B676,'申込一覧（事務局）'!$A$5:$N$804,14,0))</f>
        <v/>
      </c>
      <c r="K676" s="52" t="str">
        <f>IF(N676=0,"",VLOOKUP(B676,'申込一覧（事務局）'!$A$5:$N$804,8,0))</f>
        <v/>
      </c>
      <c r="N676" s="55">
        <f>VLOOKUP(B676,'申込一覧（事務局）'!$A$5:$N$804,10,0)</f>
        <v>0</v>
      </c>
    </row>
    <row r="677" spans="1:14" ht="22.5" customHeight="1" x14ac:dyDescent="0.4">
      <c r="A677" s="19">
        <v>602</v>
      </c>
      <c r="B677" s="15">
        <v>602</v>
      </c>
      <c r="C677" s="29" t="str">
        <f>IF(N677=0,"",VLOOKUP(B677,'申込一覧（事務局）'!$A$5:$N$804,3,0))</f>
        <v/>
      </c>
      <c r="D677" s="29" t="str">
        <f t="shared" ref="D677:D700" si="121">IF(C677="","","高校")</f>
        <v/>
      </c>
      <c r="E677" s="32" t="str">
        <f>IF(N677=0,"",VLOOKUP(B677,'申込一覧（事務局）'!$A$5:$N$804,4,0))</f>
        <v/>
      </c>
      <c r="F677" s="30" t="str">
        <f>IF(N677=0,"",VLOOKUP(B677,'申込一覧（事務局）'!$A$5:$N$804,6,0))</f>
        <v/>
      </c>
      <c r="G677" s="42" t="str">
        <f t="shared" ref="G677:G700" si="122">IF(N677=0,"",TEXT(N677,"0000!/00!/00"))</f>
        <v/>
      </c>
      <c r="H677" s="50" t="str">
        <f>IF(N677=0,"",VLOOKUP(A677,'申込一覧（事務局）'!$A$5:$N$804,11,0))</f>
        <v/>
      </c>
      <c r="I677" s="31" t="str">
        <f>IF(N677=0,"",VLOOKUP(B677,'申込一覧（事務局）'!$A$5:$N$804,13,0))</f>
        <v/>
      </c>
      <c r="J677" s="31" t="str">
        <f>IF(N677=0,"",VLOOKUP(B677,'申込一覧（事務局）'!$A$5:$N$804,14,0))</f>
        <v/>
      </c>
      <c r="K677" s="53" t="str">
        <f>IF(N677=0,"",VLOOKUP(B677,'申込一覧（事務局）'!$A$5:$N$804,8,0))</f>
        <v/>
      </c>
      <c r="N677" s="55">
        <f>VLOOKUP(B677,'申込一覧（事務局）'!$A$5:$N$804,10,0)</f>
        <v>0</v>
      </c>
    </row>
    <row r="678" spans="1:14" ht="22.5" customHeight="1" x14ac:dyDescent="0.4">
      <c r="A678" s="19">
        <v>603</v>
      </c>
      <c r="B678" s="15">
        <v>603</v>
      </c>
      <c r="C678" s="29" t="str">
        <f>IF(N678=0,"",VLOOKUP(B678,'申込一覧（事務局）'!$A$5:$N$804,3,0))</f>
        <v/>
      </c>
      <c r="D678" s="29" t="str">
        <f t="shared" si="121"/>
        <v/>
      </c>
      <c r="E678" s="32" t="str">
        <f>IF(N678=0,"",VLOOKUP(B678,'申込一覧（事務局）'!$A$5:$N$804,4,0))</f>
        <v/>
      </c>
      <c r="F678" s="30" t="str">
        <f>IF(N678=0,"",VLOOKUP(B678,'申込一覧（事務局）'!$A$5:$N$804,6,0))</f>
        <v/>
      </c>
      <c r="G678" s="42" t="str">
        <f t="shared" si="122"/>
        <v/>
      </c>
      <c r="H678" s="50" t="str">
        <f>IF(N678=0,"",VLOOKUP(A678,'申込一覧（事務局）'!$A$5:$N$804,11,0))</f>
        <v/>
      </c>
      <c r="I678" s="31" t="str">
        <f>IF(N678=0,"",VLOOKUP(B678,'申込一覧（事務局）'!$A$5:$N$804,13,0))</f>
        <v/>
      </c>
      <c r="J678" s="31" t="str">
        <f>IF(N678=0,"",VLOOKUP(B678,'申込一覧（事務局）'!$A$5:$N$804,14,0))</f>
        <v/>
      </c>
      <c r="K678" s="53" t="str">
        <f>IF(N678=0,"",VLOOKUP(B678,'申込一覧（事務局）'!$A$5:$N$804,8,0))</f>
        <v/>
      </c>
      <c r="N678" s="55">
        <f>VLOOKUP(B678,'申込一覧（事務局）'!$A$5:$N$804,10,0)</f>
        <v>0</v>
      </c>
    </row>
    <row r="679" spans="1:14" ht="22.5" customHeight="1" x14ac:dyDescent="0.4">
      <c r="A679" s="19">
        <v>604</v>
      </c>
      <c r="B679" s="15">
        <v>604</v>
      </c>
      <c r="C679" s="29" t="str">
        <f>IF(N679=0,"",VLOOKUP(B679,'申込一覧（事務局）'!$A$5:$N$804,3,0))</f>
        <v/>
      </c>
      <c r="D679" s="29" t="str">
        <f t="shared" si="121"/>
        <v/>
      </c>
      <c r="E679" s="32" t="str">
        <f>IF(N679=0,"",VLOOKUP(B679,'申込一覧（事務局）'!$A$5:$N$804,4,0))</f>
        <v/>
      </c>
      <c r="F679" s="30" t="str">
        <f>IF(N679=0,"",VLOOKUP(B679,'申込一覧（事務局）'!$A$5:$N$804,6,0))</f>
        <v/>
      </c>
      <c r="G679" s="42" t="str">
        <f t="shared" si="122"/>
        <v/>
      </c>
      <c r="H679" s="50" t="str">
        <f>IF(N679=0,"",VLOOKUP(A679,'申込一覧（事務局）'!$A$5:$N$804,11,0))</f>
        <v/>
      </c>
      <c r="I679" s="31" t="str">
        <f>IF(N679=0,"",VLOOKUP(B679,'申込一覧（事務局）'!$A$5:$N$804,13,0))</f>
        <v/>
      </c>
      <c r="J679" s="31" t="str">
        <f>IF(N679=0,"",VLOOKUP(B679,'申込一覧（事務局）'!$A$5:$N$804,14,0))</f>
        <v/>
      </c>
      <c r="K679" s="53" t="str">
        <f>IF(N679=0,"",VLOOKUP(B679,'申込一覧（事務局）'!$A$5:$N$804,8,0))</f>
        <v/>
      </c>
      <c r="N679" s="55">
        <f>VLOOKUP(B679,'申込一覧（事務局）'!$A$5:$N$804,10,0)</f>
        <v>0</v>
      </c>
    </row>
    <row r="680" spans="1:14" ht="22.5" customHeight="1" x14ac:dyDescent="0.4">
      <c r="A680" s="19">
        <v>605</v>
      </c>
      <c r="B680" s="15">
        <v>605</v>
      </c>
      <c r="C680" s="29" t="str">
        <f>IF(N680=0,"",VLOOKUP(B680,'申込一覧（事務局）'!$A$5:$N$804,3,0))</f>
        <v/>
      </c>
      <c r="D680" s="29" t="str">
        <f t="shared" si="121"/>
        <v/>
      </c>
      <c r="E680" s="32" t="str">
        <f>IF(N680=0,"",VLOOKUP(B680,'申込一覧（事務局）'!$A$5:$N$804,4,0))</f>
        <v/>
      </c>
      <c r="F680" s="30" t="str">
        <f>IF(N680=0,"",VLOOKUP(B680,'申込一覧（事務局）'!$A$5:$N$804,6,0))</f>
        <v/>
      </c>
      <c r="G680" s="42" t="str">
        <f t="shared" si="122"/>
        <v/>
      </c>
      <c r="H680" s="50" t="str">
        <f>IF(N680=0,"",VLOOKUP(A680,'申込一覧（事務局）'!$A$5:$N$804,11,0))</f>
        <v/>
      </c>
      <c r="I680" s="31" t="str">
        <f>IF(N680=0,"",VLOOKUP(B680,'申込一覧（事務局）'!$A$5:$N$804,13,0))</f>
        <v/>
      </c>
      <c r="J680" s="31" t="str">
        <f>IF(N680=0,"",VLOOKUP(B680,'申込一覧（事務局）'!$A$5:$N$804,14,0))</f>
        <v/>
      </c>
      <c r="K680" s="53" t="str">
        <f>IF(N680=0,"",VLOOKUP(B680,'申込一覧（事務局）'!$A$5:$N$804,8,0))</f>
        <v/>
      </c>
      <c r="N680" s="55">
        <f>VLOOKUP(B680,'申込一覧（事務局）'!$A$5:$N$804,10,0)</f>
        <v>0</v>
      </c>
    </row>
    <row r="681" spans="1:14" ht="22.5" customHeight="1" x14ac:dyDescent="0.4">
      <c r="A681" s="19">
        <v>606</v>
      </c>
      <c r="B681" s="15">
        <v>606</v>
      </c>
      <c r="C681" s="29" t="str">
        <f>IF(N681=0,"",VLOOKUP(B681,'申込一覧（事務局）'!$A$5:$N$804,3,0))</f>
        <v/>
      </c>
      <c r="D681" s="29" t="str">
        <f t="shared" si="121"/>
        <v/>
      </c>
      <c r="E681" s="32" t="str">
        <f>IF(N681=0,"",VLOOKUP(B681,'申込一覧（事務局）'!$A$5:$N$804,4,0))</f>
        <v/>
      </c>
      <c r="F681" s="30" t="str">
        <f>IF(N681=0,"",VLOOKUP(B681,'申込一覧（事務局）'!$A$5:$N$804,6,0))</f>
        <v/>
      </c>
      <c r="G681" s="42" t="str">
        <f t="shared" si="122"/>
        <v/>
      </c>
      <c r="H681" s="50" t="str">
        <f>IF(N681=0,"",VLOOKUP(A681,'申込一覧（事務局）'!$A$5:$N$804,11,0))</f>
        <v/>
      </c>
      <c r="I681" s="31" t="str">
        <f>IF(N681=0,"",VLOOKUP(B681,'申込一覧（事務局）'!$A$5:$N$804,13,0))</f>
        <v/>
      </c>
      <c r="J681" s="31" t="str">
        <f>IF(N681=0,"",VLOOKUP(B681,'申込一覧（事務局）'!$A$5:$N$804,14,0))</f>
        <v/>
      </c>
      <c r="K681" s="53" t="str">
        <f>IF(N681=0,"",VLOOKUP(B681,'申込一覧（事務局）'!$A$5:$N$804,8,0))</f>
        <v/>
      </c>
      <c r="N681" s="55">
        <f>VLOOKUP(B681,'申込一覧（事務局）'!$A$5:$N$804,10,0)</f>
        <v>0</v>
      </c>
    </row>
    <row r="682" spans="1:14" ht="22.5" customHeight="1" x14ac:dyDescent="0.4">
      <c r="A682" s="19">
        <v>607</v>
      </c>
      <c r="B682" s="15">
        <v>607</v>
      </c>
      <c r="C682" s="29" t="str">
        <f>IF(N682=0,"",VLOOKUP(B682,'申込一覧（事務局）'!$A$5:$N$804,3,0))</f>
        <v/>
      </c>
      <c r="D682" s="29" t="str">
        <f t="shared" si="121"/>
        <v/>
      </c>
      <c r="E682" s="32" t="str">
        <f>IF(N682=0,"",VLOOKUP(B682,'申込一覧（事務局）'!$A$5:$N$804,4,0))</f>
        <v/>
      </c>
      <c r="F682" s="30" t="str">
        <f>IF(N682=0,"",VLOOKUP(B682,'申込一覧（事務局）'!$A$5:$N$804,6,0))</f>
        <v/>
      </c>
      <c r="G682" s="42" t="str">
        <f t="shared" si="122"/>
        <v/>
      </c>
      <c r="H682" s="50" t="str">
        <f>IF(N682=0,"",VLOOKUP(A682,'申込一覧（事務局）'!$A$5:$N$804,11,0))</f>
        <v/>
      </c>
      <c r="I682" s="31" t="str">
        <f>IF(N682=0,"",VLOOKUP(B682,'申込一覧（事務局）'!$A$5:$N$804,13,0))</f>
        <v/>
      </c>
      <c r="J682" s="31" t="str">
        <f>IF(N682=0,"",VLOOKUP(B682,'申込一覧（事務局）'!$A$5:$N$804,14,0))</f>
        <v/>
      </c>
      <c r="K682" s="53" t="str">
        <f>IF(N682=0,"",VLOOKUP(B682,'申込一覧（事務局）'!$A$5:$N$804,8,0))</f>
        <v/>
      </c>
      <c r="N682" s="55">
        <f>VLOOKUP(B682,'申込一覧（事務局）'!$A$5:$N$804,10,0)</f>
        <v>0</v>
      </c>
    </row>
    <row r="683" spans="1:14" ht="22.5" customHeight="1" x14ac:dyDescent="0.4">
      <c r="A683" s="19">
        <v>608</v>
      </c>
      <c r="B683" s="15">
        <v>608</v>
      </c>
      <c r="C683" s="29" t="str">
        <f>IF(N683=0,"",VLOOKUP(B683,'申込一覧（事務局）'!$A$5:$N$804,3,0))</f>
        <v/>
      </c>
      <c r="D683" s="29" t="str">
        <f t="shared" si="121"/>
        <v/>
      </c>
      <c r="E683" s="32" t="str">
        <f>IF(N683=0,"",VLOOKUP(B683,'申込一覧（事務局）'!$A$5:$N$804,4,0))</f>
        <v/>
      </c>
      <c r="F683" s="30" t="str">
        <f>IF(N683=0,"",VLOOKUP(B683,'申込一覧（事務局）'!$A$5:$N$804,6,0))</f>
        <v/>
      </c>
      <c r="G683" s="42" t="str">
        <f t="shared" si="122"/>
        <v/>
      </c>
      <c r="H683" s="50" t="str">
        <f>IF(N683=0,"",VLOOKUP(A683,'申込一覧（事務局）'!$A$5:$N$804,11,0))</f>
        <v/>
      </c>
      <c r="I683" s="31" t="str">
        <f>IF(N683=0,"",VLOOKUP(B683,'申込一覧（事務局）'!$A$5:$N$804,13,0))</f>
        <v/>
      </c>
      <c r="J683" s="31" t="str">
        <f>IF(N683=0,"",VLOOKUP(B683,'申込一覧（事務局）'!$A$5:$N$804,14,0))</f>
        <v/>
      </c>
      <c r="K683" s="53" t="str">
        <f>IF(N683=0,"",VLOOKUP(B683,'申込一覧（事務局）'!$A$5:$N$804,8,0))</f>
        <v/>
      </c>
      <c r="N683" s="55">
        <f>VLOOKUP(B683,'申込一覧（事務局）'!$A$5:$N$804,10,0)</f>
        <v>0</v>
      </c>
    </row>
    <row r="684" spans="1:14" ht="22.5" customHeight="1" x14ac:dyDescent="0.4">
      <c r="A684" s="19">
        <v>609</v>
      </c>
      <c r="B684" s="15">
        <v>609</v>
      </c>
      <c r="C684" s="29" t="str">
        <f>IF(N684=0,"",VLOOKUP(B684,'申込一覧（事務局）'!$A$5:$N$804,3,0))</f>
        <v/>
      </c>
      <c r="D684" s="29" t="str">
        <f t="shared" si="121"/>
        <v/>
      </c>
      <c r="E684" s="32" t="str">
        <f>IF(N684=0,"",VLOOKUP(B684,'申込一覧（事務局）'!$A$5:$N$804,4,0))</f>
        <v/>
      </c>
      <c r="F684" s="30" t="str">
        <f>IF(N684=0,"",VLOOKUP(B684,'申込一覧（事務局）'!$A$5:$N$804,6,0))</f>
        <v/>
      </c>
      <c r="G684" s="42" t="str">
        <f t="shared" si="122"/>
        <v/>
      </c>
      <c r="H684" s="50" t="str">
        <f>IF(N684=0,"",VLOOKUP(A684,'申込一覧（事務局）'!$A$5:$N$804,11,0))</f>
        <v/>
      </c>
      <c r="I684" s="31" t="str">
        <f>IF(N684=0,"",VLOOKUP(B684,'申込一覧（事務局）'!$A$5:$N$804,13,0))</f>
        <v/>
      </c>
      <c r="J684" s="31" t="str">
        <f>IF(N684=0,"",VLOOKUP(B684,'申込一覧（事務局）'!$A$5:$N$804,14,0))</f>
        <v/>
      </c>
      <c r="K684" s="53" t="str">
        <f>IF(N684=0,"",VLOOKUP(B684,'申込一覧（事務局）'!$A$5:$N$804,8,0))</f>
        <v/>
      </c>
      <c r="N684" s="55">
        <f>VLOOKUP(B684,'申込一覧（事務局）'!$A$5:$N$804,10,0)</f>
        <v>0</v>
      </c>
    </row>
    <row r="685" spans="1:14" ht="22.5" customHeight="1" x14ac:dyDescent="0.4">
      <c r="A685" s="19">
        <v>610</v>
      </c>
      <c r="B685" s="15">
        <v>610</v>
      </c>
      <c r="C685" s="29" t="str">
        <f>IF(N685=0,"",VLOOKUP(B685,'申込一覧（事務局）'!$A$5:$N$804,3,0))</f>
        <v/>
      </c>
      <c r="D685" s="29" t="str">
        <f t="shared" si="121"/>
        <v/>
      </c>
      <c r="E685" s="32" t="str">
        <f>IF(N685=0,"",VLOOKUP(B685,'申込一覧（事務局）'!$A$5:$N$804,4,0))</f>
        <v/>
      </c>
      <c r="F685" s="30" t="str">
        <f>IF(N685=0,"",VLOOKUP(B685,'申込一覧（事務局）'!$A$5:$N$804,6,0))</f>
        <v/>
      </c>
      <c r="G685" s="42" t="str">
        <f t="shared" si="122"/>
        <v/>
      </c>
      <c r="H685" s="50" t="str">
        <f>IF(N685=0,"",VLOOKUP(A685,'申込一覧（事務局）'!$A$5:$N$804,11,0))</f>
        <v/>
      </c>
      <c r="I685" s="31" t="str">
        <f>IF(N685=0,"",VLOOKUP(B685,'申込一覧（事務局）'!$A$5:$N$804,13,0))</f>
        <v/>
      </c>
      <c r="J685" s="31" t="str">
        <f>IF(N685=0,"",VLOOKUP(B685,'申込一覧（事務局）'!$A$5:$N$804,14,0))</f>
        <v/>
      </c>
      <c r="K685" s="53" t="str">
        <f>IF(N685=0,"",VLOOKUP(B685,'申込一覧（事務局）'!$A$5:$N$804,8,0))</f>
        <v/>
      </c>
      <c r="N685" s="55">
        <f>VLOOKUP(B685,'申込一覧（事務局）'!$A$5:$N$804,10,0)</f>
        <v>0</v>
      </c>
    </row>
    <row r="686" spans="1:14" ht="22.5" customHeight="1" x14ac:dyDescent="0.4">
      <c r="A686" s="19">
        <v>611</v>
      </c>
      <c r="B686" s="15">
        <v>611</v>
      </c>
      <c r="C686" s="29" t="str">
        <f>IF(N686=0,"",VLOOKUP(B686,'申込一覧（事務局）'!$A$5:$N$804,3,0))</f>
        <v/>
      </c>
      <c r="D686" s="29" t="str">
        <f t="shared" si="121"/>
        <v/>
      </c>
      <c r="E686" s="32" t="str">
        <f>IF(N686=0,"",VLOOKUP(B686,'申込一覧（事務局）'!$A$5:$N$804,4,0))</f>
        <v/>
      </c>
      <c r="F686" s="30" t="str">
        <f>IF(N686=0,"",VLOOKUP(B686,'申込一覧（事務局）'!$A$5:$N$804,6,0))</f>
        <v/>
      </c>
      <c r="G686" s="42" t="str">
        <f t="shared" si="122"/>
        <v/>
      </c>
      <c r="H686" s="50" t="str">
        <f>IF(N686=0,"",VLOOKUP(A686,'申込一覧（事務局）'!$A$5:$N$804,11,0))</f>
        <v/>
      </c>
      <c r="I686" s="31" t="str">
        <f>IF(N686=0,"",VLOOKUP(B686,'申込一覧（事務局）'!$A$5:$N$804,13,0))</f>
        <v/>
      </c>
      <c r="J686" s="31" t="str">
        <f>IF(N686=0,"",VLOOKUP(B686,'申込一覧（事務局）'!$A$5:$N$804,14,0))</f>
        <v/>
      </c>
      <c r="K686" s="53" t="str">
        <f>IF(N686=0,"",VLOOKUP(B686,'申込一覧（事務局）'!$A$5:$N$804,8,0))</f>
        <v/>
      </c>
      <c r="N686" s="55">
        <f>VLOOKUP(B686,'申込一覧（事務局）'!$A$5:$N$804,10,0)</f>
        <v>0</v>
      </c>
    </row>
    <row r="687" spans="1:14" ht="22.5" customHeight="1" x14ac:dyDescent="0.4">
      <c r="A687" s="19">
        <v>612</v>
      </c>
      <c r="B687" s="15">
        <v>612</v>
      </c>
      <c r="C687" s="29" t="str">
        <f>IF(N687=0,"",VLOOKUP(B687,'申込一覧（事務局）'!$A$5:$N$804,3,0))</f>
        <v/>
      </c>
      <c r="D687" s="29" t="str">
        <f t="shared" si="121"/>
        <v/>
      </c>
      <c r="E687" s="32" t="str">
        <f>IF(N687=0,"",VLOOKUP(B687,'申込一覧（事務局）'!$A$5:$N$804,4,0))</f>
        <v/>
      </c>
      <c r="F687" s="30" t="str">
        <f>IF(N687=0,"",VLOOKUP(B687,'申込一覧（事務局）'!$A$5:$N$804,6,0))</f>
        <v/>
      </c>
      <c r="G687" s="42" t="str">
        <f t="shared" si="122"/>
        <v/>
      </c>
      <c r="H687" s="50" t="str">
        <f>IF(N687=0,"",VLOOKUP(A687,'申込一覧（事務局）'!$A$5:$N$804,11,0))</f>
        <v/>
      </c>
      <c r="I687" s="31" t="str">
        <f>IF(N687=0,"",VLOOKUP(B687,'申込一覧（事務局）'!$A$5:$N$804,13,0))</f>
        <v/>
      </c>
      <c r="J687" s="31" t="str">
        <f>IF(N687=0,"",VLOOKUP(B687,'申込一覧（事務局）'!$A$5:$N$804,14,0))</f>
        <v/>
      </c>
      <c r="K687" s="53" t="str">
        <f>IF(N687=0,"",VLOOKUP(B687,'申込一覧（事務局）'!$A$5:$N$804,8,0))</f>
        <v/>
      </c>
      <c r="N687" s="55">
        <f>VLOOKUP(B687,'申込一覧（事務局）'!$A$5:$N$804,10,0)</f>
        <v>0</v>
      </c>
    </row>
    <row r="688" spans="1:14" ht="22.5" customHeight="1" x14ac:dyDescent="0.4">
      <c r="A688" s="19">
        <v>613</v>
      </c>
      <c r="B688" s="15">
        <v>613</v>
      </c>
      <c r="C688" s="29" t="str">
        <f>IF(N688=0,"",VLOOKUP(B688,'申込一覧（事務局）'!$A$5:$N$804,3,0))</f>
        <v/>
      </c>
      <c r="D688" s="29" t="str">
        <f t="shared" si="121"/>
        <v/>
      </c>
      <c r="E688" s="32" t="str">
        <f>IF(N688=0,"",VLOOKUP(B688,'申込一覧（事務局）'!$A$5:$N$804,4,0))</f>
        <v/>
      </c>
      <c r="F688" s="30" t="str">
        <f>IF(N688=0,"",VLOOKUP(B688,'申込一覧（事務局）'!$A$5:$N$804,6,0))</f>
        <v/>
      </c>
      <c r="G688" s="42" t="str">
        <f t="shared" si="122"/>
        <v/>
      </c>
      <c r="H688" s="50" t="str">
        <f>IF(N688=0,"",VLOOKUP(A688,'申込一覧（事務局）'!$A$5:$N$804,11,0))</f>
        <v/>
      </c>
      <c r="I688" s="31" t="str">
        <f>IF(N688=0,"",VLOOKUP(B688,'申込一覧（事務局）'!$A$5:$N$804,13,0))</f>
        <v/>
      </c>
      <c r="J688" s="31" t="str">
        <f>IF(N688=0,"",VLOOKUP(B688,'申込一覧（事務局）'!$A$5:$N$804,14,0))</f>
        <v/>
      </c>
      <c r="K688" s="53" t="str">
        <f>IF(N688=0,"",VLOOKUP(B688,'申込一覧（事務局）'!$A$5:$N$804,8,0))</f>
        <v/>
      </c>
      <c r="N688" s="55">
        <f>VLOOKUP(B688,'申込一覧（事務局）'!$A$5:$N$804,10,0)</f>
        <v>0</v>
      </c>
    </row>
    <row r="689" spans="1:14" ht="22.5" customHeight="1" x14ac:dyDescent="0.4">
      <c r="A689" s="19">
        <v>614</v>
      </c>
      <c r="B689" s="15">
        <v>614</v>
      </c>
      <c r="C689" s="29" t="str">
        <f>IF(N689=0,"",VLOOKUP(B689,'申込一覧（事務局）'!$A$5:$N$804,3,0))</f>
        <v/>
      </c>
      <c r="D689" s="29" t="str">
        <f t="shared" si="121"/>
        <v/>
      </c>
      <c r="E689" s="32" t="str">
        <f>IF(N689=0,"",VLOOKUP(B689,'申込一覧（事務局）'!$A$5:$N$804,4,0))</f>
        <v/>
      </c>
      <c r="F689" s="30" t="str">
        <f>IF(N689=0,"",VLOOKUP(B689,'申込一覧（事務局）'!$A$5:$N$804,6,0))</f>
        <v/>
      </c>
      <c r="G689" s="42" t="str">
        <f t="shared" si="122"/>
        <v/>
      </c>
      <c r="H689" s="50" t="str">
        <f>IF(N689=0,"",VLOOKUP(A689,'申込一覧（事務局）'!$A$5:$N$804,11,0))</f>
        <v/>
      </c>
      <c r="I689" s="31" t="str">
        <f>IF(N689=0,"",VLOOKUP(B689,'申込一覧（事務局）'!$A$5:$N$804,13,0))</f>
        <v/>
      </c>
      <c r="J689" s="31" t="str">
        <f>IF(N689=0,"",VLOOKUP(B689,'申込一覧（事務局）'!$A$5:$N$804,14,0))</f>
        <v/>
      </c>
      <c r="K689" s="53" t="str">
        <f>IF(N689=0,"",VLOOKUP(B689,'申込一覧（事務局）'!$A$5:$N$804,8,0))</f>
        <v/>
      </c>
      <c r="N689" s="55">
        <f>VLOOKUP(B689,'申込一覧（事務局）'!$A$5:$N$804,10,0)</f>
        <v>0</v>
      </c>
    </row>
    <row r="690" spans="1:14" ht="22.5" customHeight="1" x14ac:dyDescent="0.4">
      <c r="A690" s="19">
        <v>615</v>
      </c>
      <c r="B690" s="15">
        <v>615</v>
      </c>
      <c r="C690" s="29" t="str">
        <f>IF(N690=0,"",VLOOKUP(B690,'申込一覧（事務局）'!$A$5:$N$804,3,0))</f>
        <v/>
      </c>
      <c r="D690" s="29" t="str">
        <f t="shared" si="121"/>
        <v/>
      </c>
      <c r="E690" s="32" t="str">
        <f>IF(N690=0,"",VLOOKUP(B690,'申込一覧（事務局）'!$A$5:$N$804,4,0))</f>
        <v/>
      </c>
      <c r="F690" s="30" t="str">
        <f>IF(N690=0,"",VLOOKUP(B690,'申込一覧（事務局）'!$A$5:$N$804,6,0))</f>
        <v/>
      </c>
      <c r="G690" s="42" t="str">
        <f t="shared" si="122"/>
        <v/>
      </c>
      <c r="H690" s="50" t="str">
        <f>IF(N690=0,"",VLOOKUP(A690,'申込一覧（事務局）'!$A$5:$N$804,11,0))</f>
        <v/>
      </c>
      <c r="I690" s="31" t="str">
        <f>IF(N690=0,"",VLOOKUP(B690,'申込一覧（事務局）'!$A$5:$N$804,13,0))</f>
        <v/>
      </c>
      <c r="J690" s="31" t="str">
        <f>IF(N690=0,"",VLOOKUP(B690,'申込一覧（事務局）'!$A$5:$N$804,14,0))</f>
        <v/>
      </c>
      <c r="K690" s="53" t="str">
        <f>IF(N690=0,"",VLOOKUP(B690,'申込一覧（事務局）'!$A$5:$N$804,8,0))</f>
        <v/>
      </c>
      <c r="N690" s="55">
        <f>VLOOKUP(B690,'申込一覧（事務局）'!$A$5:$N$804,10,0)</f>
        <v>0</v>
      </c>
    </row>
    <row r="691" spans="1:14" ht="22.5" customHeight="1" x14ac:dyDescent="0.4">
      <c r="A691" s="19">
        <v>616</v>
      </c>
      <c r="B691" s="15">
        <v>616</v>
      </c>
      <c r="C691" s="29" t="str">
        <f>IF(N691=0,"",VLOOKUP(B691,'申込一覧（事務局）'!$A$5:$N$804,3,0))</f>
        <v/>
      </c>
      <c r="D691" s="29" t="str">
        <f t="shared" si="121"/>
        <v/>
      </c>
      <c r="E691" s="32" t="str">
        <f>IF(N691=0,"",VLOOKUP(B691,'申込一覧（事務局）'!$A$5:$N$804,4,0))</f>
        <v/>
      </c>
      <c r="F691" s="30" t="str">
        <f>IF(N691=0,"",VLOOKUP(B691,'申込一覧（事務局）'!$A$5:$N$804,6,0))</f>
        <v/>
      </c>
      <c r="G691" s="42" t="str">
        <f t="shared" si="122"/>
        <v/>
      </c>
      <c r="H691" s="50" t="str">
        <f>IF(N691=0,"",VLOOKUP(A691,'申込一覧（事務局）'!$A$5:$N$804,11,0))</f>
        <v/>
      </c>
      <c r="I691" s="31" t="str">
        <f>IF(N691=0,"",VLOOKUP(B691,'申込一覧（事務局）'!$A$5:$N$804,13,0))</f>
        <v/>
      </c>
      <c r="J691" s="31" t="str">
        <f>IF(N691=0,"",VLOOKUP(B691,'申込一覧（事務局）'!$A$5:$N$804,14,0))</f>
        <v/>
      </c>
      <c r="K691" s="53" t="str">
        <f>IF(N691=0,"",VLOOKUP(B691,'申込一覧（事務局）'!$A$5:$N$804,8,0))</f>
        <v/>
      </c>
      <c r="N691" s="55">
        <f>VLOOKUP(B691,'申込一覧（事務局）'!$A$5:$N$804,10,0)</f>
        <v>0</v>
      </c>
    </row>
    <row r="692" spans="1:14" ht="22.5" customHeight="1" x14ac:dyDescent="0.4">
      <c r="A692" s="19">
        <v>617</v>
      </c>
      <c r="B692" s="15">
        <v>617</v>
      </c>
      <c r="C692" s="29" t="str">
        <f>IF(N692=0,"",VLOOKUP(B692,'申込一覧（事務局）'!$A$5:$N$804,3,0))</f>
        <v/>
      </c>
      <c r="D692" s="29" t="str">
        <f t="shared" si="121"/>
        <v/>
      </c>
      <c r="E692" s="32" t="str">
        <f>IF(N692=0,"",VLOOKUP(B692,'申込一覧（事務局）'!$A$5:$N$804,4,0))</f>
        <v/>
      </c>
      <c r="F692" s="30" t="str">
        <f>IF(N692=0,"",VLOOKUP(B692,'申込一覧（事務局）'!$A$5:$N$804,6,0))</f>
        <v/>
      </c>
      <c r="G692" s="42" t="str">
        <f t="shared" si="122"/>
        <v/>
      </c>
      <c r="H692" s="50" t="str">
        <f>IF(N692=0,"",VLOOKUP(A692,'申込一覧（事務局）'!$A$5:$N$804,11,0))</f>
        <v/>
      </c>
      <c r="I692" s="31" t="str">
        <f>IF(N692=0,"",VLOOKUP(B692,'申込一覧（事務局）'!$A$5:$N$804,13,0))</f>
        <v/>
      </c>
      <c r="J692" s="31" t="str">
        <f>IF(N692=0,"",VLOOKUP(B692,'申込一覧（事務局）'!$A$5:$N$804,14,0))</f>
        <v/>
      </c>
      <c r="K692" s="53" t="str">
        <f>IF(N692=0,"",VLOOKUP(B692,'申込一覧（事務局）'!$A$5:$N$804,8,0))</f>
        <v/>
      </c>
      <c r="N692" s="55">
        <f>VLOOKUP(B692,'申込一覧（事務局）'!$A$5:$N$804,10,0)</f>
        <v>0</v>
      </c>
    </row>
    <row r="693" spans="1:14" ht="22.5" customHeight="1" x14ac:dyDescent="0.4">
      <c r="A693" s="19">
        <v>618</v>
      </c>
      <c r="B693" s="15">
        <v>618</v>
      </c>
      <c r="C693" s="29" t="str">
        <f>IF(N693=0,"",VLOOKUP(B693,'申込一覧（事務局）'!$A$5:$N$804,3,0))</f>
        <v/>
      </c>
      <c r="D693" s="29" t="str">
        <f t="shared" si="121"/>
        <v/>
      </c>
      <c r="E693" s="32" t="str">
        <f>IF(N693=0,"",VLOOKUP(B693,'申込一覧（事務局）'!$A$5:$N$804,4,0))</f>
        <v/>
      </c>
      <c r="F693" s="30" t="str">
        <f>IF(N693=0,"",VLOOKUP(B693,'申込一覧（事務局）'!$A$5:$N$804,6,0))</f>
        <v/>
      </c>
      <c r="G693" s="42" t="str">
        <f t="shared" si="122"/>
        <v/>
      </c>
      <c r="H693" s="50" t="str">
        <f>IF(N693=0,"",VLOOKUP(A693,'申込一覧（事務局）'!$A$5:$N$804,11,0))</f>
        <v/>
      </c>
      <c r="I693" s="31" t="str">
        <f>IF(N693=0,"",VLOOKUP(B693,'申込一覧（事務局）'!$A$5:$N$804,13,0))</f>
        <v/>
      </c>
      <c r="J693" s="31" t="str">
        <f>IF(N693=0,"",VLOOKUP(B693,'申込一覧（事務局）'!$A$5:$N$804,14,0))</f>
        <v/>
      </c>
      <c r="K693" s="53" t="str">
        <f>IF(N693=0,"",VLOOKUP(B693,'申込一覧（事務局）'!$A$5:$N$804,8,0))</f>
        <v/>
      </c>
      <c r="N693" s="55">
        <f>VLOOKUP(B693,'申込一覧（事務局）'!$A$5:$N$804,10,0)</f>
        <v>0</v>
      </c>
    </row>
    <row r="694" spans="1:14" ht="22.5" customHeight="1" x14ac:dyDescent="0.4">
      <c r="A694" s="19">
        <v>619</v>
      </c>
      <c r="B694" s="15">
        <v>619</v>
      </c>
      <c r="C694" s="29" t="str">
        <f>IF(N694=0,"",VLOOKUP(B694,'申込一覧（事務局）'!$A$5:$N$804,3,0))</f>
        <v/>
      </c>
      <c r="D694" s="29" t="str">
        <f t="shared" si="121"/>
        <v/>
      </c>
      <c r="E694" s="32" t="str">
        <f>IF(N694=0,"",VLOOKUP(B694,'申込一覧（事務局）'!$A$5:$N$804,4,0))</f>
        <v/>
      </c>
      <c r="F694" s="30" t="str">
        <f>IF(N694=0,"",VLOOKUP(B694,'申込一覧（事務局）'!$A$5:$N$804,6,0))</f>
        <v/>
      </c>
      <c r="G694" s="42" t="str">
        <f t="shared" si="122"/>
        <v/>
      </c>
      <c r="H694" s="50" t="str">
        <f>IF(N694=0,"",VLOOKUP(A694,'申込一覧（事務局）'!$A$5:$N$804,11,0))</f>
        <v/>
      </c>
      <c r="I694" s="31" t="str">
        <f>IF(N694=0,"",VLOOKUP(B694,'申込一覧（事務局）'!$A$5:$N$804,13,0))</f>
        <v/>
      </c>
      <c r="J694" s="31" t="str">
        <f>IF(N694=0,"",VLOOKUP(B694,'申込一覧（事務局）'!$A$5:$N$804,14,0))</f>
        <v/>
      </c>
      <c r="K694" s="53" t="str">
        <f>IF(N694=0,"",VLOOKUP(B694,'申込一覧（事務局）'!$A$5:$N$804,8,0))</f>
        <v/>
      </c>
      <c r="N694" s="55">
        <f>VLOOKUP(B694,'申込一覧（事務局）'!$A$5:$N$804,10,0)</f>
        <v>0</v>
      </c>
    </row>
    <row r="695" spans="1:14" ht="22.5" customHeight="1" x14ac:dyDescent="0.4">
      <c r="A695" s="19">
        <v>620</v>
      </c>
      <c r="B695" s="15">
        <v>620</v>
      </c>
      <c r="C695" s="29" t="str">
        <f>IF(N695=0,"",VLOOKUP(B695,'申込一覧（事務局）'!$A$5:$N$804,3,0))</f>
        <v/>
      </c>
      <c r="D695" s="29" t="str">
        <f t="shared" si="121"/>
        <v/>
      </c>
      <c r="E695" s="32" t="str">
        <f>IF(N695=0,"",VLOOKUP(B695,'申込一覧（事務局）'!$A$5:$N$804,4,0))</f>
        <v/>
      </c>
      <c r="F695" s="30" t="str">
        <f>IF(N695=0,"",VLOOKUP(B695,'申込一覧（事務局）'!$A$5:$N$804,6,0))</f>
        <v/>
      </c>
      <c r="G695" s="42" t="str">
        <f t="shared" si="122"/>
        <v/>
      </c>
      <c r="H695" s="50" t="str">
        <f>IF(N695=0,"",VLOOKUP(A695,'申込一覧（事務局）'!$A$5:$N$804,11,0))</f>
        <v/>
      </c>
      <c r="I695" s="31" t="str">
        <f>IF(N695=0,"",VLOOKUP(B695,'申込一覧（事務局）'!$A$5:$N$804,13,0))</f>
        <v/>
      </c>
      <c r="J695" s="31" t="str">
        <f>IF(N695=0,"",VLOOKUP(B695,'申込一覧（事務局）'!$A$5:$N$804,14,0))</f>
        <v/>
      </c>
      <c r="K695" s="53" t="str">
        <f>IF(N695=0,"",VLOOKUP(B695,'申込一覧（事務局）'!$A$5:$N$804,8,0))</f>
        <v/>
      </c>
      <c r="N695" s="55">
        <f>VLOOKUP(B695,'申込一覧（事務局）'!$A$5:$N$804,10,0)</f>
        <v>0</v>
      </c>
    </row>
    <row r="696" spans="1:14" ht="22.5" customHeight="1" x14ac:dyDescent="0.4">
      <c r="A696" s="19">
        <v>621</v>
      </c>
      <c r="B696" s="15">
        <v>621</v>
      </c>
      <c r="C696" s="29" t="str">
        <f>IF(N696=0,"",VLOOKUP(B696,'申込一覧（事務局）'!$A$5:$N$804,3,0))</f>
        <v/>
      </c>
      <c r="D696" s="29" t="str">
        <f t="shared" si="121"/>
        <v/>
      </c>
      <c r="E696" s="32" t="str">
        <f>IF(N696=0,"",VLOOKUP(B696,'申込一覧（事務局）'!$A$5:$N$804,4,0))</f>
        <v/>
      </c>
      <c r="F696" s="30" t="str">
        <f>IF(N696=0,"",VLOOKUP(B696,'申込一覧（事務局）'!$A$5:$N$804,6,0))</f>
        <v/>
      </c>
      <c r="G696" s="42" t="str">
        <f t="shared" si="122"/>
        <v/>
      </c>
      <c r="H696" s="50" t="str">
        <f>IF(N696=0,"",VLOOKUP(A696,'申込一覧（事務局）'!$A$5:$N$804,11,0))</f>
        <v/>
      </c>
      <c r="I696" s="31" t="str">
        <f>IF(N696=0,"",VLOOKUP(B696,'申込一覧（事務局）'!$A$5:$N$804,13,0))</f>
        <v/>
      </c>
      <c r="J696" s="31" t="str">
        <f>IF(N696=0,"",VLOOKUP(B696,'申込一覧（事務局）'!$A$5:$N$804,14,0))</f>
        <v/>
      </c>
      <c r="K696" s="53" t="str">
        <f>IF(N696=0,"",VLOOKUP(B696,'申込一覧（事務局）'!$A$5:$N$804,8,0))</f>
        <v/>
      </c>
      <c r="N696" s="55">
        <f>VLOOKUP(B696,'申込一覧（事務局）'!$A$5:$N$804,10,0)</f>
        <v>0</v>
      </c>
    </row>
    <row r="697" spans="1:14" ht="22.5" customHeight="1" x14ac:dyDescent="0.4">
      <c r="A697" s="19">
        <v>622</v>
      </c>
      <c r="B697" s="15">
        <v>622</v>
      </c>
      <c r="C697" s="29" t="str">
        <f>IF(N697=0,"",VLOOKUP(B697,'申込一覧（事務局）'!$A$5:$N$804,3,0))</f>
        <v/>
      </c>
      <c r="D697" s="29" t="str">
        <f t="shared" si="121"/>
        <v/>
      </c>
      <c r="E697" s="32" t="str">
        <f>IF(N697=0,"",VLOOKUP(B697,'申込一覧（事務局）'!$A$5:$N$804,4,0))</f>
        <v/>
      </c>
      <c r="F697" s="30" t="str">
        <f>IF(N697=0,"",VLOOKUP(B697,'申込一覧（事務局）'!$A$5:$N$804,6,0))</f>
        <v/>
      </c>
      <c r="G697" s="42" t="str">
        <f t="shared" si="122"/>
        <v/>
      </c>
      <c r="H697" s="50" t="str">
        <f>IF(N697=0,"",VLOOKUP(A697,'申込一覧（事務局）'!$A$5:$N$804,11,0))</f>
        <v/>
      </c>
      <c r="I697" s="31" t="str">
        <f>IF(N697=0,"",VLOOKUP(B697,'申込一覧（事務局）'!$A$5:$N$804,13,0))</f>
        <v/>
      </c>
      <c r="J697" s="31" t="str">
        <f>IF(N697=0,"",VLOOKUP(B697,'申込一覧（事務局）'!$A$5:$N$804,14,0))</f>
        <v/>
      </c>
      <c r="K697" s="53" t="str">
        <f>IF(N697=0,"",VLOOKUP(B697,'申込一覧（事務局）'!$A$5:$N$804,8,0))</f>
        <v/>
      </c>
      <c r="N697" s="55">
        <f>VLOOKUP(B697,'申込一覧（事務局）'!$A$5:$N$804,10,0)</f>
        <v>0</v>
      </c>
    </row>
    <row r="698" spans="1:14" ht="22.5" customHeight="1" x14ac:dyDescent="0.4">
      <c r="A698" s="19">
        <v>623</v>
      </c>
      <c r="B698" s="15">
        <v>623</v>
      </c>
      <c r="C698" s="29" t="str">
        <f>IF(N698=0,"",VLOOKUP(B698,'申込一覧（事務局）'!$A$5:$N$804,3,0))</f>
        <v/>
      </c>
      <c r="D698" s="29" t="str">
        <f t="shared" si="121"/>
        <v/>
      </c>
      <c r="E698" s="32" t="str">
        <f>IF(N698=0,"",VLOOKUP(B698,'申込一覧（事務局）'!$A$5:$N$804,4,0))</f>
        <v/>
      </c>
      <c r="F698" s="30" t="str">
        <f>IF(N698=0,"",VLOOKUP(B698,'申込一覧（事務局）'!$A$5:$N$804,6,0))</f>
        <v/>
      </c>
      <c r="G698" s="42" t="str">
        <f t="shared" si="122"/>
        <v/>
      </c>
      <c r="H698" s="50" t="str">
        <f>IF(N698=0,"",VLOOKUP(A698,'申込一覧（事務局）'!$A$5:$N$804,11,0))</f>
        <v/>
      </c>
      <c r="I698" s="31" t="str">
        <f>IF(N698=0,"",VLOOKUP(B698,'申込一覧（事務局）'!$A$5:$N$804,13,0))</f>
        <v/>
      </c>
      <c r="J698" s="31" t="str">
        <f>IF(N698=0,"",VLOOKUP(B698,'申込一覧（事務局）'!$A$5:$N$804,14,0))</f>
        <v/>
      </c>
      <c r="K698" s="53" t="str">
        <f>IF(N698=0,"",VLOOKUP(B698,'申込一覧（事務局）'!$A$5:$N$804,8,0))</f>
        <v/>
      </c>
      <c r="N698" s="55">
        <f>VLOOKUP(B698,'申込一覧（事務局）'!$A$5:$N$804,10,0)</f>
        <v>0</v>
      </c>
    </row>
    <row r="699" spans="1:14" ht="22.5" customHeight="1" x14ac:dyDescent="0.4">
      <c r="A699" s="19">
        <v>624</v>
      </c>
      <c r="B699" s="15">
        <v>624</v>
      </c>
      <c r="C699" s="29" t="str">
        <f>IF(N699=0,"",VLOOKUP(B699,'申込一覧（事務局）'!$A$5:$N$804,3,0))</f>
        <v/>
      </c>
      <c r="D699" s="29" t="str">
        <f t="shared" si="121"/>
        <v/>
      </c>
      <c r="E699" s="32" t="str">
        <f>IF(N699=0,"",VLOOKUP(B699,'申込一覧（事務局）'!$A$5:$N$804,4,0))</f>
        <v/>
      </c>
      <c r="F699" s="30" t="str">
        <f>IF(N699=0,"",VLOOKUP(B699,'申込一覧（事務局）'!$A$5:$N$804,6,0))</f>
        <v/>
      </c>
      <c r="G699" s="42" t="str">
        <f t="shared" si="122"/>
        <v/>
      </c>
      <c r="H699" s="50" t="str">
        <f>IF(N699=0,"",VLOOKUP(A699,'申込一覧（事務局）'!$A$5:$N$804,11,0))</f>
        <v/>
      </c>
      <c r="I699" s="31" t="str">
        <f>IF(N699=0,"",VLOOKUP(B699,'申込一覧（事務局）'!$A$5:$N$804,13,0))</f>
        <v/>
      </c>
      <c r="J699" s="31" t="str">
        <f>IF(N699=0,"",VLOOKUP(B699,'申込一覧（事務局）'!$A$5:$N$804,14,0))</f>
        <v/>
      </c>
      <c r="K699" s="53" t="str">
        <f>IF(N699=0,"",VLOOKUP(B699,'申込一覧（事務局）'!$A$5:$N$804,8,0))</f>
        <v/>
      </c>
      <c r="N699" s="55">
        <f>VLOOKUP(B699,'申込一覧（事務局）'!$A$5:$N$804,10,0)</f>
        <v>0</v>
      </c>
    </row>
    <row r="700" spans="1:14" ht="22.5" customHeight="1" thickBot="1" x14ac:dyDescent="0.45">
      <c r="A700" s="43">
        <v>625</v>
      </c>
      <c r="B700" s="16">
        <v>625</v>
      </c>
      <c r="C700" s="33" t="str">
        <f>IF(N700=0,"",VLOOKUP(B700,'申込一覧（事務局）'!$A$5:$N$804,3,0))</f>
        <v/>
      </c>
      <c r="D700" s="33" t="str">
        <f t="shared" si="121"/>
        <v/>
      </c>
      <c r="E700" s="34" t="str">
        <f>IF(N700=0,"",VLOOKUP(B700,'申込一覧（事務局）'!$A$5:$N$804,4,0))</f>
        <v/>
      </c>
      <c r="F700" s="44" t="str">
        <f>IF(N700=0,"",VLOOKUP(B700,'申込一覧（事務局）'!$A$5:$N$804,6,0))</f>
        <v/>
      </c>
      <c r="G700" s="45" t="str">
        <f t="shared" si="122"/>
        <v/>
      </c>
      <c r="H700" s="51" t="str">
        <f>IF(N700=0,"",VLOOKUP(A700,'申込一覧（事務局）'!$A$5:$N$804,11,0))</f>
        <v/>
      </c>
      <c r="I700" s="46" t="str">
        <f>IF(N700=0,"",VLOOKUP(B700,'申込一覧（事務局）'!$A$5:$N$804,13,0))</f>
        <v/>
      </c>
      <c r="J700" s="46" t="str">
        <f>IF(N700=0,"",VLOOKUP(B700,'申込一覧（事務局）'!$A$5:$N$804,14,0))</f>
        <v/>
      </c>
      <c r="K700" s="54" t="str">
        <f>IF(N700=0,"",VLOOKUP(B700,'申込一覧（事務局）'!$A$5:$N$804,8,0))</f>
        <v/>
      </c>
      <c r="N700" s="55">
        <f>VLOOKUP(B700,'申込一覧（事務局）'!$A$5:$N$804,10,0)</f>
        <v>0</v>
      </c>
    </row>
    <row r="701" spans="1:14" ht="23.25" x14ac:dyDescent="0.4">
      <c r="A701" s="81" t="str">
        <f t="shared" ref="A701" si="123">A1</f>
        <v>2023年度　C級公認審判員申請者名簿(一般)　　　</v>
      </c>
      <c r="B701" s="81"/>
      <c r="C701" s="81"/>
      <c r="D701" s="81"/>
      <c r="E701" s="81"/>
      <c r="F701" s="81"/>
      <c r="G701" s="81"/>
      <c r="H701" s="81"/>
      <c r="I701" s="81"/>
      <c r="J701" s="81"/>
      <c r="K701" s="82" t="str">
        <f>"NO."&amp;$L$2+25</f>
        <v>NO.26</v>
      </c>
      <c r="N701" s="55" t="e">
        <f>VLOOKUP(B701,'申込一覧（事務局）'!$A$5:$N$804,10,0)</f>
        <v>#N/A</v>
      </c>
    </row>
    <row r="702" spans="1:14" ht="17.25" thickBot="1" x14ac:dyDescent="0.45">
      <c r="A702" s="84" t="str">
        <f t="shared" ref="A702:J702" si="124">A2</f>
        <v>一般財団法人　北海道陸上競技協会　　２０２３年４月１日付委嘱</v>
      </c>
      <c r="B702" s="84"/>
      <c r="C702" s="84"/>
      <c r="D702" s="84"/>
      <c r="E702" s="84"/>
      <c r="F702" s="84"/>
      <c r="G702" s="84"/>
      <c r="H702" s="84"/>
      <c r="I702" s="84"/>
      <c r="J702" s="21" t="str">
        <f t="shared" si="124"/>
        <v>2023年4月15日以降受付</v>
      </c>
      <c r="K702" s="83"/>
      <c r="L702" s="12">
        <v>1</v>
      </c>
      <c r="N702" s="55" t="e">
        <f>VLOOKUP(B702,'申込一覧（事務局）'!$A$5:$N$804,10,0)</f>
        <v>#N/A</v>
      </c>
    </row>
    <row r="703" spans="1:14" ht="26.25" customHeight="1" thickBot="1" x14ac:dyDescent="0.45">
      <c r="A703" s="13"/>
      <c r="B703" s="18" t="str">
        <f t="shared" ref="B703:K703" si="125">B3</f>
        <v>登録番号</v>
      </c>
      <c r="C703" s="22" t="str">
        <f t="shared" si="125"/>
        <v>所属陸協</v>
      </c>
      <c r="D703" s="23" t="str">
        <f t="shared" si="125"/>
        <v>区分</v>
      </c>
      <c r="E703" s="24" t="str">
        <f t="shared" si="125"/>
        <v>氏      名</v>
      </c>
      <c r="F703" s="25" t="str">
        <f t="shared" si="125"/>
        <v>性</v>
      </c>
      <c r="G703" s="24" t="str">
        <f t="shared" si="125"/>
        <v>生年月日</v>
      </c>
      <c r="H703" s="24" t="str">
        <f t="shared" si="125"/>
        <v>年齢</v>
      </c>
      <c r="I703" s="24" t="str">
        <f t="shared" si="125"/>
        <v>（〒）</v>
      </c>
      <c r="J703" s="26" t="str">
        <f t="shared" si="125"/>
        <v>住所</v>
      </c>
      <c r="K703" s="27" t="str">
        <f t="shared" si="125"/>
        <v>所属高校</v>
      </c>
      <c r="N703" s="55" t="e">
        <f>VLOOKUP(B703,'申込一覧（事務局）'!$A$5:$N$804,10,0)</f>
        <v>#N/A</v>
      </c>
    </row>
    <row r="704" spans="1:14" ht="22.5" customHeight="1" x14ac:dyDescent="0.4">
      <c r="A704" s="37">
        <v>626</v>
      </c>
      <c r="B704" s="14">
        <v>626</v>
      </c>
      <c r="C704" s="28" t="str">
        <f>IF(N704=0,"",VLOOKUP(B704,'申込一覧（事務局）'!$A$5:$N$804,3,0))</f>
        <v/>
      </c>
      <c r="D704" s="28" t="str">
        <f>IF(C704="","","高校")</f>
        <v/>
      </c>
      <c r="E704" s="38" t="str">
        <f>IF(N704=0,"",VLOOKUP(B704,'申込一覧（事務局）'!$A$5:$N$804,4,0))</f>
        <v/>
      </c>
      <c r="F704" s="39" t="str">
        <f>IF(N704=0,"",VLOOKUP(B704,'申込一覧（事務局）'!$A$5:$N$804,6,0))</f>
        <v/>
      </c>
      <c r="G704" s="40" t="str">
        <f>IF(N704=0,"",TEXT(N704,"0000!/00!/00"))</f>
        <v/>
      </c>
      <c r="H704" s="48" t="str">
        <f>IF(N704=0,"",VLOOKUP(A704,'申込一覧（事務局）'!$A$5:$N$804,11,0))</f>
        <v/>
      </c>
      <c r="I704" s="41" t="str">
        <f>IF(N704=0,"",VLOOKUP(B704,'申込一覧（事務局）'!$A$5:$N$804,13,0))</f>
        <v/>
      </c>
      <c r="J704" s="41" t="str">
        <f>IF(N704=0,"",VLOOKUP(B704,'申込一覧（事務局）'!$A$5:$N$804,14,0))</f>
        <v/>
      </c>
      <c r="K704" s="52" t="str">
        <f>IF(N704=0,"",VLOOKUP(B704,'申込一覧（事務局）'!$A$5:$N$804,8,0))</f>
        <v/>
      </c>
      <c r="N704" s="55">
        <f>VLOOKUP(B704,'申込一覧（事務局）'!$A$5:$N$804,10,0)</f>
        <v>0</v>
      </c>
    </row>
    <row r="705" spans="1:14" ht="22.5" customHeight="1" x14ac:dyDescent="0.4">
      <c r="A705" s="19">
        <v>627</v>
      </c>
      <c r="B705" s="15">
        <v>627</v>
      </c>
      <c r="C705" s="29" t="str">
        <f>IF(N705=0,"",VLOOKUP(B705,'申込一覧（事務局）'!$A$5:$N$804,3,0))</f>
        <v/>
      </c>
      <c r="D705" s="29" t="str">
        <f t="shared" ref="D705:D728" si="126">IF(C705="","","高校")</f>
        <v/>
      </c>
      <c r="E705" s="32" t="str">
        <f>IF(N705=0,"",VLOOKUP(B705,'申込一覧（事務局）'!$A$5:$N$804,4,0))</f>
        <v/>
      </c>
      <c r="F705" s="30" t="str">
        <f>IF(N705=0,"",VLOOKUP(B705,'申込一覧（事務局）'!$A$5:$N$804,6,0))</f>
        <v/>
      </c>
      <c r="G705" s="42" t="str">
        <f t="shared" ref="G705:G728" si="127">IF(N705=0,"",TEXT(N705,"0000!/00!/00"))</f>
        <v/>
      </c>
      <c r="H705" s="50" t="str">
        <f>IF(N705=0,"",VLOOKUP(A705,'申込一覧（事務局）'!$A$5:$N$804,11,0))</f>
        <v/>
      </c>
      <c r="I705" s="31" t="str">
        <f>IF(N705=0,"",VLOOKUP(B705,'申込一覧（事務局）'!$A$5:$N$804,13,0))</f>
        <v/>
      </c>
      <c r="J705" s="31" t="str">
        <f>IF(N705=0,"",VLOOKUP(B705,'申込一覧（事務局）'!$A$5:$N$804,14,0))</f>
        <v/>
      </c>
      <c r="K705" s="53" t="str">
        <f>IF(N705=0,"",VLOOKUP(B705,'申込一覧（事務局）'!$A$5:$N$804,8,0))</f>
        <v/>
      </c>
      <c r="N705" s="55">
        <f>VLOOKUP(B705,'申込一覧（事務局）'!$A$5:$N$804,10,0)</f>
        <v>0</v>
      </c>
    </row>
    <row r="706" spans="1:14" ht="22.5" customHeight="1" x14ac:dyDescent="0.4">
      <c r="A706" s="19">
        <v>628</v>
      </c>
      <c r="B706" s="15">
        <v>628</v>
      </c>
      <c r="C706" s="29" t="str">
        <f>IF(N706=0,"",VLOOKUP(B706,'申込一覧（事務局）'!$A$5:$N$804,3,0))</f>
        <v/>
      </c>
      <c r="D706" s="29" t="str">
        <f t="shared" si="126"/>
        <v/>
      </c>
      <c r="E706" s="32" t="str">
        <f>IF(N706=0,"",VLOOKUP(B706,'申込一覧（事務局）'!$A$5:$N$804,4,0))</f>
        <v/>
      </c>
      <c r="F706" s="30" t="str">
        <f>IF(N706=0,"",VLOOKUP(B706,'申込一覧（事務局）'!$A$5:$N$804,6,0))</f>
        <v/>
      </c>
      <c r="G706" s="42" t="str">
        <f t="shared" si="127"/>
        <v/>
      </c>
      <c r="H706" s="50" t="str">
        <f>IF(N706=0,"",VLOOKUP(A706,'申込一覧（事務局）'!$A$5:$N$804,11,0))</f>
        <v/>
      </c>
      <c r="I706" s="31" t="str">
        <f>IF(N706=0,"",VLOOKUP(B706,'申込一覧（事務局）'!$A$5:$N$804,13,0))</f>
        <v/>
      </c>
      <c r="J706" s="31" t="str">
        <f>IF(N706=0,"",VLOOKUP(B706,'申込一覧（事務局）'!$A$5:$N$804,14,0))</f>
        <v/>
      </c>
      <c r="K706" s="53" t="str">
        <f>IF(N706=0,"",VLOOKUP(B706,'申込一覧（事務局）'!$A$5:$N$804,8,0))</f>
        <v/>
      </c>
      <c r="N706" s="55">
        <f>VLOOKUP(B706,'申込一覧（事務局）'!$A$5:$N$804,10,0)</f>
        <v>0</v>
      </c>
    </row>
    <row r="707" spans="1:14" ht="22.5" customHeight="1" x14ac:dyDescent="0.4">
      <c r="A707" s="19">
        <v>629</v>
      </c>
      <c r="B707" s="15">
        <v>629</v>
      </c>
      <c r="C707" s="29" t="str">
        <f>IF(N707=0,"",VLOOKUP(B707,'申込一覧（事務局）'!$A$5:$N$804,3,0))</f>
        <v/>
      </c>
      <c r="D707" s="29" t="str">
        <f t="shared" si="126"/>
        <v/>
      </c>
      <c r="E707" s="32" t="str">
        <f>IF(N707=0,"",VLOOKUP(B707,'申込一覧（事務局）'!$A$5:$N$804,4,0))</f>
        <v/>
      </c>
      <c r="F707" s="30" t="str">
        <f>IF(N707=0,"",VLOOKUP(B707,'申込一覧（事務局）'!$A$5:$N$804,6,0))</f>
        <v/>
      </c>
      <c r="G707" s="42" t="str">
        <f t="shared" si="127"/>
        <v/>
      </c>
      <c r="H707" s="50" t="str">
        <f>IF(N707=0,"",VLOOKUP(A707,'申込一覧（事務局）'!$A$5:$N$804,11,0))</f>
        <v/>
      </c>
      <c r="I707" s="31" t="str">
        <f>IF(N707=0,"",VLOOKUP(B707,'申込一覧（事務局）'!$A$5:$N$804,13,0))</f>
        <v/>
      </c>
      <c r="J707" s="31" t="str">
        <f>IF(N707=0,"",VLOOKUP(B707,'申込一覧（事務局）'!$A$5:$N$804,14,0))</f>
        <v/>
      </c>
      <c r="K707" s="53" t="str">
        <f>IF(N707=0,"",VLOOKUP(B707,'申込一覧（事務局）'!$A$5:$N$804,8,0))</f>
        <v/>
      </c>
      <c r="N707" s="55">
        <f>VLOOKUP(B707,'申込一覧（事務局）'!$A$5:$N$804,10,0)</f>
        <v>0</v>
      </c>
    </row>
    <row r="708" spans="1:14" ht="22.5" customHeight="1" x14ac:dyDescent="0.4">
      <c r="A708" s="19">
        <v>630</v>
      </c>
      <c r="B708" s="15">
        <v>630</v>
      </c>
      <c r="C708" s="29" t="str">
        <f>IF(N708=0,"",VLOOKUP(B708,'申込一覧（事務局）'!$A$5:$N$804,3,0))</f>
        <v/>
      </c>
      <c r="D708" s="29" t="str">
        <f t="shared" si="126"/>
        <v/>
      </c>
      <c r="E708" s="32" t="str">
        <f>IF(N708=0,"",VLOOKUP(B708,'申込一覧（事務局）'!$A$5:$N$804,4,0))</f>
        <v/>
      </c>
      <c r="F708" s="30" t="str">
        <f>IF(N708=0,"",VLOOKUP(B708,'申込一覧（事務局）'!$A$5:$N$804,6,0))</f>
        <v/>
      </c>
      <c r="G708" s="42" t="str">
        <f t="shared" si="127"/>
        <v/>
      </c>
      <c r="H708" s="50" t="str">
        <f>IF(N708=0,"",VLOOKUP(A708,'申込一覧（事務局）'!$A$5:$N$804,11,0))</f>
        <v/>
      </c>
      <c r="I708" s="31" t="str">
        <f>IF(N708=0,"",VLOOKUP(B708,'申込一覧（事務局）'!$A$5:$N$804,13,0))</f>
        <v/>
      </c>
      <c r="J708" s="31" t="str">
        <f>IF(N708=0,"",VLOOKUP(B708,'申込一覧（事務局）'!$A$5:$N$804,14,0))</f>
        <v/>
      </c>
      <c r="K708" s="53" t="str">
        <f>IF(N708=0,"",VLOOKUP(B708,'申込一覧（事務局）'!$A$5:$N$804,8,0))</f>
        <v/>
      </c>
      <c r="N708" s="55">
        <f>VLOOKUP(B708,'申込一覧（事務局）'!$A$5:$N$804,10,0)</f>
        <v>0</v>
      </c>
    </row>
    <row r="709" spans="1:14" ht="22.5" customHeight="1" x14ac:dyDescent="0.4">
      <c r="A709" s="19">
        <v>631</v>
      </c>
      <c r="B709" s="15">
        <v>631</v>
      </c>
      <c r="C709" s="29" t="str">
        <f>IF(N709=0,"",VLOOKUP(B709,'申込一覧（事務局）'!$A$5:$N$804,3,0))</f>
        <v/>
      </c>
      <c r="D709" s="29" t="str">
        <f t="shared" si="126"/>
        <v/>
      </c>
      <c r="E709" s="32" t="str">
        <f>IF(N709=0,"",VLOOKUP(B709,'申込一覧（事務局）'!$A$5:$N$804,4,0))</f>
        <v/>
      </c>
      <c r="F709" s="30" t="str">
        <f>IF(N709=0,"",VLOOKUP(B709,'申込一覧（事務局）'!$A$5:$N$804,6,0))</f>
        <v/>
      </c>
      <c r="G709" s="42" t="str">
        <f t="shared" si="127"/>
        <v/>
      </c>
      <c r="H709" s="50" t="str">
        <f>IF(N709=0,"",VLOOKUP(A709,'申込一覧（事務局）'!$A$5:$N$804,11,0))</f>
        <v/>
      </c>
      <c r="I709" s="31" t="str">
        <f>IF(N709=0,"",VLOOKUP(B709,'申込一覧（事務局）'!$A$5:$N$804,13,0))</f>
        <v/>
      </c>
      <c r="J709" s="31" t="str">
        <f>IF(N709=0,"",VLOOKUP(B709,'申込一覧（事務局）'!$A$5:$N$804,14,0))</f>
        <v/>
      </c>
      <c r="K709" s="53" t="str">
        <f>IF(N709=0,"",VLOOKUP(B709,'申込一覧（事務局）'!$A$5:$N$804,8,0))</f>
        <v/>
      </c>
      <c r="N709" s="55">
        <f>VLOOKUP(B709,'申込一覧（事務局）'!$A$5:$N$804,10,0)</f>
        <v>0</v>
      </c>
    </row>
    <row r="710" spans="1:14" ht="22.5" customHeight="1" x14ac:dyDescent="0.4">
      <c r="A710" s="19">
        <v>632</v>
      </c>
      <c r="B710" s="15">
        <v>632</v>
      </c>
      <c r="C710" s="29" t="str">
        <f>IF(N710=0,"",VLOOKUP(B710,'申込一覧（事務局）'!$A$5:$N$804,3,0))</f>
        <v/>
      </c>
      <c r="D710" s="29" t="str">
        <f t="shared" si="126"/>
        <v/>
      </c>
      <c r="E710" s="32" t="str">
        <f>IF(N710=0,"",VLOOKUP(B710,'申込一覧（事務局）'!$A$5:$N$804,4,0))</f>
        <v/>
      </c>
      <c r="F710" s="30" t="str">
        <f>IF(N710=0,"",VLOOKUP(B710,'申込一覧（事務局）'!$A$5:$N$804,6,0))</f>
        <v/>
      </c>
      <c r="G710" s="42" t="str">
        <f t="shared" si="127"/>
        <v/>
      </c>
      <c r="H710" s="50" t="str">
        <f>IF(N710=0,"",VLOOKUP(A710,'申込一覧（事務局）'!$A$5:$N$804,11,0))</f>
        <v/>
      </c>
      <c r="I710" s="31" t="str">
        <f>IF(N710=0,"",VLOOKUP(B710,'申込一覧（事務局）'!$A$5:$N$804,13,0))</f>
        <v/>
      </c>
      <c r="J710" s="31" t="str">
        <f>IF(N710=0,"",VLOOKUP(B710,'申込一覧（事務局）'!$A$5:$N$804,14,0))</f>
        <v/>
      </c>
      <c r="K710" s="53" t="str">
        <f>IF(N710=0,"",VLOOKUP(B710,'申込一覧（事務局）'!$A$5:$N$804,8,0))</f>
        <v/>
      </c>
      <c r="N710" s="55">
        <f>VLOOKUP(B710,'申込一覧（事務局）'!$A$5:$N$804,10,0)</f>
        <v>0</v>
      </c>
    </row>
    <row r="711" spans="1:14" ht="22.5" customHeight="1" x14ac:dyDescent="0.4">
      <c r="A711" s="19">
        <v>633</v>
      </c>
      <c r="B711" s="15">
        <v>633</v>
      </c>
      <c r="C711" s="29" t="str">
        <f>IF(N711=0,"",VLOOKUP(B711,'申込一覧（事務局）'!$A$5:$N$804,3,0))</f>
        <v/>
      </c>
      <c r="D711" s="29" t="str">
        <f t="shared" si="126"/>
        <v/>
      </c>
      <c r="E711" s="32" t="str">
        <f>IF(N711=0,"",VLOOKUP(B711,'申込一覧（事務局）'!$A$5:$N$804,4,0))</f>
        <v/>
      </c>
      <c r="F711" s="30" t="str">
        <f>IF(N711=0,"",VLOOKUP(B711,'申込一覧（事務局）'!$A$5:$N$804,6,0))</f>
        <v/>
      </c>
      <c r="G711" s="42" t="str">
        <f t="shared" si="127"/>
        <v/>
      </c>
      <c r="H711" s="50" t="str">
        <f>IF(N711=0,"",VLOOKUP(A711,'申込一覧（事務局）'!$A$5:$N$804,11,0))</f>
        <v/>
      </c>
      <c r="I711" s="31" t="str">
        <f>IF(N711=0,"",VLOOKUP(B711,'申込一覧（事務局）'!$A$5:$N$804,13,0))</f>
        <v/>
      </c>
      <c r="J711" s="31" t="str">
        <f>IF(N711=0,"",VLOOKUP(B711,'申込一覧（事務局）'!$A$5:$N$804,14,0))</f>
        <v/>
      </c>
      <c r="K711" s="53" t="str">
        <f>IF(N711=0,"",VLOOKUP(B711,'申込一覧（事務局）'!$A$5:$N$804,8,0))</f>
        <v/>
      </c>
      <c r="N711" s="55">
        <f>VLOOKUP(B711,'申込一覧（事務局）'!$A$5:$N$804,10,0)</f>
        <v>0</v>
      </c>
    </row>
    <row r="712" spans="1:14" ht="22.5" customHeight="1" x14ac:dyDescent="0.4">
      <c r="A712" s="19">
        <v>634</v>
      </c>
      <c r="B712" s="15">
        <v>634</v>
      </c>
      <c r="C712" s="29" t="str">
        <f>IF(N712=0,"",VLOOKUP(B712,'申込一覧（事務局）'!$A$5:$N$804,3,0))</f>
        <v/>
      </c>
      <c r="D712" s="29" t="str">
        <f t="shared" si="126"/>
        <v/>
      </c>
      <c r="E712" s="32" t="str">
        <f>IF(N712=0,"",VLOOKUP(B712,'申込一覧（事務局）'!$A$5:$N$804,4,0))</f>
        <v/>
      </c>
      <c r="F712" s="30" t="str">
        <f>IF(N712=0,"",VLOOKUP(B712,'申込一覧（事務局）'!$A$5:$N$804,6,0))</f>
        <v/>
      </c>
      <c r="G712" s="42" t="str">
        <f t="shared" si="127"/>
        <v/>
      </c>
      <c r="H712" s="50" t="str">
        <f>IF(N712=0,"",VLOOKUP(A712,'申込一覧（事務局）'!$A$5:$N$804,11,0))</f>
        <v/>
      </c>
      <c r="I712" s="31" t="str">
        <f>IF(N712=0,"",VLOOKUP(B712,'申込一覧（事務局）'!$A$5:$N$804,13,0))</f>
        <v/>
      </c>
      <c r="J712" s="31" t="str">
        <f>IF(N712=0,"",VLOOKUP(B712,'申込一覧（事務局）'!$A$5:$N$804,14,0))</f>
        <v/>
      </c>
      <c r="K712" s="53" t="str">
        <f>IF(N712=0,"",VLOOKUP(B712,'申込一覧（事務局）'!$A$5:$N$804,8,0))</f>
        <v/>
      </c>
      <c r="N712" s="55">
        <f>VLOOKUP(B712,'申込一覧（事務局）'!$A$5:$N$804,10,0)</f>
        <v>0</v>
      </c>
    </row>
    <row r="713" spans="1:14" ht="22.5" customHeight="1" x14ac:dyDescent="0.4">
      <c r="A713" s="19">
        <v>635</v>
      </c>
      <c r="B713" s="15">
        <v>635</v>
      </c>
      <c r="C713" s="29" t="str">
        <f>IF(N713=0,"",VLOOKUP(B713,'申込一覧（事務局）'!$A$5:$N$804,3,0))</f>
        <v/>
      </c>
      <c r="D713" s="29" t="str">
        <f t="shared" si="126"/>
        <v/>
      </c>
      <c r="E713" s="32" t="str">
        <f>IF(N713=0,"",VLOOKUP(B713,'申込一覧（事務局）'!$A$5:$N$804,4,0))</f>
        <v/>
      </c>
      <c r="F713" s="30" t="str">
        <f>IF(N713=0,"",VLOOKUP(B713,'申込一覧（事務局）'!$A$5:$N$804,6,0))</f>
        <v/>
      </c>
      <c r="G713" s="42" t="str">
        <f t="shared" si="127"/>
        <v/>
      </c>
      <c r="H713" s="50" t="str">
        <f>IF(N713=0,"",VLOOKUP(A713,'申込一覧（事務局）'!$A$5:$N$804,11,0))</f>
        <v/>
      </c>
      <c r="I713" s="31" t="str">
        <f>IF(N713=0,"",VLOOKUP(B713,'申込一覧（事務局）'!$A$5:$N$804,13,0))</f>
        <v/>
      </c>
      <c r="J713" s="31" t="str">
        <f>IF(N713=0,"",VLOOKUP(B713,'申込一覧（事務局）'!$A$5:$N$804,14,0))</f>
        <v/>
      </c>
      <c r="K713" s="53" t="str">
        <f>IF(N713=0,"",VLOOKUP(B713,'申込一覧（事務局）'!$A$5:$N$804,8,0))</f>
        <v/>
      </c>
      <c r="N713" s="55">
        <f>VLOOKUP(B713,'申込一覧（事務局）'!$A$5:$N$804,10,0)</f>
        <v>0</v>
      </c>
    </row>
    <row r="714" spans="1:14" ht="22.5" customHeight="1" x14ac:dyDescent="0.4">
      <c r="A714" s="19">
        <v>636</v>
      </c>
      <c r="B714" s="15">
        <v>636</v>
      </c>
      <c r="C714" s="29" t="str">
        <f>IF(N714=0,"",VLOOKUP(B714,'申込一覧（事務局）'!$A$5:$N$804,3,0))</f>
        <v/>
      </c>
      <c r="D714" s="29" t="str">
        <f t="shared" si="126"/>
        <v/>
      </c>
      <c r="E714" s="32" t="str">
        <f>IF(N714=0,"",VLOOKUP(B714,'申込一覧（事務局）'!$A$5:$N$804,4,0))</f>
        <v/>
      </c>
      <c r="F714" s="30" t="str">
        <f>IF(N714=0,"",VLOOKUP(B714,'申込一覧（事務局）'!$A$5:$N$804,6,0))</f>
        <v/>
      </c>
      <c r="G714" s="42" t="str">
        <f t="shared" si="127"/>
        <v/>
      </c>
      <c r="H714" s="50" t="str">
        <f>IF(N714=0,"",VLOOKUP(A714,'申込一覧（事務局）'!$A$5:$N$804,11,0))</f>
        <v/>
      </c>
      <c r="I714" s="31" t="str">
        <f>IF(N714=0,"",VLOOKUP(B714,'申込一覧（事務局）'!$A$5:$N$804,13,0))</f>
        <v/>
      </c>
      <c r="J714" s="31" t="str">
        <f>IF(N714=0,"",VLOOKUP(B714,'申込一覧（事務局）'!$A$5:$N$804,14,0))</f>
        <v/>
      </c>
      <c r="K714" s="53" t="str">
        <f>IF(N714=0,"",VLOOKUP(B714,'申込一覧（事務局）'!$A$5:$N$804,8,0))</f>
        <v/>
      </c>
      <c r="N714" s="55">
        <f>VLOOKUP(B714,'申込一覧（事務局）'!$A$5:$N$804,10,0)</f>
        <v>0</v>
      </c>
    </row>
    <row r="715" spans="1:14" ht="22.5" customHeight="1" x14ac:dyDescent="0.4">
      <c r="A715" s="19">
        <v>637</v>
      </c>
      <c r="B715" s="15">
        <v>637</v>
      </c>
      <c r="C715" s="29" t="str">
        <f>IF(N715=0,"",VLOOKUP(B715,'申込一覧（事務局）'!$A$5:$N$804,3,0))</f>
        <v/>
      </c>
      <c r="D715" s="29" t="str">
        <f t="shared" si="126"/>
        <v/>
      </c>
      <c r="E715" s="32" t="str">
        <f>IF(N715=0,"",VLOOKUP(B715,'申込一覧（事務局）'!$A$5:$N$804,4,0))</f>
        <v/>
      </c>
      <c r="F715" s="30" t="str">
        <f>IF(N715=0,"",VLOOKUP(B715,'申込一覧（事務局）'!$A$5:$N$804,6,0))</f>
        <v/>
      </c>
      <c r="G715" s="42" t="str">
        <f t="shared" si="127"/>
        <v/>
      </c>
      <c r="H715" s="50" t="str">
        <f>IF(N715=0,"",VLOOKUP(A715,'申込一覧（事務局）'!$A$5:$N$804,11,0))</f>
        <v/>
      </c>
      <c r="I715" s="31" t="str">
        <f>IF(N715=0,"",VLOOKUP(B715,'申込一覧（事務局）'!$A$5:$N$804,13,0))</f>
        <v/>
      </c>
      <c r="J715" s="31" t="str">
        <f>IF(N715=0,"",VLOOKUP(B715,'申込一覧（事務局）'!$A$5:$N$804,14,0))</f>
        <v/>
      </c>
      <c r="K715" s="53" t="str">
        <f>IF(N715=0,"",VLOOKUP(B715,'申込一覧（事務局）'!$A$5:$N$804,8,0))</f>
        <v/>
      </c>
      <c r="N715" s="55">
        <f>VLOOKUP(B715,'申込一覧（事務局）'!$A$5:$N$804,10,0)</f>
        <v>0</v>
      </c>
    </row>
    <row r="716" spans="1:14" ht="22.5" customHeight="1" x14ac:dyDescent="0.4">
      <c r="A716" s="19">
        <v>638</v>
      </c>
      <c r="B716" s="15">
        <v>638</v>
      </c>
      <c r="C716" s="29" t="str">
        <f>IF(N716=0,"",VLOOKUP(B716,'申込一覧（事務局）'!$A$5:$N$804,3,0))</f>
        <v/>
      </c>
      <c r="D716" s="29" t="str">
        <f t="shared" si="126"/>
        <v/>
      </c>
      <c r="E716" s="32" t="str">
        <f>IF(N716=0,"",VLOOKUP(B716,'申込一覧（事務局）'!$A$5:$N$804,4,0))</f>
        <v/>
      </c>
      <c r="F716" s="30" t="str">
        <f>IF(N716=0,"",VLOOKUP(B716,'申込一覧（事務局）'!$A$5:$N$804,6,0))</f>
        <v/>
      </c>
      <c r="G716" s="42" t="str">
        <f t="shared" si="127"/>
        <v/>
      </c>
      <c r="H716" s="50" t="str">
        <f>IF(N716=0,"",VLOOKUP(A716,'申込一覧（事務局）'!$A$5:$N$804,11,0))</f>
        <v/>
      </c>
      <c r="I716" s="31" t="str">
        <f>IF(N716=0,"",VLOOKUP(B716,'申込一覧（事務局）'!$A$5:$N$804,13,0))</f>
        <v/>
      </c>
      <c r="J716" s="31" t="str">
        <f>IF(N716=0,"",VLOOKUP(B716,'申込一覧（事務局）'!$A$5:$N$804,14,0))</f>
        <v/>
      </c>
      <c r="K716" s="53" t="str">
        <f>IF(N716=0,"",VLOOKUP(B716,'申込一覧（事務局）'!$A$5:$N$804,8,0))</f>
        <v/>
      </c>
      <c r="N716" s="55">
        <f>VLOOKUP(B716,'申込一覧（事務局）'!$A$5:$N$804,10,0)</f>
        <v>0</v>
      </c>
    </row>
    <row r="717" spans="1:14" ht="22.5" customHeight="1" x14ac:dyDescent="0.4">
      <c r="A717" s="19">
        <v>639</v>
      </c>
      <c r="B717" s="15">
        <v>639</v>
      </c>
      <c r="C717" s="29" t="str">
        <f>IF(N717=0,"",VLOOKUP(B717,'申込一覧（事務局）'!$A$5:$N$804,3,0))</f>
        <v/>
      </c>
      <c r="D717" s="29" t="str">
        <f t="shared" si="126"/>
        <v/>
      </c>
      <c r="E717" s="32" t="str">
        <f>IF(N717=0,"",VLOOKUP(B717,'申込一覧（事務局）'!$A$5:$N$804,4,0))</f>
        <v/>
      </c>
      <c r="F717" s="30" t="str">
        <f>IF(N717=0,"",VLOOKUP(B717,'申込一覧（事務局）'!$A$5:$N$804,6,0))</f>
        <v/>
      </c>
      <c r="G717" s="42" t="str">
        <f t="shared" si="127"/>
        <v/>
      </c>
      <c r="H717" s="50" t="str">
        <f>IF(N717=0,"",VLOOKUP(A717,'申込一覧（事務局）'!$A$5:$N$804,11,0))</f>
        <v/>
      </c>
      <c r="I717" s="31" t="str">
        <f>IF(N717=0,"",VLOOKUP(B717,'申込一覧（事務局）'!$A$5:$N$804,13,0))</f>
        <v/>
      </c>
      <c r="J717" s="31" t="str">
        <f>IF(N717=0,"",VLOOKUP(B717,'申込一覧（事務局）'!$A$5:$N$804,14,0))</f>
        <v/>
      </c>
      <c r="K717" s="53" t="str">
        <f>IF(N717=0,"",VLOOKUP(B717,'申込一覧（事務局）'!$A$5:$N$804,8,0))</f>
        <v/>
      </c>
      <c r="N717" s="55">
        <f>VLOOKUP(B717,'申込一覧（事務局）'!$A$5:$N$804,10,0)</f>
        <v>0</v>
      </c>
    </row>
    <row r="718" spans="1:14" ht="22.5" customHeight="1" x14ac:dyDescent="0.4">
      <c r="A718" s="19">
        <v>640</v>
      </c>
      <c r="B718" s="15">
        <v>640</v>
      </c>
      <c r="C718" s="29" t="str">
        <f>IF(N718=0,"",VLOOKUP(B718,'申込一覧（事務局）'!$A$5:$N$804,3,0))</f>
        <v/>
      </c>
      <c r="D718" s="29" t="str">
        <f t="shared" si="126"/>
        <v/>
      </c>
      <c r="E718" s="32" t="str">
        <f>IF(N718=0,"",VLOOKUP(B718,'申込一覧（事務局）'!$A$5:$N$804,4,0))</f>
        <v/>
      </c>
      <c r="F718" s="30" t="str">
        <f>IF(N718=0,"",VLOOKUP(B718,'申込一覧（事務局）'!$A$5:$N$804,6,0))</f>
        <v/>
      </c>
      <c r="G718" s="42" t="str">
        <f t="shared" si="127"/>
        <v/>
      </c>
      <c r="H718" s="50" t="str">
        <f>IF(N718=0,"",VLOOKUP(A718,'申込一覧（事務局）'!$A$5:$N$804,11,0))</f>
        <v/>
      </c>
      <c r="I718" s="31" t="str">
        <f>IF(N718=0,"",VLOOKUP(B718,'申込一覧（事務局）'!$A$5:$N$804,13,0))</f>
        <v/>
      </c>
      <c r="J718" s="31" t="str">
        <f>IF(N718=0,"",VLOOKUP(B718,'申込一覧（事務局）'!$A$5:$N$804,14,0))</f>
        <v/>
      </c>
      <c r="K718" s="53" t="str">
        <f>IF(N718=0,"",VLOOKUP(B718,'申込一覧（事務局）'!$A$5:$N$804,8,0))</f>
        <v/>
      </c>
      <c r="N718" s="55">
        <f>VLOOKUP(B718,'申込一覧（事務局）'!$A$5:$N$804,10,0)</f>
        <v>0</v>
      </c>
    </row>
    <row r="719" spans="1:14" ht="22.5" customHeight="1" x14ac:dyDescent="0.4">
      <c r="A719" s="19">
        <v>641</v>
      </c>
      <c r="B719" s="15">
        <v>641</v>
      </c>
      <c r="C719" s="29" t="str">
        <f>IF(N719=0,"",VLOOKUP(B719,'申込一覧（事務局）'!$A$5:$N$804,3,0))</f>
        <v/>
      </c>
      <c r="D719" s="29" t="str">
        <f t="shared" si="126"/>
        <v/>
      </c>
      <c r="E719" s="32" t="str">
        <f>IF(N719=0,"",VLOOKUP(B719,'申込一覧（事務局）'!$A$5:$N$804,4,0))</f>
        <v/>
      </c>
      <c r="F719" s="30" t="str">
        <f>IF(N719=0,"",VLOOKUP(B719,'申込一覧（事務局）'!$A$5:$N$804,6,0))</f>
        <v/>
      </c>
      <c r="G719" s="42" t="str">
        <f t="shared" si="127"/>
        <v/>
      </c>
      <c r="H719" s="50" t="str">
        <f>IF(N719=0,"",VLOOKUP(A719,'申込一覧（事務局）'!$A$5:$N$804,11,0))</f>
        <v/>
      </c>
      <c r="I719" s="31" t="str">
        <f>IF(N719=0,"",VLOOKUP(B719,'申込一覧（事務局）'!$A$5:$N$804,13,0))</f>
        <v/>
      </c>
      <c r="J719" s="31" t="str">
        <f>IF(N719=0,"",VLOOKUP(B719,'申込一覧（事務局）'!$A$5:$N$804,14,0))</f>
        <v/>
      </c>
      <c r="K719" s="53" t="str">
        <f>IF(N719=0,"",VLOOKUP(B719,'申込一覧（事務局）'!$A$5:$N$804,8,0))</f>
        <v/>
      </c>
      <c r="N719" s="55">
        <f>VLOOKUP(B719,'申込一覧（事務局）'!$A$5:$N$804,10,0)</f>
        <v>0</v>
      </c>
    </row>
    <row r="720" spans="1:14" ht="22.5" customHeight="1" x14ac:dyDescent="0.4">
      <c r="A720" s="19">
        <v>642</v>
      </c>
      <c r="B720" s="15">
        <v>642</v>
      </c>
      <c r="C720" s="29" t="str">
        <f>IF(N720=0,"",VLOOKUP(B720,'申込一覧（事務局）'!$A$5:$N$804,3,0))</f>
        <v/>
      </c>
      <c r="D720" s="29" t="str">
        <f t="shared" si="126"/>
        <v/>
      </c>
      <c r="E720" s="32" t="str">
        <f>IF(N720=0,"",VLOOKUP(B720,'申込一覧（事務局）'!$A$5:$N$804,4,0))</f>
        <v/>
      </c>
      <c r="F720" s="30" t="str">
        <f>IF(N720=0,"",VLOOKUP(B720,'申込一覧（事務局）'!$A$5:$N$804,6,0))</f>
        <v/>
      </c>
      <c r="G720" s="42" t="str">
        <f t="shared" si="127"/>
        <v/>
      </c>
      <c r="H720" s="50" t="str">
        <f>IF(N720=0,"",VLOOKUP(A720,'申込一覧（事務局）'!$A$5:$N$804,11,0))</f>
        <v/>
      </c>
      <c r="I720" s="31" t="str">
        <f>IF(N720=0,"",VLOOKUP(B720,'申込一覧（事務局）'!$A$5:$N$804,13,0))</f>
        <v/>
      </c>
      <c r="J720" s="31" t="str">
        <f>IF(N720=0,"",VLOOKUP(B720,'申込一覧（事務局）'!$A$5:$N$804,14,0))</f>
        <v/>
      </c>
      <c r="K720" s="53" t="str">
        <f>IF(N720=0,"",VLOOKUP(B720,'申込一覧（事務局）'!$A$5:$N$804,8,0))</f>
        <v/>
      </c>
      <c r="N720" s="55">
        <f>VLOOKUP(B720,'申込一覧（事務局）'!$A$5:$N$804,10,0)</f>
        <v>0</v>
      </c>
    </row>
    <row r="721" spans="1:14" ht="22.5" customHeight="1" x14ac:dyDescent="0.4">
      <c r="A721" s="19">
        <v>643</v>
      </c>
      <c r="B721" s="15">
        <v>643</v>
      </c>
      <c r="C721" s="29" t="str">
        <f>IF(N721=0,"",VLOOKUP(B721,'申込一覧（事務局）'!$A$5:$N$804,3,0))</f>
        <v/>
      </c>
      <c r="D721" s="29" t="str">
        <f t="shared" si="126"/>
        <v/>
      </c>
      <c r="E721" s="32" t="str">
        <f>IF(N721=0,"",VLOOKUP(B721,'申込一覧（事務局）'!$A$5:$N$804,4,0))</f>
        <v/>
      </c>
      <c r="F721" s="30" t="str">
        <f>IF(N721=0,"",VLOOKUP(B721,'申込一覧（事務局）'!$A$5:$N$804,6,0))</f>
        <v/>
      </c>
      <c r="G721" s="42" t="str">
        <f t="shared" si="127"/>
        <v/>
      </c>
      <c r="H721" s="50" t="str">
        <f>IF(N721=0,"",VLOOKUP(A721,'申込一覧（事務局）'!$A$5:$N$804,11,0))</f>
        <v/>
      </c>
      <c r="I721" s="31" t="str">
        <f>IF(N721=0,"",VLOOKUP(B721,'申込一覧（事務局）'!$A$5:$N$804,13,0))</f>
        <v/>
      </c>
      <c r="J721" s="31" t="str">
        <f>IF(N721=0,"",VLOOKUP(B721,'申込一覧（事務局）'!$A$5:$N$804,14,0))</f>
        <v/>
      </c>
      <c r="K721" s="53" t="str">
        <f>IF(N721=0,"",VLOOKUP(B721,'申込一覧（事務局）'!$A$5:$N$804,8,0))</f>
        <v/>
      </c>
      <c r="N721" s="55">
        <f>VLOOKUP(B721,'申込一覧（事務局）'!$A$5:$N$804,10,0)</f>
        <v>0</v>
      </c>
    </row>
    <row r="722" spans="1:14" ht="22.5" customHeight="1" x14ac:dyDescent="0.4">
      <c r="A722" s="19">
        <v>644</v>
      </c>
      <c r="B722" s="15">
        <v>644</v>
      </c>
      <c r="C722" s="29" t="str">
        <f>IF(N722=0,"",VLOOKUP(B722,'申込一覧（事務局）'!$A$5:$N$804,3,0))</f>
        <v/>
      </c>
      <c r="D722" s="29" t="str">
        <f t="shared" si="126"/>
        <v/>
      </c>
      <c r="E722" s="32" t="str">
        <f>IF(N722=0,"",VLOOKUP(B722,'申込一覧（事務局）'!$A$5:$N$804,4,0))</f>
        <v/>
      </c>
      <c r="F722" s="30" t="str">
        <f>IF(N722=0,"",VLOOKUP(B722,'申込一覧（事務局）'!$A$5:$N$804,6,0))</f>
        <v/>
      </c>
      <c r="G722" s="42" t="str">
        <f t="shared" si="127"/>
        <v/>
      </c>
      <c r="H722" s="50" t="str">
        <f>IF(N722=0,"",VLOOKUP(A722,'申込一覧（事務局）'!$A$5:$N$804,11,0))</f>
        <v/>
      </c>
      <c r="I722" s="31" t="str">
        <f>IF(N722=0,"",VLOOKUP(B722,'申込一覧（事務局）'!$A$5:$N$804,13,0))</f>
        <v/>
      </c>
      <c r="J722" s="31" t="str">
        <f>IF(N722=0,"",VLOOKUP(B722,'申込一覧（事務局）'!$A$5:$N$804,14,0))</f>
        <v/>
      </c>
      <c r="K722" s="53" t="str">
        <f>IF(N722=0,"",VLOOKUP(B722,'申込一覧（事務局）'!$A$5:$N$804,8,0))</f>
        <v/>
      </c>
      <c r="N722" s="55">
        <f>VLOOKUP(B722,'申込一覧（事務局）'!$A$5:$N$804,10,0)</f>
        <v>0</v>
      </c>
    </row>
    <row r="723" spans="1:14" ht="22.5" customHeight="1" x14ac:dyDescent="0.4">
      <c r="A723" s="19">
        <v>645</v>
      </c>
      <c r="B723" s="15">
        <v>645</v>
      </c>
      <c r="C723" s="29" t="str">
        <f>IF(N723=0,"",VLOOKUP(B723,'申込一覧（事務局）'!$A$5:$N$804,3,0))</f>
        <v/>
      </c>
      <c r="D723" s="29" t="str">
        <f t="shared" si="126"/>
        <v/>
      </c>
      <c r="E723" s="32" t="str">
        <f>IF(N723=0,"",VLOOKUP(B723,'申込一覧（事務局）'!$A$5:$N$804,4,0))</f>
        <v/>
      </c>
      <c r="F723" s="30" t="str">
        <f>IF(N723=0,"",VLOOKUP(B723,'申込一覧（事務局）'!$A$5:$N$804,6,0))</f>
        <v/>
      </c>
      <c r="G723" s="42" t="str">
        <f t="shared" si="127"/>
        <v/>
      </c>
      <c r="H723" s="50" t="str">
        <f>IF(N723=0,"",VLOOKUP(A723,'申込一覧（事務局）'!$A$5:$N$804,11,0))</f>
        <v/>
      </c>
      <c r="I723" s="31" t="str">
        <f>IF(N723=0,"",VLOOKUP(B723,'申込一覧（事務局）'!$A$5:$N$804,13,0))</f>
        <v/>
      </c>
      <c r="J723" s="31" t="str">
        <f>IF(N723=0,"",VLOOKUP(B723,'申込一覧（事務局）'!$A$5:$N$804,14,0))</f>
        <v/>
      </c>
      <c r="K723" s="53" t="str">
        <f>IF(N723=0,"",VLOOKUP(B723,'申込一覧（事務局）'!$A$5:$N$804,8,0))</f>
        <v/>
      </c>
      <c r="N723" s="55">
        <f>VLOOKUP(B723,'申込一覧（事務局）'!$A$5:$N$804,10,0)</f>
        <v>0</v>
      </c>
    </row>
    <row r="724" spans="1:14" ht="22.5" customHeight="1" x14ac:dyDescent="0.4">
      <c r="A724" s="19">
        <v>646</v>
      </c>
      <c r="B724" s="15">
        <v>646</v>
      </c>
      <c r="C724" s="29" t="str">
        <f>IF(N724=0,"",VLOOKUP(B724,'申込一覧（事務局）'!$A$5:$N$804,3,0))</f>
        <v/>
      </c>
      <c r="D724" s="29" t="str">
        <f t="shared" si="126"/>
        <v/>
      </c>
      <c r="E724" s="32" t="str">
        <f>IF(N724=0,"",VLOOKUP(B724,'申込一覧（事務局）'!$A$5:$N$804,4,0))</f>
        <v/>
      </c>
      <c r="F724" s="30" t="str">
        <f>IF(N724=0,"",VLOOKUP(B724,'申込一覧（事務局）'!$A$5:$N$804,6,0))</f>
        <v/>
      </c>
      <c r="G724" s="42" t="str">
        <f t="shared" si="127"/>
        <v/>
      </c>
      <c r="H724" s="50" t="str">
        <f>IF(N724=0,"",VLOOKUP(A724,'申込一覧（事務局）'!$A$5:$N$804,11,0))</f>
        <v/>
      </c>
      <c r="I724" s="31" t="str">
        <f>IF(N724=0,"",VLOOKUP(B724,'申込一覧（事務局）'!$A$5:$N$804,13,0))</f>
        <v/>
      </c>
      <c r="J724" s="31" t="str">
        <f>IF(N724=0,"",VLOOKUP(B724,'申込一覧（事務局）'!$A$5:$N$804,14,0))</f>
        <v/>
      </c>
      <c r="K724" s="53" t="str">
        <f>IF(N724=0,"",VLOOKUP(B724,'申込一覧（事務局）'!$A$5:$N$804,8,0))</f>
        <v/>
      </c>
      <c r="N724" s="55">
        <f>VLOOKUP(B724,'申込一覧（事務局）'!$A$5:$N$804,10,0)</f>
        <v>0</v>
      </c>
    </row>
    <row r="725" spans="1:14" ht="22.5" customHeight="1" x14ac:dyDescent="0.4">
      <c r="A725" s="19">
        <v>647</v>
      </c>
      <c r="B725" s="15">
        <v>647</v>
      </c>
      <c r="C725" s="29" t="str">
        <f>IF(N725=0,"",VLOOKUP(B725,'申込一覧（事務局）'!$A$5:$N$804,3,0))</f>
        <v/>
      </c>
      <c r="D725" s="29" t="str">
        <f t="shared" si="126"/>
        <v/>
      </c>
      <c r="E725" s="32" t="str">
        <f>IF(N725=0,"",VLOOKUP(B725,'申込一覧（事務局）'!$A$5:$N$804,4,0))</f>
        <v/>
      </c>
      <c r="F725" s="30" t="str">
        <f>IF(N725=0,"",VLOOKUP(B725,'申込一覧（事務局）'!$A$5:$N$804,6,0))</f>
        <v/>
      </c>
      <c r="G725" s="42" t="str">
        <f t="shared" si="127"/>
        <v/>
      </c>
      <c r="H725" s="50" t="str">
        <f>IF(N725=0,"",VLOOKUP(A725,'申込一覧（事務局）'!$A$5:$N$804,11,0))</f>
        <v/>
      </c>
      <c r="I725" s="31" t="str">
        <f>IF(N725=0,"",VLOOKUP(B725,'申込一覧（事務局）'!$A$5:$N$804,13,0))</f>
        <v/>
      </c>
      <c r="J725" s="31" t="str">
        <f>IF(N725=0,"",VLOOKUP(B725,'申込一覧（事務局）'!$A$5:$N$804,14,0))</f>
        <v/>
      </c>
      <c r="K725" s="53" t="str">
        <f>IF(N725=0,"",VLOOKUP(B725,'申込一覧（事務局）'!$A$5:$N$804,8,0))</f>
        <v/>
      </c>
      <c r="N725" s="55">
        <f>VLOOKUP(B725,'申込一覧（事務局）'!$A$5:$N$804,10,0)</f>
        <v>0</v>
      </c>
    </row>
    <row r="726" spans="1:14" ht="22.5" customHeight="1" x14ac:dyDescent="0.4">
      <c r="A726" s="19">
        <v>648</v>
      </c>
      <c r="B726" s="15">
        <v>648</v>
      </c>
      <c r="C726" s="29" t="str">
        <f>IF(N726=0,"",VLOOKUP(B726,'申込一覧（事務局）'!$A$5:$N$804,3,0))</f>
        <v/>
      </c>
      <c r="D726" s="29" t="str">
        <f t="shared" si="126"/>
        <v/>
      </c>
      <c r="E726" s="32" t="str">
        <f>IF(N726=0,"",VLOOKUP(B726,'申込一覧（事務局）'!$A$5:$N$804,4,0))</f>
        <v/>
      </c>
      <c r="F726" s="30" t="str">
        <f>IF(N726=0,"",VLOOKUP(B726,'申込一覧（事務局）'!$A$5:$N$804,6,0))</f>
        <v/>
      </c>
      <c r="G726" s="42" t="str">
        <f t="shared" si="127"/>
        <v/>
      </c>
      <c r="H726" s="50" t="str">
        <f>IF(N726=0,"",VLOOKUP(A726,'申込一覧（事務局）'!$A$5:$N$804,11,0))</f>
        <v/>
      </c>
      <c r="I726" s="31" t="str">
        <f>IF(N726=0,"",VLOOKUP(B726,'申込一覧（事務局）'!$A$5:$N$804,13,0))</f>
        <v/>
      </c>
      <c r="J726" s="31" t="str">
        <f>IF(N726=0,"",VLOOKUP(B726,'申込一覧（事務局）'!$A$5:$N$804,14,0))</f>
        <v/>
      </c>
      <c r="K726" s="53" t="str">
        <f>IF(N726=0,"",VLOOKUP(B726,'申込一覧（事務局）'!$A$5:$N$804,8,0))</f>
        <v/>
      </c>
      <c r="N726" s="55">
        <f>VLOOKUP(B726,'申込一覧（事務局）'!$A$5:$N$804,10,0)</f>
        <v>0</v>
      </c>
    </row>
    <row r="727" spans="1:14" ht="22.5" customHeight="1" x14ac:dyDescent="0.4">
      <c r="A727" s="19">
        <v>649</v>
      </c>
      <c r="B727" s="15">
        <v>649</v>
      </c>
      <c r="C727" s="29" t="str">
        <f>IF(N727=0,"",VLOOKUP(B727,'申込一覧（事務局）'!$A$5:$N$804,3,0))</f>
        <v/>
      </c>
      <c r="D727" s="29" t="str">
        <f t="shared" si="126"/>
        <v/>
      </c>
      <c r="E727" s="32" t="str">
        <f>IF(N727=0,"",VLOOKUP(B727,'申込一覧（事務局）'!$A$5:$N$804,4,0))</f>
        <v/>
      </c>
      <c r="F727" s="30" t="str">
        <f>IF(N727=0,"",VLOOKUP(B727,'申込一覧（事務局）'!$A$5:$N$804,6,0))</f>
        <v/>
      </c>
      <c r="G727" s="42" t="str">
        <f t="shared" si="127"/>
        <v/>
      </c>
      <c r="H727" s="50" t="str">
        <f>IF(N727=0,"",VLOOKUP(A727,'申込一覧（事務局）'!$A$5:$N$804,11,0))</f>
        <v/>
      </c>
      <c r="I727" s="31" t="str">
        <f>IF(N727=0,"",VLOOKUP(B727,'申込一覧（事務局）'!$A$5:$N$804,13,0))</f>
        <v/>
      </c>
      <c r="J727" s="31" t="str">
        <f>IF(N727=0,"",VLOOKUP(B727,'申込一覧（事務局）'!$A$5:$N$804,14,0))</f>
        <v/>
      </c>
      <c r="K727" s="53" t="str">
        <f>IF(N727=0,"",VLOOKUP(B727,'申込一覧（事務局）'!$A$5:$N$804,8,0))</f>
        <v/>
      </c>
      <c r="N727" s="55">
        <f>VLOOKUP(B727,'申込一覧（事務局）'!$A$5:$N$804,10,0)</f>
        <v>0</v>
      </c>
    </row>
    <row r="728" spans="1:14" ht="22.5" customHeight="1" thickBot="1" x14ac:dyDescent="0.45">
      <c r="A728" s="43">
        <v>650</v>
      </c>
      <c r="B728" s="16">
        <v>650</v>
      </c>
      <c r="C728" s="33" t="str">
        <f>IF(N728=0,"",VLOOKUP(B728,'申込一覧（事務局）'!$A$5:$N$804,3,0))</f>
        <v/>
      </c>
      <c r="D728" s="33" t="str">
        <f t="shared" si="126"/>
        <v/>
      </c>
      <c r="E728" s="34" t="str">
        <f>IF(N728=0,"",VLOOKUP(B728,'申込一覧（事務局）'!$A$5:$N$804,4,0))</f>
        <v/>
      </c>
      <c r="F728" s="44" t="str">
        <f>IF(N728=0,"",VLOOKUP(B728,'申込一覧（事務局）'!$A$5:$N$804,6,0))</f>
        <v/>
      </c>
      <c r="G728" s="45" t="str">
        <f t="shared" si="127"/>
        <v/>
      </c>
      <c r="H728" s="51" t="str">
        <f>IF(N728=0,"",VLOOKUP(A728,'申込一覧（事務局）'!$A$5:$N$804,11,0))</f>
        <v/>
      </c>
      <c r="I728" s="46" t="str">
        <f>IF(N728=0,"",VLOOKUP(B728,'申込一覧（事務局）'!$A$5:$N$804,13,0))</f>
        <v/>
      </c>
      <c r="J728" s="46" t="str">
        <f>IF(N728=0,"",VLOOKUP(B728,'申込一覧（事務局）'!$A$5:$N$804,14,0))</f>
        <v/>
      </c>
      <c r="K728" s="54" t="str">
        <f>IF(N728=0,"",VLOOKUP(B728,'申込一覧（事務局）'!$A$5:$N$804,8,0))</f>
        <v/>
      </c>
      <c r="N728" s="55">
        <f>VLOOKUP(B728,'申込一覧（事務局）'!$A$5:$N$804,10,0)</f>
        <v>0</v>
      </c>
    </row>
    <row r="729" spans="1:14" ht="23.25" x14ac:dyDescent="0.4">
      <c r="A729" s="81" t="str">
        <f t="shared" ref="A729" si="128">A1</f>
        <v>2023年度　C級公認審判員申請者名簿(一般)　　　</v>
      </c>
      <c r="B729" s="81"/>
      <c r="C729" s="81"/>
      <c r="D729" s="81"/>
      <c r="E729" s="81"/>
      <c r="F729" s="81"/>
      <c r="G729" s="81"/>
      <c r="H729" s="81"/>
      <c r="I729" s="81"/>
      <c r="J729" s="81"/>
      <c r="K729" s="82" t="str">
        <f>"NO."&amp;$L$2+26</f>
        <v>NO.27</v>
      </c>
      <c r="N729" s="55" t="e">
        <f>VLOOKUP(B729,'申込一覧（事務局）'!$A$5:$N$804,10,0)</f>
        <v>#N/A</v>
      </c>
    </row>
    <row r="730" spans="1:14" ht="17.25" thickBot="1" x14ac:dyDescent="0.45">
      <c r="A730" s="84" t="str">
        <f t="shared" ref="A730:J730" si="129">A2</f>
        <v>一般財団法人　北海道陸上競技協会　　２０２３年４月１日付委嘱</v>
      </c>
      <c r="B730" s="84"/>
      <c r="C730" s="84"/>
      <c r="D730" s="84"/>
      <c r="E730" s="84"/>
      <c r="F730" s="84"/>
      <c r="G730" s="84"/>
      <c r="H730" s="84"/>
      <c r="I730" s="84"/>
      <c r="J730" s="21" t="str">
        <f t="shared" si="129"/>
        <v>2023年4月15日以降受付</v>
      </c>
      <c r="K730" s="83"/>
      <c r="L730" s="12">
        <v>1</v>
      </c>
      <c r="N730" s="55" t="e">
        <f>VLOOKUP(B730,'申込一覧（事務局）'!$A$5:$N$804,10,0)</f>
        <v>#N/A</v>
      </c>
    </row>
    <row r="731" spans="1:14" ht="26.25" customHeight="1" thickBot="1" x14ac:dyDescent="0.45">
      <c r="A731" s="13"/>
      <c r="B731" s="18" t="str">
        <f t="shared" ref="B731:K731" si="130">B3</f>
        <v>登録番号</v>
      </c>
      <c r="C731" s="22" t="str">
        <f t="shared" si="130"/>
        <v>所属陸協</v>
      </c>
      <c r="D731" s="23" t="str">
        <f t="shared" si="130"/>
        <v>区分</v>
      </c>
      <c r="E731" s="24" t="str">
        <f t="shared" si="130"/>
        <v>氏      名</v>
      </c>
      <c r="F731" s="25" t="str">
        <f t="shared" si="130"/>
        <v>性</v>
      </c>
      <c r="G731" s="24" t="str">
        <f t="shared" si="130"/>
        <v>生年月日</v>
      </c>
      <c r="H731" s="24" t="str">
        <f t="shared" si="130"/>
        <v>年齢</v>
      </c>
      <c r="I731" s="24" t="str">
        <f t="shared" si="130"/>
        <v>（〒）</v>
      </c>
      <c r="J731" s="26" t="str">
        <f t="shared" si="130"/>
        <v>住所</v>
      </c>
      <c r="K731" s="27" t="str">
        <f t="shared" si="130"/>
        <v>所属高校</v>
      </c>
      <c r="N731" s="55" t="e">
        <f>VLOOKUP(B731,'申込一覧（事務局）'!$A$5:$N$804,10,0)</f>
        <v>#N/A</v>
      </c>
    </row>
    <row r="732" spans="1:14" ht="22.5" customHeight="1" x14ac:dyDescent="0.4">
      <c r="A732" s="37">
        <v>651</v>
      </c>
      <c r="B732" s="14">
        <v>651</v>
      </c>
      <c r="C732" s="28" t="str">
        <f>IF(N732=0,"",VLOOKUP(B732,'申込一覧（事務局）'!$A$5:$N$804,3,0))</f>
        <v/>
      </c>
      <c r="D732" s="28" t="str">
        <f>IF(C732="","","高校")</f>
        <v/>
      </c>
      <c r="E732" s="38" t="str">
        <f>IF(N732=0,"",VLOOKUP(B732,'申込一覧（事務局）'!$A$5:$N$804,4,0))</f>
        <v/>
      </c>
      <c r="F732" s="39" t="str">
        <f>IF(N732=0,"",VLOOKUP(B732,'申込一覧（事務局）'!$A$5:$N$804,6,0))</f>
        <v/>
      </c>
      <c r="G732" s="40" t="str">
        <f>IF(N732=0,"",TEXT(N732,"0000!/00!/00"))</f>
        <v/>
      </c>
      <c r="H732" s="48" t="str">
        <f>IF(N732=0,"",VLOOKUP(A732,'申込一覧（事務局）'!$A$5:$N$804,11,0))</f>
        <v/>
      </c>
      <c r="I732" s="41" t="str">
        <f>IF(N732=0,"",VLOOKUP(B732,'申込一覧（事務局）'!$A$5:$N$804,13,0))</f>
        <v/>
      </c>
      <c r="J732" s="41" t="str">
        <f>IF(N732=0,"",VLOOKUP(B732,'申込一覧（事務局）'!$A$5:$N$804,14,0))</f>
        <v/>
      </c>
      <c r="K732" s="52" t="str">
        <f>IF(N732=0,"",VLOOKUP(B732,'申込一覧（事務局）'!$A$5:$N$804,8,0))</f>
        <v/>
      </c>
      <c r="N732" s="55">
        <f>VLOOKUP(B732,'申込一覧（事務局）'!$A$5:$N$804,10,0)</f>
        <v>0</v>
      </c>
    </row>
    <row r="733" spans="1:14" ht="22.5" customHeight="1" x14ac:dyDescent="0.4">
      <c r="A733" s="19">
        <v>652</v>
      </c>
      <c r="B733" s="15">
        <v>652</v>
      </c>
      <c r="C733" s="29" t="str">
        <f>IF(N733=0,"",VLOOKUP(B733,'申込一覧（事務局）'!$A$5:$N$804,3,0))</f>
        <v/>
      </c>
      <c r="D733" s="29" t="str">
        <f t="shared" ref="D733:D756" si="131">IF(C733="","","高校")</f>
        <v/>
      </c>
      <c r="E733" s="32" t="str">
        <f>IF(N733=0,"",VLOOKUP(B733,'申込一覧（事務局）'!$A$5:$N$804,4,0))</f>
        <v/>
      </c>
      <c r="F733" s="30" t="str">
        <f>IF(N733=0,"",VLOOKUP(B733,'申込一覧（事務局）'!$A$5:$N$804,6,0))</f>
        <v/>
      </c>
      <c r="G733" s="42" t="str">
        <f t="shared" ref="G733:G756" si="132">IF(N733=0,"",TEXT(N733,"0000!/00!/00"))</f>
        <v/>
      </c>
      <c r="H733" s="50" t="str">
        <f>IF(N733=0,"",VLOOKUP(A733,'申込一覧（事務局）'!$A$5:$N$804,11,0))</f>
        <v/>
      </c>
      <c r="I733" s="31" t="str">
        <f>IF(N733=0,"",VLOOKUP(B733,'申込一覧（事務局）'!$A$5:$N$804,13,0))</f>
        <v/>
      </c>
      <c r="J733" s="31" t="str">
        <f>IF(N733=0,"",VLOOKUP(B733,'申込一覧（事務局）'!$A$5:$N$804,14,0))</f>
        <v/>
      </c>
      <c r="K733" s="53" t="str">
        <f>IF(N733=0,"",VLOOKUP(B733,'申込一覧（事務局）'!$A$5:$N$804,8,0))</f>
        <v/>
      </c>
      <c r="N733" s="55">
        <f>VLOOKUP(B733,'申込一覧（事務局）'!$A$5:$N$804,10,0)</f>
        <v>0</v>
      </c>
    </row>
    <row r="734" spans="1:14" ht="22.5" customHeight="1" x14ac:dyDescent="0.4">
      <c r="A734" s="19">
        <v>653</v>
      </c>
      <c r="B734" s="15">
        <v>653</v>
      </c>
      <c r="C734" s="29" t="str">
        <f>IF(N734=0,"",VLOOKUP(B734,'申込一覧（事務局）'!$A$5:$N$804,3,0))</f>
        <v/>
      </c>
      <c r="D734" s="29" t="str">
        <f t="shared" si="131"/>
        <v/>
      </c>
      <c r="E734" s="32" t="str">
        <f>IF(N734=0,"",VLOOKUP(B734,'申込一覧（事務局）'!$A$5:$N$804,4,0))</f>
        <v/>
      </c>
      <c r="F734" s="30" t="str">
        <f>IF(N734=0,"",VLOOKUP(B734,'申込一覧（事務局）'!$A$5:$N$804,6,0))</f>
        <v/>
      </c>
      <c r="G734" s="42" t="str">
        <f t="shared" si="132"/>
        <v/>
      </c>
      <c r="H734" s="50" t="str">
        <f>IF(N734=0,"",VLOOKUP(A734,'申込一覧（事務局）'!$A$5:$N$804,11,0))</f>
        <v/>
      </c>
      <c r="I734" s="31" t="str">
        <f>IF(N734=0,"",VLOOKUP(B734,'申込一覧（事務局）'!$A$5:$N$804,13,0))</f>
        <v/>
      </c>
      <c r="J734" s="31" t="str">
        <f>IF(N734=0,"",VLOOKUP(B734,'申込一覧（事務局）'!$A$5:$N$804,14,0))</f>
        <v/>
      </c>
      <c r="K734" s="53" t="str">
        <f>IF(N734=0,"",VLOOKUP(B734,'申込一覧（事務局）'!$A$5:$N$804,8,0))</f>
        <v/>
      </c>
      <c r="N734" s="55">
        <f>VLOOKUP(B734,'申込一覧（事務局）'!$A$5:$N$804,10,0)</f>
        <v>0</v>
      </c>
    </row>
    <row r="735" spans="1:14" ht="22.5" customHeight="1" x14ac:dyDescent="0.4">
      <c r="A735" s="19">
        <v>654</v>
      </c>
      <c r="B735" s="15">
        <v>654</v>
      </c>
      <c r="C735" s="29" t="str">
        <f>IF(N735=0,"",VLOOKUP(B735,'申込一覧（事務局）'!$A$5:$N$804,3,0))</f>
        <v/>
      </c>
      <c r="D735" s="29" t="str">
        <f t="shared" si="131"/>
        <v/>
      </c>
      <c r="E735" s="32" t="str">
        <f>IF(N735=0,"",VLOOKUP(B735,'申込一覧（事務局）'!$A$5:$N$804,4,0))</f>
        <v/>
      </c>
      <c r="F735" s="30" t="str">
        <f>IF(N735=0,"",VLOOKUP(B735,'申込一覧（事務局）'!$A$5:$N$804,6,0))</f>
        <v/>
      </c>
      <c r="G735" s="42" t="str">
        <f t="shared" si="132"/>
        <v/>
      </c>
      <c r="H735" s="50" t="str">
        <f>IF(N735=0,"",VLOOKUP(A735,'申込一覧（事務局）'!$A$5:$N$804,11,0))</f>
        <v/>
      </c>
      <c r="I735" s="31" t="str">
        <f>IF(N735=0,"",VLOOKUP(B735,'申込一覧（事務局）'!$A$5:$N$804,13,0))</f>
        <v/>
      </c>
      <c r="J735" s="31" t="str">
        <f>IF(N735=0,"",VLOOKUP(B735,'申込一覧（事務局）'!$A$5:$N$804,14,0))</f>
        <v/>
      </c>
      <c r="K735" s="53" t="str">
        <f>IF(N735=0,"",VLOOKUP(B735,'申込一覧（事務局）'!$A$5:$N$804,8,0))</f>
        <v/>
      </c>
      <c r="N735" s="55">
        <f>VLOOKUP(B735,'申込一覧（事務局）'!$A$5:$N$804,10,0)</f>
        <v>0</v>
      </c>
    </row>
    <row r="736" spans="1:14" ht="22.5" customHeight="1" x14ac:dyDescent="0.4">
      <c r="A736" s="19">
        <v>655</v>
      </c>
      <c r="B736" s="15">
        <v>655</v>
      </c>
      <c r="C736" s="29" t="str">
        <f>IF(N736=0,"",VLOOKUP(B736,'申込一覧（事務局）'!$A$5:$N$804,3,0))</f>
        <v/>
      </c>
      <c r="D736" s="29" t="str">
        <f t="shared" si="131"/>
        <v/>
      </c>
      <c r="E736" s="32" t="str">
        <f>IF(N736=0,"",VLOOKUP(B736,'申込一覧（事務局）'!$A$5:$N$804,4,0))</f>
        <v/>
      </c>
      <c r="F736" s="30" t="str">
        <f>IF(N736=0,"",VLOOKUP(B736,'申込一覧（事務局）'!$A$5:$N$804,6,0))</f>
        <v/>
      </c>
      <c r="G736" s="42" t="str">
        <f t="shared" si="132"/>
        <v/>
      </c>
      <c r="H736" s="50" t="str">
        <f>IF(N736=0,"",VLOOKUP(A736,'申込一覧（事務局）'!$A$5:$N$804,11,0))</f>
        <v/>
      </c>
      <c r="I736" s="31" t="str">
        <f>IF(N736=0,"",VLOOKUP(B736,'申込一覧（事務局）'!$A$5:$N$804,13,0))</f>
        <v/>
      </c>
      <c r="J736" s="31" t="str">
        <f>IF(N736=0,"",VLOOKUP(B736,'申込一覧（事務局）'!$A$5:$N$804,14,0))</f>
        <v/>
      </c>
      <c r="K736" s="53" t="str">
        <f>IF(N736=0,"",VLOOKUP(B736,'申込一覧（事務局）'!$A$5:$N$804,8,0))</f>
        <v/>
      </c>
      <c r="N736" s="55">
        <f>VLOOKUP(B736,'申込一覧（事務局）'!$A$5:$N$804,10,0)</f>
        <v>0</v>
      </c>
    </row>
    <row r="737" spans="1:14" ht="22.5" customHeight="1" x14ac:dyDescent="0.4">
      <c r="A737" s="19">
        <v>656</v>
      </c>
      <c r="B737" s="15">
        <v>656</v>
      </c>
      <c r="C737" s="29" t="str">
        <f>IF(N737=0,"",VLOOKUP(B737,'申込一覧（事務局）'!$A$5:$N$804,3,0))</f>
        <v/>
      </c>
      <c r="D737" s="29" t="str">
        <f t="shared" si="131"/>
        <v/>
      </c>
      <c r="E737" s="32" t="str">
        <f>IF(N737=0,"",VLOOKUP(B737,'申込一覧（事務局）'!$A$5:$N$804,4,0))</f>
        <v/>
      </c>
      <c r="F737" s="30" t="str">
        <f>IF(N737=0,"",VLOOKUP(B737,'申込一覧（事務局）'!$A$5:$N$804,6,0))</f>
        <v/>
      </c>
      <c r="G737" s="42" t="str">
        <f t="shared" si="132"/>
        <v/>
      </c>
      <c r="H737" s="50" t="str">
        <f>IF(N737=0,"",VLOOKUP(A737,'申込一覧（事務局）'!$A$5:$N$804,11,0))</f>
        <v/>
      </c>
      <c r="I737" s="31" t="str">
        <f>IF(N737=0,"",VLOOKUP(B737,'申込一覧（事務局）'!$A$5:$N$804,13,0))</f>
        <v/>
      </c>
      <c r="J737" s="31" t="str">
        <f>IF(N737=0,"",VLOOKUP(B737,'申込一覧（事務局）'!$A$5:$N$804,14,0))</f>
        <v/>
      </c>
      <c r="K737" s="53" t="str">
        <f>IF(N737=0,"",VLOOKUP(B737,'申込一覧（事務局）'!$A$5:$N$804,8,0))</f>
        <v/>
      </c>
      <c r="N737" s="55">
        <f>VLOOKUP(B737,'申込一覧（事務局）'!$A$5:$N$804,10,0)</f>
        <v>0</v>
      </c>
    </row>
    <row r="738" spans="1:14" ht="22.5" customHeight="1" x14ac:dyDescent="0.4">
      <c r="A738" s="19">
        <v>657</v>
      </c>
      <c r="B738" s="15">
        <v>657</v>
      </c>
      <c r="C738" s="29" t="str">
        <f>IF(N738=0,"",VLOOKUP(B738,'申込一覧（事務局）'!$A$5:$N$804,3,0))</f>
        <v/>
      </c>
      <c r="D738" s="29" t="str">
        <f t="shared" si="131"/>
        <v/>
      </c>
      <c r="E738" s="32" t="str">
        <f>IF(N738=0,"",VLOOKUP(B738,'申込一覧（事務局）'!$A$5:$N$804,4,0))</f>
        <v/>
      </c>
      <c r="F738" s="30" t="str">
        <f>IF(N738=0,"",VLOOKUP(B738,'申込一覧（事務局）'!$A$5:$N$804,6,0))</f>
        <v/>
      </c>
      <c r="G738" s="42" t="str">
        <f t="shared" si="132"/>
        <v/>
      </c>
      <c r="H738" s="50" t="str">
        <f>IF(N738=0,"",VLOOKUP(A738,'申込一覧（事務局）'!$A$5:$N$804,11,0))</f>
        <v/>
      </c>
      <c r="I738" s="31" t="str">
        <f>IF(N738=0,"",VLOOKUP(B738,'申込一覧（事務局）'!$A$5:$N$804,13,0))</f>
        <v/>
      </c>
      <c r="J738" s="31" t="str">
        <f>IF(N738=0,"",VLOOKUP(B738,'申込一覧（事務局）'!$A$5:$N$804,14,0))</f>
        <v/>
      </c>
      <c r="K738" s="53" t="str">
        <f>IF(N738=0,"",VLOOKUP(B738,'申込一覧（事務局）'!$A$5:$N$804,8,0))</f>
        <v/>
      </c>
      <c r="N738" s="55">
        <f>VLOOKUP(B738,'申込一覧（事務局）'!$A$5:$N$804,10,0)</f>
        <v>0</v>
      </c>
    </row>
    <row r="739" spans="1:14" ht="22.5" customHeight="1" x14ac:dyDescent="0.4">
      <c r="A739" s="19">
        <v>658</v>
      </c>
      <c r="B739" s="15">
        <v>658</v>
      </c>
      <c r="C739" s="29" t="str">
        <f>IF(N739=0,"",VLOOKUP(B739,'申込一覧（事務局）'!$A$5:$N$804,3,0))</f>
        <v/>
      </c>
      <c r="D739" s="29" t="str">
        <f t="shared" si="131"/>
        <v/>
      </c>
      <c r="E739" s="32" t="str">
        <f>IF(N739=0,"",VLOOKUP(B739,'申込一覧（事務局）'!$A$5:$N$804,4,0))</f>
        <v/>
      </c>
      <c r="F739" s="30" t="str">
        <f>IF(N739=0,"",VLOOKUP(B739,'申込一覧（事務局）'!$A$5:$N$804,6,0))</f>
        <v/>
      </c>
      <c r="G739" s="42" t="str">
        <f t="shared" si="132"/>
        <v/>
      </c>
      <c r="H739" s="50" t="str">
        <f>IF(N739=0,"",VLOOKUP(A739,'申込一覧（事務局）'!$A$5:$N$804,11,0))</f>
        <v/>
      </c>
      <c r="I739" s="31" t="str">
        <f>IF(N739=0,"",VLOOKUP(B739,'申込一覧（事務局）'!$A$5:$N$804,13,0))</f>
        <v/>
      </c>
      <c r="J739" s="31" t="str">
        <f>IF(N739=0,"",VLOOKUP(B739,'申込一覧（事務局）'!$A$5:$N$804,14,0))</f>
        <v/>
      </c>
      <c r="K739" s="53" t="str">
        <f>IF(N739=0,"",VLOOKUP(B739,'申込一覧（事務局）'!$A$5:$N$804,8,0))</f>
        <v/>
      </c>
      <c r="N739" s="55">
        <f>VLOOKUP(B739,'申込一覧（事務局）'!$A$5:$N$804,10,0)</f>
        <v>0</v>
      </c>
    </row>
    <row r="740" spans="1:14" ht="22.5" customHeight="1" x14ac:dyDescent="0.4">
      <c r="A740" s="19">
        <v>659</v>
      </c>
      <c r="B740" s="15">
        <v>659</v>
      </c>
      <c r="C740" s="29" t="str">
        <f>IF(N740=0,"",VLOOKUP(B740,'申込一覧（事務局）'!$A$5:$N$804,3,0))</f>
        <v/>
      </c>
      <c r="D740" s="29" t="str">
        <f t="shared" si="131"/>
        <v/>
      </c>
      <c r="E740" s="32" t="str">
        <f>IF(N740=0,"",VLOOKUP(B740,'申込一覧（事務局）'!$A$5:$N$804,4,0))</f>
        <v/>
      </c>
      <c r="F740" s="30" t="str">
        <f>IF(N740=0,"",VLOOKUP(B740,'申込一覧（事務局）'!$A$5:$N$804,6,0))</f>
        <v/>
      </c>
      <c r="G740" s="42" t="str">
        <f t="shared" si="132"/>
        <v/>
      </c>
      <c r="H740" s="50" t="str">
        <f>IF(N740=0,"",VLOOKUP(A740,'申込一覧（事務局）'!$A$5:$N$804,11,0))</f>
        <v/>
      </c>
      <c r="I740" s="31" t="str">
        <f>IF(N740=0,"",VLOOKUP(B740,'申込一覧（事務局）'!$A$5:$N$804,13,0))</f>
        <v/>
      </c>
      <c r="J740" s="31" t="str">
        <f>IF(N740=0,"",VLOOKUP(B740,'申込一覧（事務局）'!$A$5:$N$804,14,0))</f>
        <v/>
      </c>
      <c r="K740" s="53" t="str">
        <f>IF(N740=0,"",VLOOKUP(B740,'申込一覧（事務局）'!$A$5:$N$804,8,0))</f>
        <v/>
      </c>
      <c r="N740" s="55">
        <f>VLOOKUP(B740,'申込一覧（事務局）'!$A$5:$N$804,10,0)</f>
        <v>0</v>
      </c>
    </row>
    <row r="741" spans="1:14" ht="22.5" customHeight="1" x14ac:dyDescent="0.4">
      <c r="A741" s="19">
        <v>660</v>
      </c>
      <c r="B741" s="15">
        <v>660</v>
      </c>
      <c r="C741" s="29" t="str">
        <f>IF(N741=0,"",VLOOKUP(B741,'申込一覧（事務局）'!$A$5:$N$804,3,0))</f>
        <v/>
      </c>
      <c r="D741" s="29" t="str">
        <f t="shared" si="131"/>
        <v/>
      </c>
      <c r="E741" s="32" t="str">
        <f>IF(N741=0,"",VLOOKUP(B741,'申込一覧（事務局）'!$A$5:$N$804,4,0))</f>
        <v/>
      </c>
      <c r="F741" s="30" t="str">
        <f>IF(N741=0,"",VLOOKUP(B741,'申込一覧（事務局）'!$A$5:$N$804,6,0))</f>
        <v/>
      </c>
      <c r="G741" s="42" t="str">
        <f t="shared" si="132"/>
        <v/>
      </c>
      <c r="H741" s="50" t="str">
        <f>IF(N741=0,"",VLOOKUP(A741,'申込一覧（事務局）'!$A$5:$N$804,11,0))</f>
        <v/>
      </c>
      <c r="I741" s="31" t="str">
        <f>IF(N741=0,"",VLOOKUP(B741,'申込一覧（事務局）'!$A$5:$N$804,13,0))</f>
        <v/>
      </c>
      <c r="J741" s="31" t="str">
        <f>IF(N741=0,"",VLOOKUP(B741,'申込一覧（事務局）'!$A$5:$N$804,14,0))</f>
        <v/>
      </c>
      <c r="K741" s="53" t="str">
        <f>IF(N741=0,"",VLOOKUP(B741,'申込一覧（事務局）'!$A$5:$N$804,8,0))</f>
        <v/>
      </c>
      <c r="N741" s="55">
        <f>VLOOKUP(B741,'申込一覧（事務局）'!$A$5:$N$804,10,0)</f>
        <v>0</v>
      </c>
    </row>
    <row r="742" spans="1:14" ht="22.5" customHeight="1" x14ac:dyDescent="0.4">
      <c r="A742" s="19">
        <v>661</v>
      </c>
      <c r="B742" s="15">
        <v>661</v>
      </c>
      <c r="C742" s="29" t="str">
        <f>IF(N742=0,"",VLOOKUP(B742,'申込一覧（事務局）'!$A$5:$N$804,3,0))</f>
        <v/>
      </c>
      <c r="D742" s="29" t="str">
        <f t="shared" si="131"/>
        <v/>
      </c>
      <c r="E742" s="32" t="str">
        <f>IF(N742=0,"",VLOOKUP(B742,'申込一覧（事務局）'!$A$5:$N$804,4,0))</f>
        <v/>
      </c>
      <c r="F742" s="30" t="str">
        <f>IF(N742=0,"",VLOOKUP(B742,'申込一覧（事務局）'!$A$5:$N$804,6,0))</f>
        <v/>
      </c>
      <c r="G742" s="42" t="str">
        <f t="shared" si="132"/>
        <v/>
      </c>
      <c r="H742" s="50" t="str">
        <f>IF(N742=0,"",VLOOKUP(A742,'申込一覧（事務局）'!$A$5:$N$804,11,0))</f>
        <v/>
      </c>
      <c r="I742" s="31" t="str">
        <f>IF(N742=0,"",VLOOKUP(B742,'申込一覧（事務局）'!$A$5:$N$804,13,0))</f>
        <v/>
      </c>
      <c r="J742" s="31" t="str">
        <f>IF(N742=0,"",VLOOKUP(B742,'申込一覧（事務局）'!$A$5:$N$804,14,0))</f>
        <v/>
      </c>
      <c r="K742" s="53" t="str">
        <f>IF(N742=0,"",VLOOKUP(B742,'申込一覧（事務局）'!$A$5:$N$804,8,0))</f>
        <v/>
      </c>
      <c r="N742" s="55">
        <f>VLOOKUP(B742,'申込一覧（事務局）'!$A$5:$N$804,10,0)</f>
        <v>0</v>
      </c>
    </row>
    <row r="743" spans="1:14" ht="22.5" customHeight="1" x14ac:dyDescent="0.4">
      <c r="A743" s="19">
        <v>662</v>
      </c>
      <c r="B743" s="15">
        <v>662</v>
      </c>
      <c r="C743" s="29" t="str">
        <f>IF(N743=0,"",VLOOKUP(B743,'申込一覧（事務局）'!$A$5:$N$804,3,0))</f>
        <v/>
      </c>
      <c r="D743" s="29" t="str">
        <f t="shared" si="131"/>
        <v/>
      </c>
      <c r="E743" s="32" t="str">
        <f>IF(N743=0,"",VLOOKUP(B743,'申込一覧（事務局）'!$A$5:$N$804,4,0))</f>
        <v/>
      </c>
      <c r="F743" s="30" t="str">
        <f>IF(N743=0,"",VLOOKUP(B743,'申込一覧（事務局）'!$A$5:$N$804,6,0))</f>
        <v/>
      </c>
      <c r="G743" s="42" t="str">
        <f t="shared" si="132"/>
        <v/>
      </c>
      <c r="H743" s="50" t="str">
        <f>IF(N743=0,"",VLOOKUP(A743,'申込一覧（事務局）'!$A$5:$N$804,11,0))</f>
        <v/>
      </c>
      <c r="I743" s="31" t="str">
        <f>IF(N743=0,"",VLOOKUP(B743,'申込一覧（事務局）'!$A$5:$N$804,13,0))</f>
        <v/>
      </c>
      <c r="J743" s="31" t="str">
        <f>IF(N743=0,"",VLOOKUP(B743,'申込一覧（事務局）'!$A$5:$N$804,14,0))</f>
        <v/>
      </c>
      <c r="K743" s="53" t="str">
        <f>IF(N743=0,"",VLOOKUP(B743,'申込一覧（事務局）'!$A$5:$N$804,8,0))</f>
        <v/>
      </c>
      <c r="N743" s="55">
        <f>VLOOKUP(B743,'申込一覧（事務局）'!$A$5:$N$804,10,0)</f>
        <v>0</v>
      </c>
    </row>
    <row r="744" spans="1:14" ht="22.5" customHeight="1" x14ac:dyDescent="0.4">
      <c r="A744" s="19">
        <v>663</v>
      </c>
      <c r="B744" s="15">
        <v>663</v>
      </c>
      <c r="C744" s="29" t="str">
        <f>IF(N744=0,"",VLOOKUP(B744,'申込一覧（事務局）'!$A$5:$N$804,3,0))</f>
        <v/>
      </c>
      <c r="D744" s="29" t="str">
        <f t="shared" si="131"/>
        <v/>
      </c>
      <c r="E744" s="32" t="str">
        <f>IF(N744=0,"",VLOOKUP(B744,'申込一覧（事務局）'!$A$5:$N$804,4,0))</f>
        <v/>
      </c>
      <c r="F744" s="30" t="str">
        <f>IF(N744=0,"",VLOOKUP(B744,'申込一覧（事務局）'!$A$5:$N$804,6,0))</f>
        <v/>
      </c>
      <c r="G744" s="42" t="str">
        <f t="shared" si="132"/>
        <v/>
      </c>
      <c r="H744" s="50" t="str">
        <f>IF(N744=0,"",VLOOKUP(A744,'申込一覧（事務局）'!$A$5:$N$804,11,0))</f>
        <v/>
      </c>
      <c r="I744" s="31" t="str">
        <f>IF(N744=0,"",VLOOKUP(B744,'申込一覧（事務局）'!$A$5:$N$804,13,0))</f>
        <v/>
      </c>
      <c r="J744" s="31" t="str">
        <f>IF(N744=0,"",VLOOKUP(B744,'申込一覧（事務局）'!$A$5:$N$804,14,0))</f>
        <v/>
      </c>
      <c r="K744" s="53" t="str">
        <f>IF(N744=0,"",VLOOKUP(B744,'申込一覧（事務局）'!$A$5:$N$804,8,0))</f>
        <v/>
      </c>
      <c r="N744" s="55">
        <f>VLOOKUP(B744,'申込一覧（事務局）'!$A$5:$N$804,10,0)</f>
        <v>0</v>
      </c>
    </row>
    <row r="745" spans="1:14" ht="22.5" customHeight="1" x14ac:dyDescent="0.4">
      <c r="A745" s="19">
        <v>664</v>
      </c>
      <c r="B745" s="15">
        <v>664</v>
      </c>
      <c r="C745" s="29" t="str">
        <f>IF(N745=0,"",VLOOKUP(B745,'申込一覧（事務局）'!$A$5:$N$804,3,0))</f>
        <v/>
      </c>
      <c r="D745" s="29" t="str">
        <f t="shared" si="131"/>
        <v/>
      </c>
      <c r="E745" s="32" t="str">
        <f>IF(N745=0,"",VLOOKUP(B745,'申込一覧（事務局）'!$A$5:$N$804,4,0))</f>
        <v/>
      </c>
      <c r="F745" s="30" t="str">
        <f>IF(N745=0,"",VLOOKUP(B745,'申込一覧（事務局）'!$A$5:$N$804,6,0))</f>
        <v/>
      </c>
      <c r="G745" s="42" t="str">
        <f t="shared" si="132"/>
        <v/>
      </c>
      <c r="H745" s="50" t="str">
        <f>IF(N745=0,"",VLOOKUP(A745,'申込一覧（事務局）'!$A$5:$N$804,11,0))</f>
        <v/>
      </c>
      <c r="I745" s="31" t="str">
        <f>IF(N745=0,"",VLOOKUP(B745,'申込一覧（事務局）'!$A$5:$N$804,13,0))</f>
        <v/>
      </c>
      <c r="J745" s="31" t="str">
        <f>IF(N745=0,"",VLOOKUP(B745,'申込一覧（事務局）'!$A$5:$N$804,14,0))</f>
        <v/>
      </c>
      <c r="K745" s="53" t="str">
        <f>IF(N745=0,"",VLOOKUP(B745,'申込一覧（事務局）'!$A$5:$N$804,8,0))</f>
        <v/>
      </c>
      <c r="N745" s="55">
        <f>VLOOKUP(B745,'申込一覧（事務局）'!$A$5:$N$804,10,0)</f>
        <v>0</v>
      </c>
    </row>
    <row r="746" spans="1:14" ht="22.5" customHeight="1" x14ac:dyDescent="0.4">
      <c r="A746" s="19">
        <v>665</v>
      </c>
      <c r="B746" s="15">
        <v>665</v>
      </c>
      <c r="C746" s="29" t="str">
        <f>IF(N746=0,"",VLOOKUP(B746,'申込一覧（事務局）'!$A$5:$N$804,3,0))</f>
        <v/>
      </c>
      <c r="D746" s="29" t="str">
        <f t="shared" si="131"/>
        <v/>
      </c>
      <c r="E746" s="32" t="str">
        <f>IF(N746=0,"",VLOOKUP(B746,'申込一覧（事務局）'!$A$5:$N$804,4,0))</f>
        <v/>
      </c>
      <c r="F746" s="30" t="str">
        <f>IF(N746=0,"",VLOOKUP(B746,'申込一覧（事務局）'!$A$5:$N$804,6,0))</f>
        <v/>
      </c>
      <c r="G746" s="42" t="str">
        <f t="shared" si="132"/>
        <v/>
      </c>
      <c r="H746" s="50" t="str">
        <f>IF(N746=0,"",VLOOKUP(A746,'申込一覧（事務局）'!$A$5:$N$804,11,0))</f>
        <v/>
      </c>
      <c r="I746" s="31" t="str">
        <f>IF(N746=0,"",VLOOKUP(B746,'申込一覧（事務局）'!$A$5:$N$804,13,0))</f>
        <v/>
      </c>
      <c r="J746" s="31" t="str">
        <f>IF(N746=0,"",VLOOKUP(B746,'申込一覧（事務局）'!$A$5:$N$804,14,0))</f>
        <v/>
      </c>
      <c r="K746" s="53" t="str">
        <f>IF(N746=0,"",VLOOKUP(B746,'申込一覧（事務局）'!$A$5:$N$804,8,0))</f>
        <v/>
      </c>
      <c r="N746" s="55">
        <f>VLOOKUP(B746,'申込一覧（事務局）'!$A$5:$N$804,10,0)</f>
        <v>0</v>
      </c>
    </row>
    <row r="747" spans="1:14" ht="22.5" customHeight="1" x14ac:dyDescent="0.4">
      <c r="A747" s="19">
        <v>666</v>
      </c>
      <c r="B747" s="15">
        <v>666</v>
      </c>
      <c r="C747" s="29" t="str">
        <f>IF(N747=0,"",VLOOKUP(B747,'申込一覧（事務局）'!$A$5:$N$804,3,0))</f>
        <v/>
      </c>
      <c r="D747" s="29" t="str">
        <f t="shared" si="131"/>
        <v/>
      </c>
      <c r="E747" s="32" t="str">
        <f>IF(N747=0,"",VLOOKUP(B747,'申込一覧（事務局）'!$A$5:$N$804,4,0))</f>
        <v/>
      </c>
      <c r="F747" s="30" t="str">
        <f>IF(N747=0,"",VLOOKUP(B747,'申込一覧（事務局）'!$A$5:$N$804,6,0))</f>
        <v/>
      </c>
      <c r="G747" s="42" t="str">
        <f t="shared" si="132"/>
        <v/>
      </c>
      <c r="H747" s="50" t="str">
        <f>IF(N747=0,"",VLOOKUP(A747,'申込一覧（事務局）'!$A$5:$N$804,11,0))</f>
        <v/>
      </c>
      <c r="I747" s="31" t="str">
        <f>IF(N747=0,"",VLOOKUP(B747,'申込一覧（事務局）'!$A$5:$N$804,13,0))</f>
        <v/>
      </c>
      <c r="J747" s="31" t="str">
        <f>IF(N747=0,"",VLOOKUP(B747,'申込一覧（事務局）'!$A$5:$N$804,14,0))</f>
        <v/>
      </c>
      <c r="K747" s="53" t="str">
        <f>IF(N747=0,"",VLOOKUP(B747,'申込一覧（事務局）'!$A$5:$N$804,8,0))</f>
        <v/>
      </c>
      <c r="N747" s="55">
        <f>VLOOKUP(B747,'申込一覧（事務局）'!$A$5:$N$804,10,0)</f>
        <v>0</v>
      </c>
    </row>
    <row r="748" spans="1:14" ht="22.5" customHeight="1" x14ac:dyDescent="0.4">
      <c r="A748" s="19">
        <v>667</v>
      </c>
      <c r="B748" s="15">
        <v>667</v>
      </c>
      <c r="C748" s="29" t="str">
        <f>IF(N748=0,"",VLOOKUP(B748,'申込一覧（事務局）'!$A$5:$N$804,3,0))</f>
        <v/>
      </c>
      <c r="D748" s="29" t="str">
        <f t="shared" si="131"/>
        <v/>
      </c>
      <c r="E748" s="32" t="str">
        <f>IF(N748=0,"",VLOOKUP(B748,'申込一覧（事務局）'!$A$5:$N$804,4,0))</f>
        <v/>
      </c>
      <c r="F748" s="30" t="str">
        <f>IF(N748=0,"",VLOOKUP(B748,'申込一覧（事務局）'!$A$5:$N$804,6,0))</f>
        <v/>
      </c>
      <c r="G748" s="42" t="str">
        <f t="shared" si="132"/>
        <v/>
      </c>
      <c r="H748" s="50" t="str">
        <f>IF(N748=0,"",VLOOKUP(A748,'申込一覧（事務局）'!$A$5:$N$804,11,0))</f>
        <v/>
      </c>
      <c r="I748" s="31" t="str">
        <f>IF(N748=0,"",VLOOKUP(B748,'申込一覧（事務局）'!$A$5:$N$804,13,0))</f>
        <v/>
      </c>
      <c r="J748" s="31" t="str">
        <f>IF(N748=0,"",VLOOKUP(B748,'申込一覧（事務局）'!$A$5:$N$804,14,0))</f>
        <v/>
      </c>
      <c r="K748" s="53" t="str">
        <f>IF(N748=0,"",VLOOKUP(B748,'申込一覧（事務局）'!$A$5:$N$804,8,0))</f>
        <v/>
      </c>
      <c r="N748" s="55">
        <f>VLOOKUP(B748,'申込一覧（事務局）'!$A$5:$N$804,10,0)</f>
        <v>0</v>
      </c>
    </row>
    <row r="749" spans="1:14" ht="22.5" customHeight="1" x14ac:dyDescent="0.4">
      <c r="A749" s="19">
        <v>668</v>
      </c>
      <c r="B749" s="15">
        <v>668</v>
      </c>
      <c r="C749" s="29" t="str">
        <f>IF(N749=0,"",VLOOKUP(B749,'申込一覧（事務局）'!$A$5:$N$804,3,0))</f>
        <v/>
      </c>
      <c r="D749" s="29" t="str">
        <f t="shared" si="131"/>
        <v/>
      </c>
      <c r="E749" s="32" t="str">
        <f>IF(N749=0,"",VLOOKUP(B749,'申込一覧（事務局）'!$A$5:$N$804,4,0))</f>
        <v/>
      </c>
      <c r="F749" s="30" t="str">
        <f>IF(N749=0,"",VLOOKUP(B749,'申込一覧（事務局）'!$A$5:$N$804,6,0))</f>
        <v/>
      </c>
      <c r="G749" s="42" t="str">
        <f t="shared" si="132"/>
        <v/>
      </c>
      <c r="H749" s="50" t="str">
        <f>IF(N749=0,"",VLOOKUP(A749,'申込一覧（事務局）'!$A$5:$N$804,11,0))</f>
        <v/>
      </c>
      <c r="I749" s="31" t="str">
        <f>IF(N749=0,"",VLOOKUP(B749,'申込一覧（事務局）'!$A$5:$N$804,13,0))</f>
        <v/>
      </c>
      <c r="J749" s="31" t="str">
        <f>IF(N749=0,"",VLOOKUP(B749,'申込一覧（事務局）'!$A$5:$N$804,14,0))</f>
        <v/>
      </c>
      <c r="K749" s="53" t="str">
        <f>IF(N749=0,"",VLOOKUP(B749,'申込一覧（事務局）'!$A$5:$N$804,8,0))</f>
        <v/>
      </c>
      <c r="N749" s="55">
        <f>VLOOKUP(B749,'申込一覧（事務局）'!$A$5:$N$804,10,0)</f>
        <v>0</v>
      </c>
    </row>
    <row r="750" spans="1:14" ht="22.5" customHeight="1" x14ac:dyDescent="0.4">
      <c r="A750" s="19">
        <v>669</v>
      </c>
      <c r="B750" s="15">
        <v>669</v>
      </c>
      <c r="C750" s="29" t="str">
        <f>IF(N750=0,"",VLOOKUP(B750,'申込一覧（事務局）'!$A$5:$N$804,3,0))</f>
        <v/>
      </c>
      <c r="D750" s="29" t="str">
        <f t="shared" si="131"/>
        <v/>
      </c>
      <c r="E750" s="32" t="str">
        <f>IF(N750=0,"",VLOOKUP(B750,'申込一覧（事務局）'!$A$5:$N$804,4,0))</f>
        <v/>
      </c>
      <c r="F750" s="30" t="str">
        <f>IF(N750=0,"",VLOOKUP(B750,'申込一覧（事務局）'!$A$5:$N$804,6,0))</f>
        <v/>
      </c>
      <c r="G750" s="42" t="str">
        <f t="shared" si="132"/>
        <v/>
      </c>
      <c r="H750" s="50" t="str">
        <f>IF(N750=0,"",VLOOKUP(A750,'申込一覧（事務局）'!$A$5:$N$804,11,0))</f>
        <v/>
      </c>
      <c r="I750" s="31" t="str">
        <f>IF(N750=0,"",VLOOKUP(B750,'申込一覧（事務局）'!$A$5:$N$804,13,0))</f>
        <v/>
      </c>
      <c r="J750" s="31" t="str">
        <f>IF(N750=0,"",VLOOKUP(B750,'申込一覧（事務局）'!$A$5:$N$804,14,0))</f>
        <v/>
      </c>
      <c r="K750" s="53" t="str">
        <f>IF(N750=0,"",VLOOKUP(B750,'申込一覧（事務局）'!$A$5:$N$804,8,0))</f>
        <v/>
      </c>
      <c r="N750" s="55">
        <f>VLOOKUP(B750,'申込一覧（事務局）'!$A$5:$N$804,10,0)</f>
        <v>0</v>
      </c>
    </row>
    <row r="751" spans="1:14" ht="22.5" customHeight="1" x14ac:dyDescent="0.4">
      <c r="A751" s="19">
        <v>670</v>
      </c>
      <c r="B751" s="15">
        <v>670</v>
      </c>
      <c r="C751" s="29" t="str">
        <f>IF(N751=0,"",VLOOKUP(B751,'申込一覧（事務局）'!$A$5:$N$804,3,0))</f>
        <v/>
      </c>
      <c r="D751" s="29" t="str">
        <f t="shared" si="131"/>
        <v/>
      </c>
      <c r="E751" s="32" t="str">
        <f>IF(N751=0,"",VLOOKUP(B751,'申込一覧（事務局）'!$A$5:$N$804,4,0))</f>
        <v/>
      </c>
      <c r="F751" s="30" t="str">
        <f>IF(N751=0,"",VLOOKUP(B751,'申込一覧（事務局）'!$A$5:$N$804,6,0))</f>
        <v/>
      </c>
      <c r="G751" s="42" t="str">
        <f t="shared" si="132"/>
        <v/>
      </c>
      <c r="H751" s="50" t="str">
        <f>IF(N751=0,"",VLOOKUP(A751,'申込一覧（事務局）'!$A$5:$N$804,11,0))</f>
        <v/>
      </c>
      <c r="I751" s="31" t="str">
        <f>IF(N751=0,"",VLOOKUP(B751,'申込一覧（事務局）'!$A$5:$N$804,13,0))</f>
        <v/>
      </c>
      <c r="J751" s="31" t="str">
        <f>IF(N751=0,"",VLOOKUP(B751,'申込一覧（事務局）'!$A$5:$N$804,14,0))</f>
        <v/>
      </c>
      <c r="K751" s="53" t="str">
        <f>IF(N751=0,"",VLOOKUP(B751,'申込一覧（事務局）'!$A$5:$N$804,8,0))</f>
        <v/>
      </c>
      <c r="N751" s="55">
        <f>VLOOKUP(B751,'申込一覧（事務局）'!$A$5:$N$804,10,0)</f>
        <v>0</v>
      </c>
    </row>
    <row r="752" spans="1:14" ht="22.5" customHeight="1" x14ac:dyDescent="0.4">
      <c r="A752" s="19">
        <v>671</v>
      </c>
      <c r="B752" s="15">
        <v>671</v>
      </c>
      <c r="C752" s="29" t="str">
        <f>IF(N752=0,"",VLOOKUP(B752,'申込一覧（事務局）'!$A$5:$N$804,3,0))</f>
        <v/>
      </c>
      <c r="D752" s="29" t="str">
        <f t="shared" si="131"/>
        <v/>
      </c>
      <c r="E752" s="32" t="str">
        <f>IF(N752=0,"",VLOOKUP(B752,'申込一覧（事務局）'!$A$5:$N$804,4,0))</f>
        <v/>
      </c>
      <c r="F752" s="30" t="str">
        <f>IF(N752=0,"",VLOOKUP(B752,'申込一覧（事務局）'!$A$5:$N$804,6,0))</f>
        <v/>
      </c>
      <c r="G752" s="42" t="str">
        <f t="shared" si="132"/>
        <v/>
      </c>
      <c r="H752" s="50" t="str">
        <f>IF(N752=0,"",VLOOKUP(A752,'申込一覧（事務局）'!$A$5:$N$804,11,0))</f>
        <v/>
      </c>
      <c r="I752" s="31" t="str">
        <f>IF(N752=0,"",VLOOKUP(B752,'申込一覧（事務局）'!$A$5:$N$804,13,0))</f>
        <v/>
      </c>
      <c r="J752" s="31" t="str">
        <f>IF(N752=0,"",VLOOKUP(B752,'申込一覧（事務局）'!$A$5:$N$804,14,0))</f>
        <v/>
      </c>
      <c r="K752" s="53" t="str">
        <f>IF(N752=0,"",VLOOKUP(B752,'申込一覧（事務局）'!$A$5:$N$804,8,0))</f>
        <v/>
      </c>
      <c r="N752" s="55">
        <f>VLOOKUP(B752,'申込一覧（事務局）'!$A$5:$N$804,10,0)</f>
        <v>0</v>
      </c>
    </row>
    <row r="753" spans="1:14" ht="22.5" customHeight="1" x14ac:dyDescent="0.4">
      <c r="A753" s="19">
        <v>672</v>
      </c>
      <c r="B753" s="15">
        <v>672</v>
      </c>
      <c r="C753" s="29" t="str">
        <f>IF(N753=0,"",VLOOKUP(B753,'申込一覧（事務局）'!$A$5:$N$804,3,0))</f>
        <v/>
      </c>
      <c r="D753" s="29" t="str">
        <f t="shared" si="131"/>
        <v/>
      </c>
      <c r="E753" s="32" t="str">
        <f>IF(N753=0,"",VLOOKUP(B753,'申込一覧（事務局）'!$A$5:$N$804,4,0))</f>
        <v/>
      </c>
      <c r="F753" s="30" t="str">
        <f>IF(N753=0,"",VLOOKUP(B753,'申込一覧（事務局）'!$A$5:$N$804,6,0))</f>
        <v/>
      </c>
      <c r="G753" s="42" t="str">
        <f t="shared" si="132"/>
        <v/>
      </c>
      <c r="H753" s="50" t="str">
        <f>IF(N753=0,"",VLOOKUP(A753,'申込一覧（事務局）'!$A$5:$N$804,11,0))</f>
        <v/>
      </c>
      <c r="I753" s="31" t="str">
        <f>IF(N753=0,"",VLOOKUP(B753,'申込一覧（事務局）'!$A$5:$N$804,13,0))</f>
        <v/>
      </c>
      <c r="J753" s="31" t="str">
        <f>IF(N753=0,"",VLOOKUP(B753,'申込一覧（事務局）'!$A$5:$N$804,14,0))</f>
        <v/>
      </c>
      <c r="K753" s="53" t="str">
        <f>IF(N753=0,"",VLOOKUP(B753,'申込一覧（事務局）'!$A$5:$N$804,8,0))</f>
        <v/>
      </c>
      <c r="N753" s="55">
        <f>VLOOKUP(B753,'申込一覧（事務局）'!$A$5:$N$804,10,0)</f>
        <v>0</v>
      </c>
    </row>
    <row r="754" spans="1:14" ht="22.5" customHeight="1" x14ac:dyDescent="0.4">
      <c r="A754" s="19">
        <v>673</v>
      </c>
      <c r="B754" s="15">
        <v>673</v>
      </c>
      <c r="C754" s="29" t="str">
        <f>IF(N754=0,"",VLOOKUP(B754,'申込一覧（事務局）'!$A$5:$N$804,3,0))</f>
        <v/>
      </c>
      <c r="D754" s="29" t="str">
        <f t="shared" si="131"/>
        <v/>
      </c>
      <c r="E754" s="32" t="str">
        <f>IF(N754=0,"",VLOOKUP(B754,'申込一覧（事務局）'!$A$5:$N$804,4,0))</f>
        <v/>
      </c>
      <c r="F754" s="30" t="str">
        <f>IF(N754=0,"",VLOOKUP(B754,'申込一覧（事務局）'!$A$5:$N$804,6,0))</f>
        <v/>
      </c>
      <c r="G754" s="42" t="str">
        <f t="shared" si="132"/>
        <v/>
      </c>
      <c r="H754" s="50" t="str">
        <f>IF(N754=0,"",VLOOKUP(A754,'申込一覧（事務局）'!$A$5:$N$804,11,0))</f>
        <v/>
      </c>
      <c r="I754" s="31" t="str">
        <f>IF(N754=0,"",VLOOKUP(B754,'申込一覧（事務局）'!$A$5:$N$804,13,0))</f>
        <v/>
      </c>
      <c r="J754" s="31" t="str">
        <f>IF(N754=0,"",VLOOKUP(B754,'申込一覧（事務局）'!$A$5:$N$804,14,0))</f>
        <v/>
      </c>
      <c r="K754" s="53" t="str">
        <f>IF(N754=0,"",VLOOKUP(B754,'申込一覧（事務局）'!$A$5:$N$804,8,0))</f>
        <v/>
      </c>
      <c r="N754" s="55">
        <f>VLOOKUP(B754,'申込一覧（事務局）'!$A$5:$N$804,10,0)</f>
        <v>0</v>
      </c>
    </row>
    <row r="755" spans="1:14" ht="22.5" customHeight="1" x14ac:dyDescent="0.4">
      <c r="A755" s="19">
        <v>674</v>
      </c>
      <c r="B755" s="15">
        <v>674</v>
      </c>
      <c r="C755" s="29" t="str">
        <f>IF(N755=0,"",VLOOKUP(B755,'申込一覧（事務局）'!$A$5:$N$804,3,0))</f>
        <v/>
      </c>
      <c r="D755" s="29" t="str">
        <f t="shared" si="131"/>
        <v/>
      </c>
      <c r="E755" s="32" t="str">
        <f>IF(N755=0,"",VLOOKUP(B755,'申込一覧（事務局）'!$A$5:$N$804,4,0))</f>
        <v/>
      </c>
      <c r="F755" s="30" t="str">
        <f>IF(N755=0,"",VLOOKUP(B755,'申込一覧（事務局）'!$A$5:$N$804,6,0))</f>
        <v/>
      </c>
      <c r="G755" s="42" t="str">
        <f t="shared" si="132"/>
        <v/>
      </c>
      <c r="H755" s="50" t="str">
        <f>IF(N755=0,"",VLOOKUP(A755,'申込一覧（事務局）'!$A$5:$N$804,11,0))</f>
        <v/>
      </c>
      <c r="I755" s="31" t="str">
        <f>IF(N755=0,"",VLOOKUP(B755,'申込一覧（事務局）'!$A$5:$N$804,13,0))</f>
        <v/>
      </c>
      <c r="J755" s="31" t="str">
        <f>IF(N755=0,"",VLOOKUP(B755,'申込一覧（事務局）'!$A$5:$N$804,14,0))</f>
        <v/>
      </c>
      <c r="K755" s="53" t="str">
        <f>IF(N755=0,"",VLOOKUP(B755,'申込一覧（事務局）'!$A$5:$N$804,8,0))</f>
        <v/>
      </c>
      <c r="N755" s="55">
        <f>VLOOKUP(B755,'申込一覧（事務局）'!$A$5:$N$804,10,0)</f>
        <v>0</v>
      </c>
    </row>
    <row r="756" spans="1:14" ht="22.5" customHeight="1" thickBot="1" x14ac:dyDescent="0.45">
      <c r="A756" s="43">
        <v>675</v>
      </c>
      <c r="B756" s="16">
        <v>675</v>
      </c>
      <c r="C756" s="33" t="str">
        <f>IF(N756=0,"",VLOOKUP(B756,'申込一覧（事務局）'!$A$5:$N$804,3,0))</f>
        <v/>
      </c>
      <c r="D756" s="33" t="str">
        <f t="shared" si="131"/>
        <v/>
      </c>
      <c r="E756" s="34" t="str">
        <f>IF(N756=0,"",VLOOKUP(B756,'申込一覧（事務局）'!$A$5:$N$804,4,0))</f>
        <v/>
      </c>
      <c r="F756" s="44" t="str">
        <f>IF(N756=0,"",VLOOKUP(B756,'申込一覧（事務局）'!$A$5:$N$804,6,0))</f>
        <v/>
      </c>
      <c r="G756" s="45" t="str">
        <f t="shared" si="132"/>
        <v/>
      </c>
      <c r="H756" s="51" t="str">
        <f>IF(N756=0,"",VLOOKUP(A756,'申込一覧（事務局）'!$A$5:$N$804,11,0))</f>
        <v/>
      </c>
      <c r="I756" s="46" t="str">
        <f>IF(N756=0,"",VLOOKUP(B756,'申込一覧（事務局）'!$A$5:$N$804,13,0))</f>
        <v/>
      </c>
      <c r="J756" s="46" t="str">
        <f>IF(N756=0,"",VLOOKUP(B756,'申込一覧（事務局）'!$A$5:$N$804,14,0))</f>
        <v/>
      </c>
      <c r="K756" s="54" t="str">
        <f>IF(N756=0,"",VLOOKUP(B756,'申込一覧（事務局）'!$A$5:$N$804,8,0))</f>
        <v/>
      </c>
      <c r="N756" s="55">
        <f>VLOOKUP(B756,'申込一覧（事務局）'!$A$5:$N$804,10,0)</f>
        <v>0</v>
      </c>
    </row>
    <row r="757" spans="1:14" ht="23.25" x14ac:dyDescent="0.4">
      <c r="A757" s="81" t="str">
        <f t="shared" ref="A757" si="133">A1</f>
        <v>2023年度　C級公認審判員申請者名簿(一般)　　　</v>
      </c>
      <c r="B757" s="81"/>
      <c r="C757" s="81"/>
      <c r="D757" s="81"/>
      <c r="E757" s="81"/>
      <c r="F757" s="81"/>
      <c r="G757" s="81"/>
      <c r="H757" s="81"/>
      <c r="I757" s="81"/>
      <c r="J757" s="81"/>
      <c r="K757" s="82" t="str">
        <f>"NO."&amp;$L$2+27</f>
        <v>NO.28</v>
      </c>
      <c r="N757" s="55" t="e">
        <f>VLOOKUP(B757,'申込一覧（事務局）'!$A$5:$N$804,10,0)</f>
        <v>#N/A</v>
      </c>
    </row>
    <row r="758" spans="1:14" ht="17.25" thickBot="1" x14ac:dyDescent="0.45">
      <c r="A758" s="84" t="str">
        <f t="shared" ref="A758:J758" si="134">A2</f>
        <v>一般財団法人　北海道陸上競技協会　　２０２３年４月１日付委嘱</v>
      </c>
      <c r="B758" s="84"/>
      <c r="C758" s="84"/>
      <c r="D758" s="84"/>
      <c r="E758" s="84"/>
      <c r="F758" s="84"/>
      <c r="G758" s="84"/>
      <c r="H758" s="84"/>
      <c r="I758" s="84"/>
      <c r="J758" s="21" t="str">
        <f t="shared" si="134"/>
        <v>2023年4月15日以降受付</v>
      </c>
      <c r="K758" s="83"/>
      <c r="L758" s="12">
        <v>1</v>
      </c>
      <c r="N758" s="55" t="e">
        <f>VLOOKUP(B758,'申込一覧（事務局）'!$A$5:$N$804,10,0)</f>
        <v>#N/A</v>
      </c>
    </row>
    <row r="759" spans="1:14" ht="26.25" customHeight="1" thickBot="1" x14ac:dyDescent="0.45">
      <c r="A759" s="13"/>
      <c r="B759" s="18" t="str">
        <f t="shared" ref="B759:K759" si="135">B3</f>
        <v>登録番号</v>
      </c>
      <c r="C759" s="22" t="str">
        <f t="shared" si="135"/>
        <v>所属陸協</v>
      </c>
      <c r="D759" s="23" t="str">
        <f t="shared" si="135"/>
        <v>区分</v>
      </c>
      <c r="E759" s="24" t="str">
        <f t="shared" si="135"/>
        <v>氏      名</v>
      </c>
      <c r="F759" s="25" t="str">
        <f t="shared" si="135"/>
        <v>性</v>
      </c>
      <c r="G759" s="24" t="str">
        <f t="shared" si="135"/>
        <v>生年月日</v>
      </c>
      <c r="H759" s="24" t="str">
        <f t="shared" si="135"/>
        <v>年齢</v>
      </c>
      <c r="I759" s="24" t="str">
        <f t="shared" si="135"/>
        <v>（〒）</v>
      </c>
      <c r="J759" s="26" t="str">
        <f t="shared" si="135"/>
        <v>住所</v>
      </c>
      <c r="K759" s="27" t="str">
        <f t="shared" si="135"/>
        <v>所属高校</v>
      </c>
      <c r="N759" s="55" t="e">
        <f>VLOOKUP(B759,'申込一覧（事務局）'!$A$5:$N$804,10,0)</f>
        <v>#N/A</v>
      </c>
    </row>
    <row r="760" spans="1:14" ht="22.5" customHeight="1" x14ac:dyDescent="0.4">
      <c r="A760" s="37">
        <v>676</v>
      </c>
      <c r="B760" s="14">
        <v>676</v>
      </c>
      <c r="C760" s="28" t="str">
        <f>IF(N760=0,"",VLOOKUP(B760,'申込一覧（事務局）'!$A$5:$N$804,3,0))</f>
        <v/>
      </c>
      <c r="D760" s="28" t="str">
        <f>IF(C760="","","高校")</f>
        <v/>
      </c>
      <c r="E760" s="38" t="str">
        <f>IF(N760=0,"",VLOOKUP(B760,'申込一覧（事務局）'!$A$5:$N$804,4,0))</f>
        <v/>
      </c>
      <c r="F760" s="39" t="str">
        <f>IF(N760=0,"",VLOOKUP(B760,'申込一覧（事務局）'!$A$5:$N$804,6,0))</f>
        <v/>
      </c>
      <c r="G760" s="40" t="str">
        <f>IF(N760=0,"",TEXT(N760,"0000!/00!/00"))</f>
        <v/>
      </c>
      <c r="H760" s="48" t="str">
        <f>IF(N760=0,"",VLOOKUP(A760,'申込一覧（事務局）'!$A$5:$N$804,11,0))</f>
        <v/>
      </c>
      <c r="I760" s="41" t="str">
        <f>IF(N760=0,"",VLOOKUP(B760,'申込一覧（事務局）'!$A$5:$N$804,13,0))</f>
        <v/>
      </c>
      <c r="J760" s="41" t="str">
        <f>IF(N760=0,"",VLOOKUP(B760,'申込一覧（事務局）'!$A$5:$N$804,14,0))</f>
        <v/>
      </c>
      <c r="K760" s="52" t="str">
        <f>IF(N760=0,"",VLOOKUP(B760,'申込一覧（事務局）'!$A$5:$N$804,8,0))</f>
        <v/>
      </c>
      <c r="N760" s="55">
        <f>VLOOKUP(B760,'申込一覧（事務局）'!$A$5:$N$804,10,0)</f>
        <v>0</v>
      </c>
    </row>
    <row r="761" spans="1:14" ht="22.5" customHeight="1" x14ac:dyDescent="0.4">
      <c r="A761" s="19">
        <v>677</v>
      </c>
      <c r="B761" s="15">
        <v>677</v>
      </c>
      <c r="C761" s="29" t="str">
        <f>IF(N761=0,"",VLOOKUP(B761,'申込一覧（事務局）'!$A$5:$N$804,3,0))</f>
        <v/>
      </c>
      <c r="D761" s="29" t="str">
        <f t="shared" ref="D761:D784" si="136">IF(C761="","","高校")</f>
        <v/>
      </c>
      <c r="E761" s="32" t="str">
        <f>IF(N761=0,"",VLOOKUP(B761,'申込一覧（事務局）'!$A$5:$N$804,4,0))</f>
        <v/>
      </c>
      <c r="F761" s="30" t="str">
        <f>IF(N761=0,"",VLOOKUP(B761,'申込一覧（事務局）'!$A$5:$N$804,6,0))</f>
        <v/>
      </c>
      <c r="G761" s="42" t="str">
        <f t="shared" ref="G761:G784" si="137">IF(N761=0,"",TEXT(N761,"0000!/00!/00"))</f>
        <v/>
      </c>
      <c r="H761" s="50" t="str">
        <f>IF(N761=0,"",VLOOKUP(A761,'申込一覧（事務局）'!$A$5:$N$804,11,0))</f>
        <v/>
      </c>
      <c r="I761" s="31" t="str">
        <f>IF(N761=0,"",VLOOKUP(B761,'申込一覧（事務局）'!$A$5:$N$804,13,0))</f>
        <v/>
      </c>
      <c r="J761" s="31" t="str">
        <f>IF(N761=0,"",VLOOKUP(B761,'申込一覧（事務局）'!$A$5:$N$804,14,0))</f>
        <v/>
      </c>
      <c r="K761" s="53" t="str">
        <f>IF(N761=0,"",VLOOKUP(B761,'申込一覧（事務局）'!$A$5:$N$804,8,0))</f>
        <v/>
      </c>
      <c r="N761" s="55">
        <f>VLOOKUP(B761,'申込一覧（事務局）'!$A$5:$N$804,10,0)</f>
        <v>0</v>
      </c>
    </row>
    <row r="762" spans="1:14" ht="22.5" customHeight="1" x14ac:dyDescent="0.4">
      <c r="A762" s="19">
        <v>678</v>
      </c>
      <c r="B762" s="15">
        <v>678</v>
      </c>
      <c r="C762" s="29" t="str">
        <f>IF(N762=0,"",VLOOKUP(B762,'申込一覧（事務局）'!$A$5:$N$804,3,0))</f>
        <v/>
      </c>
      <c r="D762" s="29" t="str">
        <f t="shared" si="136"/>
        <v/>
      </c>
      <c r="E762" s="32" t="str">
        <f>IF(N762=0,"",VLOOKUP(B762,'申込一覧（事務局）'!$A$5:$N$804,4,0))</f>
        <v/>
      </c>
      <c r="F762" s="30" t="str">
        <f>IF(N762=0,"",VLOOKUP(B762,'申込一覧（事務局）'!$A$5:$N$804,6,0))</f>
        <v/>
      </c>
      <c r="G762" s="42" t="str">
        <f t="shared" si="137"/>
        <v/>
      </c>
      <c r="H762" s="50" t="str">
        <f>IF(N762=0,"",VLOOKUP(A762,'申込一覧（事務局）'!$A$5:$N$804,11,0))</f>
        <v/>
      </c>
      <c r="I762" s="31" t="str">
        <f>IF(N762=0,"",VLOOKUP(B762,'申込一覧（事務局）'!$A$5:$N$804,13,0))</f>
        <v/>
      </c>
      <c r="J762" s="31" t="str">
        <f>IF(N762=0,"",VLOOKUP(B762,'申込一覧（事務局）'!$A$5:$N$804,14,0))</f>
        <v/>
      </c>
      <c r="K762" s="53" t="str">
        <f>IF(N762=0,"",VLOOKUP(B762,'申込一覧（事務局）'!$A$5:$N$804,8,0))</f>
        <v/>
      </c>
      <c r="N762" s="55">
        <f>VLOOKUP(B762,'申込一覧（事務局）'!$A$5:$N$804,10,0)</f>
        <v>0</v>
      </c>
    </row>
    <row r="763" spans="1:14" ht="22.5" customHeight="1" x14ac:dyDescent="0.4">
      <c r="A763" s="19">
        <v>679</v>
      </c>
      <c r="B763" s="15">
        <v>679</v>
      </c>
      <c r="C763" s="29" t="str">
        <f>IF(N763=0,"",VLOOKUP(B763,'申込一覧（事務局）'!$A$5:$N$804,3,0))</f>
        <v/>
      </c>
      <c r="D763" s="29" t="str">
        <f t="shared" si="136"/>
        <v/>
      </c>
      <c r="E763" s="32" t="str">
        <f>IF(N763=0,"",VLOOKUP(B763,'申込一覧（事務局）'!$A$5:$N$804,4,0))</f>
        <v/>
      </c>
      <c r="F763" s="30" t="str">
        <f>IF(N763=0,"",VLOOKUP(B763,'申込一覧（事務局）'!$A$5:$N$804,6,0))</f>
        <v/>
      </c>
      <c r="G763" s="42" t="str">
        <f t="shared" si="137"/>
        <v/>
      </c>
      <c r="H763" s="50" t="str">
        <f>IF(N763=0,"",VLOOKUP(A763,'申込一覧（事務局）'!$A$5:$N$804,11,0))</f>
        <v/>
      </c>
      <c r="I763" s="31" t="str">
        <f>IF(N763=0,"",VLOOKUP(B763,'申込一覧（事務局）'!$A$5:$N$804,13,0))</f>
        <v/>
      </c>
      <c r="J763" s="31" t="str">
        <f>IF(N763=0,"",VLOOKUP(B763,'申込一覧（事務局）'!$A$5:$N$804,14,0))</f>
        <v/>
      </c>
      <c r="K763" s="53" t="str">
        <f>IF(N763=0,"",VLOOKUP(B763,'申込一覧（事務局）'!$A$5:$N$804,8,0))</f>
        <v/>
      </c>
      <c r="N763" s="55">
        <f>VLOOKUP(B763,'申込一覧（事務局）'!$A$5:$N$804,10,0)</f>
        <v>0</v>
      </c>
    </row>
    <row r="764" spans="1:14" ht="22.5" customHeight="1" x14ac:dyDescent="0.4">
      <c r="A764" s="19">
        <v>680</v>
      </c>
      <c r="B764" s="15">
        <v>680</v>
      </c>
      <c r="C764" s="29" t="str">
        <f>IF(N764=0,"",VLOOKUP(B764,'申込一覧（事務局）'!$A$5:$N$804,3,0))</f>
        <v/>
      </c>
      <c r="D764" s="29" t="str">
        <f t="shared" si="136"/>
        <v/>
      </c>
      <c r="E764" s="32" t="str">
        <f>IF(N764=0,"",VLOOKUP(B764,'申込一覧（事務局）'!$A$5:$N$804,4,0))</f>
        <v/>
      </c>
      <c r="F764" s="30" t="str">
        <f>IF(N764=0,"",VLOOKUP(B764,'申込一覧（事務局）'!$A$5:$N$804,6,0))</f>
        <v/>
      </c>
      <c r="G764" s="42" t="str">
        <f t="shared" si="137"/>
        <v/>
      </c>
      <c r="H764" s="50" t="str">
        <f>IF(N764=0,"",VLOOKUP(A764,'申込一覧（事務局）'!$A$5:$N$804,11,0))</f>
        <v/>
      </c>
      <c r="I764" s="31" t="str">
        <f>IF(N764=0,"",VLOOKUP(B764,'申込一覧（事務局）'!$A$5:$N$804,13,0))</f>
        <v/>
      </c>
      <c r="J764" s="31" t="str">
        <f>IF(N764=0,"",VLOOKUP(B764,'申込一覧（事務局）'!$A$5:$N$804,14,0))</f>
        <v/>
      </c>
      <c r="K764" s="53" t="str">
        <f>IF(N764=0,"",VLOOKUP(B764,'申込一覧（事務局）'!$A$5:$N$804,8,0))</f>
        <v/>
      </c>
      <c r="N764" s="55">
        <f>VLOOKUP(B764,'申込一覧（事務局）'!$A$5:$N$804,10,0)</f>
        <v>0</v>
      </c>
    </row>
    <row r="765" spans="1:14" ht="22.5" customHeight="1" x14ac:dyDescent="0.4">
      <c r="A765" s="19">
        <v>681</v>
      </c>
      <c r="B765" s="15">
        <v>681</v>
      </c>
      <c r="C765" s="29" t="str">
        <f>IF(N765=0,"",VLOOKUP(B765,'申込一覧（事務局）'!$A$5:$N$804,3,0))</f>
        <v/>
      </c>
      <c r="D765" s="29" t="str">
        <f t="shared" si="136"/>
        <v/>
      </c>
      <c r="E765" s="32" t="str">
        <f>IF(N765=0,"",VLOOKUP(B765,'申込一覧（事務局）'!$A$5:$N$804,4,0))</f>
        <v/>
      </c>
      <c r="F765" s="30" t="str">
        <f>IF(N765=0,"",VLOOKUP(B765,'申込一覧（事務局）'!$A$5:$N$804,6,0))</f>
        <v/>
      </c>
      <c r="G765" s="42" t="str">
        <f t="shared" si="137"/>
        <v/>
      </c>
      <c r="H765" s="50" t="str">
        <f>IF(N765=0,"",VLOOKUP(A765,'申込一覧（事務局）'!$A$5:$N$804,11,0))</f>
        <v/>
      </c>
      <c r="I765" s="31" t="str">
        <f>IF(N765=0,"",VLOOKUP(B765,'申込一覧（事務局）'!$A$5:$N$804,13,0))</f>
        <v/>
      </c>
      <c r="J765" s="31" t="str">
        <f>IF(N765=0,"",VLOOKUP(B765,'申込一覧（事務局）'!$A$5:$N$804,14,0))</f>
        <v/>
      </c>
      <c r="K765" s="53" t="str">
        <f>IF(N765=0,"",VLOOKUP(B765,'申込一覧（事務局）'!$A$5:$N$804,8,0))</f>
        <v/>
      </c>
      <c r="N765" s="55">
        <f>VLOOKUP(B765,'申込一覧（事務局）'!$A$5:$N$804,10,0)</f>
        <v>0</v>
      </c>
    </row>
    <row r="766" spans="1:14" ht="22.5" customHeight="1" x14ac:dyDescent="0.4">
      <c r="A766" s="19">
        <v>682</v>
      </c>
      <c r="B766" s="15">
        <v>682</v>
      </c>
      <c r="C766" s="29" t="str">
        <f>IF(N766=0,"",VLOOKUP(B766,'申込一覧（事務局）'!$A$5:$N$804,3,0))</f>
        <v/>
      </c>
      <c r="D766" s="29" t="str">
        <f t="shared" si="136"/>
        <v/>
      </c>
      <c r="E766" s="32" t="str">
        <f>IF(N766=0,"",VLOOKUP(B766,'申込一覧（事務局）'!$A$5:$N$804,4,0))</f>
        <v/>
      </c>
      <c r="F766" s="30" t="str">
        <f>IF(N766=0,"",VLOOKUP(B766,'申込一覧（事務局）'!$A$5:$N$804,6,0))</f>
        <v/>
      </c>
      <c r="G766" s="42" t="str">
        <f t="shared" si="137"/>
        <v/>
      </c>
      <c r="H766" s="50" t="str">
        <f>IF(N766=0,"",VLOOKUP(A766,'申込一覧（事務局）'!$A$5:$N$804,11,0))</f>
        <v/>
      </c>
      <c r="I766" s="31" t="str">
        <f>IF(N766=0,"",VLOOKUP(B766,'申込一覧（事務局）'!$A$5:$N$804,13,0))</f>
        <v/>
      </c>
      <c r="J766" s="31" t="str">
        <f>IF(N766=0,"",VLOOKUP(B766,'申込一覧（事務局）'!$A$5:$N$804,14,0))</f>
        <v/>
      </c>
      <c r="K766" s="53" t="str">
        <f>IF(N766=0,"",VLOOKUP(B766,'申込一覧（事務局）'!$A$5:$N$804,8,0))</f>
        <v/>
      </c>
      <c r="N766" s="55">
        <f>VLOOKUP(B766,'申込一覧（事務局）'!$A$5:$N$804,10,0)</f>
        <v>0</v>
      </c>
    </row>
    <row r="767" spans="1:14" ht="22.5" customHeight="1" x14ac:dyDescent="0.4">
      <c r="A767" s="19">
        <v>683</v>
      </c>
      <c r="B767" s="15">
        <v>683</v>
      </c>
      <c r="C767" s="29" t="str">
        <f>IF(N767=0,"",VLOOKUP(B767,'申込一覧（事務局）'!$A$5:$N$804,3,0))</f>
        <v/>
      </c>
      <c r="D767" s="29" t="str">
        <f t="shared" si="136"/>
        <v/>
      </c>
      <c r="E767" s="32" t="str">
        <f>IF(N767=0,"",VLOOKUP(B767,'申込一覧（事務局）'!$A$5:$N$804,4,0))</f>
        <v/>
      </c>
      <c r="F767" s="30" t="str">
        <f>IF(N767=0,"",VLOOKUP(B767,'申込一覧（事務局）'!$A$5:$N$804,6,0))</f>
        <v/>
      </c>
      <c r="G767" s="42" t="str">
        <f t="shared" si="137"/>
        <v/>
      </c>
      <c r="H767" s="50" t="str">
        <f>IF(N767=0,"",VLOOKUP(A767,'申込一覧（事務局）'!$A$5:$N$804,11,0))</f>
        <v/>
      </c>
      <c r="I767" s="31" t="str">
        <f>IF(N767=0,"",VLOOKUP(B767,'申込一覧（事務局）'!$A$5:$N$804,13,0))</f>
        <v/>
      </c>
      <c r="J767" s="31" t="str">
        <f>IF(N767=0,"",VLOOKUP(B767,'申込一覧（事務局）'!$A$5:$N$804,14,0))</f>
        <v/>
      </c>
      <c r="K767" s="53" t="str">
        <f>IF(N767=0,"",VLOOKUP(B767,'申込一覧（事務局）'!$A$5:$N$804,8,0))</f>
        <v/>
      </c>
      <c r="N767" s="55">
        <f>VLOOKUP(B767,'申込一覧（事務局）'!$A$5:$N$804,10,0)</f>
        <v>0</v>
      </c>
    </row>
    <row r="768" spans="1:14" ht="22.5" customHeight="1" x14ac:dyDescent="0.4">
      <c r="A768" s="19">
        <v>684</v>
      </c>
      <c r="B768" s="15">
        <v>684</v>
      </c>
      <c r="C768" s="29" t="str">
        <f>IF(N768=0,"",VLOOKUP(B768,'申込一覧（事務局）'!$A$5:$N$804,3,0))</f>
        <v/>
      </c>
      <c r="D768" s="29" t="str">
        <f t="shared" si="136"/>
        <v/>
      </c>
      <c r="E768" s="32" t="str">
        <f>IF(N768=0,"",VLOOKUP(B768,'申込一覧（事務局）'!$A$5:$N$804,4,0))</f>
        <v/>
      </c>
      <c r="F768" s="30" t="str">
        <f>IF(N768=0,"",VLOOKUP(B768,'申込一覧（事務局）'!$A$5:$N$804,6,0))</f>
        <v/>
      </c>
      <c r="G768" s="42" t="str">
        <f t="shared" si="137"/>
        <v/>
      </c>
      <c r="H768" s="50" t="str">
        <f>IF(N768=0,"",VLOOKUP(A768,'申込一覧（事務局）'!$A$5:$N$804,11,0))</f>
        <v/>
      </c>
      <c r="I768" s="31" t="str">
        <f>IF(N768=0,"",VLOOKUP(B768,'申込一覧（事務局）'!$A$5:$N$804,13,0))</f>
        <v/>
      </c>
      <c r="J768" s="31" t="str">
        <f>IF(N768=0,"",VLOOKUP(B768,'申込一覧（事務局）'!$A$5:$N$804,14,0))</f>
        <v/>
      </c>
      <c r="K768" s="53" t="str">
        <f>IF(N768=0,"",VLOOKUP(B768,'申込一覧（事務局）'!$A$5:$N$804,8,0))</f>
        <v/>
      </c>
      <c r="N768" s="55">
        <f>VLOOKUP(B768,'申込一覧（事務局）'!$A$5:$N$804,10,0)</f>
        <v>0</v>
      </c>
    </row>
    <row r="769" spans="1:14" ht="22.5" customHeight="1" x14ac:dyDescent="0.4">
      <c r="A769" s="19">
        <v>685</v>
      </c>
      <c r="B769" s="15">
        <v>685</v>
      </c>
      <c r="C769" s="29" t="str">
        <f>IF(N769=0,"",VLOOKUP(B769,'申込一覧（事務局）'!$A$5:$N$804,3,0))</f>
        <v/>
      </c>
      <c r="D769" s="29" t="str">
        <f t="shared" si="136"/>
        <v/>
      </c>
      <c r="E769" s="32" t="str">
        <f>IF(N769=0,"",VLOOKUP(B769,'申込一覧（事務局）'!$A$5:$N$804,4,0))</f>
        <v/>
      </c>
      <c r="F769" s="30" t="str">
        <f>IF(N769=0,"",VLOOKUP(B769,'申込一覧（事務局）'!$A$5:$N$804,6,0))</f>
        <v/>
      </c>
      <c r="G769" s="42" t="str">
        <f t="shared" si="137"/>
        <v/>
      </c>
      <c r="H769" s="50" t="str">
        <f>IF(N769=0,"",VLOOKUP(A769,'申込一覧（事務局）'!$A$5:$N$804,11,0))</f>
        <v/>
      </c>
      <c r="I769" s="31" t="str">
        <f>IF(N769=0,"",VLOOKUP(B769,'申込一覧（事務局）'!$A$5:$N$804,13,0))</f>
        <v/>
      </c>
      <c r="J769" s="31" t="str">
        <f>IF(N769=0,"",VLOOKUP(B769,'申込一覧（事務局）'!$A$5:$N$804,14,0))</f>
        <v/>
      </c>
      <c r="K769" s="53" t="str">
        <f>IF(N769=0,"",VLOOKUP(B769,'申込一覧（事務局）'!$A$5:$N$804,8,0))</f>
        <v/>
      </c>
      <c r="N769" s="55">
        <f>VLOOKUP(B769,'申込一覧（事務局）'!$A$5:$N$804,10,0)</f>
        <v>0</v>
      </c>
    </row>
    <row r="770" spans="1:14" ht="22.5" customHeight="1" x14ac:dyDescent="0.4">
      <c r="A770" s="19">
        <v>686</v>
      </c>
      <c r="B770" s="15">
        <v>686</v>
      </c>
      <c r="C770" s="29" t="str">
        <f>IF(N770=0,"",VLOOKUP(B770,'申込一覧（事務局）'!$A$5:$N$804,3,0))</f>
        <v/>
      </c>
      <c r="D770" s="29" t="str">
        <f t="shared" si="136"/>
        <v/>
      </c>
      <c r="E770" s="32" t="str">
        <f>IF(N770=0,"",VLOOKUP(B770,'申込一覧（事務局）'!$A$5:$N$804,4,0))</f>
        <v/>
      </c>
      <c r="F770" s="30" t="str">
        <f>IF(N770=0,"",VLOOKUP(B770,'申込一覧（事務局）'!$A$5:$N$804,6,0))</f>
        <v/>
      </c>
      <c r="G770" s="42" t="str">
        <f t="shared" si="137"/>
        <v/>
      </c>
      <c r="H770" s="50" t="str">
        <f>IF(N770=0,"",VLOOKUP(A770,'申込一覧（事務局）'!$A$5:$N$804,11,0))</f>
        <v/>
      </c>
      <c r="I770" s="31" t="str">
        <f>IF(N770=0,"",VLOOKUP(B770,'申込一覧（事務局）'!$A$5:$N$804,13,0))</f>
        <v/>
      </c>
      <c r="J770" s="31" t="str">
        <f>IF(N770=0,"",VLOOKUP(B770,'申込一覧（事務局）'!$A$5:$N$804,14,0))</f>
        <v/>
      </c>
      <c r="K770" s="53" t="str">
        <f>IF(N770=0,"",VLOOKUP(B770,'申込一覧（事務局）'!$A$5:$N$804,8,0))</f>
        <v/>
      </c>
      <c r="N770" s="55">
        <f>VLOOKUP(B770,'申込一覧（事務局）'!$A$5:$N$804,10,0)</f>
        <v>0</v>
      </c>
    </row>
    <row r="771" spans="1:14" ht="22.5" customHeight="1" x14ac:dyDescent="0.4">
      <c r="A771" s="19">
        <v>687</v>
      </c>
      <c r="B771" s="15">
        <v>687</v>
      </c>
      <c r="C771" s="29" t="str">
        <f>IF(N771=0,"",VLOOKUP(B771,'申込一覧（事務局）'!$A$5:$N$804,3,0))</f>
        <v/>
      </c>
      <c r="D771" s="29" t="str">
        <f t="shared" si="136"/>
        <v/>
      </c>
      <c r="E771" s="32" t="str">
        <f>IF(N771=0,"",VLOOKUP(B771,'申込一覧（事務局）'!$A$5:$N$804,4,0))</f>
        <v/>
      </c>
      <c r="F771" s="30" t="str">
        <f>IF(N771=0,"",VLOOKUP(B771,'申込一覧（事務局）'!$A$5:$N$804,6,0))</f>
        <v/>
      </c>
      <c r="G771" s="42" t="str">
        <f t="shared" si="137"/>
        <v/>
      </c>
      <c r="H771" s="50" t="str">
        <f>IF(N771=0,"",VLOOKUP(A771,'申込一覧（事務局）'!$A$5:$N$804,11,0))</f>
        <v/>
      </c>
      <c r="I771" s="31" t="str">
        <f>IF(N771=0,"",VLOOKUP(B771,'申込一覧（事務局）'!$A$5:$N$804,13,0))</f>
        <v/>
      </c>
      <c r="J771" s="31" t="str">
        <f>IF(N771=0,"",VLOOKUP(B771,'申込一覧（事務局）'!$A$5:$N$804,14,0))</f>
        <v/>
      </c>
      <c r="K771" s="53" t="str">
        <f>IF(N771=0,"",VLOOKUP(B771,'申込一覧（事務局）'!$A$5:$N$804,8,0))</f>
        <v/>
      </c>
      <c r="N771" s="55">
        <f>VLOOKUP(B771,'申込一覧（事務局）'!$A$5:$N$804,10,0)</f>
        <v>0</v>
      </c>
    </row>
    <row r="772" spans="1:14" ht="22.5" customHeight="1" x14ac:dyDescent="0.4">
      <c r="A772" s="19">
        <v>688</v>
      </c>
      <c r="B772" s="15">
        <v>688</v>
      </c>
      <c r="C772" s="29" t="str">
        <f>IF(N772=0,"",VLOOKUP(B772,'申込一覧（事務局）'!$A$5:$N$804,3,0))</f>
        <v/>
      </c>
      <c r="D772" s="29" t="str">
        <f t="shared" si="136"/>
        <v/>
      </c>
      <c r="E772" s="32" t="str">
        <f>IF(N772=0,"",VLOOKUP(B772,'申込一覧（事務局）'!$A$5:$N$804,4,0))</f>
        <v/>
      </c>
      <c r="F772" s="30" t="str">
        <f>IF(N772=0,"",VLOOKUP(B772,'申込一覧（事務局）'!$A$5:$N$804,6,0))</f>
        <v/>
      </c>
      <c r="G772" s="42" t="str">
        <f t="shared" si="137"/>
        <v/>
      </c>
      <c r="H772" s="50" t="str">
        <f>IF(N772=0,"",VLOOKUP(A772,'申込一覧（事務局）'!$A$5:$N$804,11,0))</f>
        <v/>
      </c>
      <c r="I772" s="31" t="str">
        <f>IF(N772=0,"",VLOOKUP(B772,'申込一覧（事務局）'!$A$5:$N$804,13,0))</f>
        <v/>
      </c>
      <c r="J772" s="31" t="str">
        <f>IF(N772=0,"",VLOOKUP(B772,'申込一覧（事務局）'!$A$5:$N$804,14,0))</f>
        <v/>
      </c>
      <c r="K772" s="53" t="str">
        <f>IF(N772=0,"",VLOOKUP(B772,'申込一覧（事務局）'!$A$5:$N$804,8,0))</f>
        <v/>
      </c>
      <c r="N772" s="55">
        <f>VLOOKUP(B772,'申込一覧（事務局）'!$A$5:$N$804,10,0)</f>
        <v>0</v>
      </c>
    </row>
    <row r="773" spans="1:14" ht="22.5" customHeight="1" x14ac:dyDescent="0.4">
      <c r="A773" s="19">
        <v>689</v>
      </c>
      <c r="B773" s="15">
        <v>689</v>
      </c>
      <c r="C773" s="29" t="str">
        <f>IF(N773=0,"",VLOOKUP(B773,'申込一覧（事務局）'!$A$5:$N$804,3,0))</f>
        <v/>
      </c>
      <c r="D773" s="29" t="str">
        <f t="shared" si="136"/>
        <v/>
      </c>
      <c r="E773" s="32" t="str">
        <f>IF(N773=0,"",VLOOKUP(B773,'申込一覧（事務局）'!$A$5:$N$804,4,0))</f>
        <v/>
      </c>
      <c r="F773" s="30" t="str">
        <f>IF(N773=0,"",VLOOKUP(B773,'申込一覧（事務局）'!$A$5:$N$804,6,0))</f>
        <v/>
      </c>
      <c r="G773" s="42" t="str">
        <f t="shared" si="137"/>
        <v/>
      </c>
      <c r="H773" s="50" t="str">
        <f>IF(N773=0,"",VLOOKUP(A773,'申込一覧（事務局）'!$A$5:$N$804,11,0))</f>
        <v/>
      </c>
      <c r="I773" s="31" t="str">
        <f>IF(N773=0,"",VLOOKUP(B773,'申込一覧（事務局）'!$A$5:$N$804,13,0))</f>
        <v/>
      </c>
      <c r="J773" s="31" t="str">
        <f>IF(N773=0,"",VLOOKUP(B773,'申込一覧（事務局）'!$A$5:$N$804,14,0))</f>
        <v/>
      </c>
      <c r="K773" s="53" t="str">
        <f>IF(N773=0,"",VLOOKUP(B773,'申込一覧（事務局）'!$A$5:$N$804,8,0))</f>
        <v/>
      </c>
      <c r="N773" s="55">
        <f>VLOOKUP(B773,'申込一覧（事務局）'!$A$5:$N$804,10,0)</f>
        <v>0</v>
      </c>
    </row>
    <row r="774" spans="1:14" ht="22.5" customHeight="1" x14ac:dyDescent="0.4">
      <c r="A774" s="19">
        <v>690</v>
      </c>
      <c r="B774" s="15">
        <v>690</v>
      </c>
      <c r="C774" s="29" t="str">
        <f>IF(N774=0,"",VLOOKUP(B774,'申込一覧（事務局）'!$A$5:$N$804,3,0))</f>
        <v/>
      </c>
      <c r="D774" s="29" t="str">
        <f t="shared" si="136"/>
        <v/>
      </c>
      <c r="E774" s="32" t="str">
        <f>IF(N774=0,"",VLOOKUP(B774,'申込一覧（事務局）'!$A$5:$N$804,4,0))</f>
        <v/>
      </c>
      <c r="F774" s="30" t="str">
        <f>IF(N774=0,"",VLOOKUP(B774,'申込一覧（事務局）'!$A$5:$N$804,6,0))</f>
        <v/>
      </c>
      <c r="G774" s="42" t="str">
        <f t="shared" si="137"/>
        <v/>
      </c>
      <c r="H774" s="50" t="str">
        <f>IF(N774=0,"",VLOOKUP(A774,'申込一覧（事務局）'!$A$5:$N$804,11,0))</f>
        <v/>
      </c>
      <c r="I774" s="31" t="str">
        <f>IF(N774=0,"",VLOOKUP(B774,'申込一覧（事務局）'!$A$5:$N$804,13,0))</f>
        <v/>
      </c>
      <c r="J774" s="31" t="str">
        <f>IF(N774=0,"",VLOOKUP(B774,'申込一覧（事務局）'!$A$5:$N$804,14,0))</f>
        <v/>
      </c>
      <c r="K774" s="53" t="str">
        <f>IF(N774=0,"",VLOOKUP(B774,'申込一覧（事務局）'!$A$5:$N$804,8,0))</f>
        <v/>
      </c>
      <c r="N774" s="55">
        <f>VLOOKUP(B774,'申込一覧（事務局）'!$A$5:$N$804,10,0)</f>
        <v>0</v>
      </c>
    </row>
    <row r="775" spans="1:14" ht="22.5" customHeight="1" x14ac:dyDescent="0.4">
      <c r="A775" s="19">
        <v>691</v>
      </c>
      <c r="B775" s="15">
        <v>691</v>
      </c>
      <c r="C775" s="29" t="str">
        <f>IF(N775=0,"",VLOOKUP(B775,'申込一覧（事務局）'!$A$5:$N$804,3,0))</f>
        <v/>
      </c>
      <c r="D775" s="29" t="str">
        <f t="shared" si="136"/>
        <v/>
      </c>
      <c r="E775" s="32" t="str">
        <f>IF(N775=0,"",VLOOKUP(B775,'申込一覧（事務局）'!$A$5:$N$804,4,0))</f>
        <v/>
      </c>
      <c r="F775" s="30" t="str">
        <f>IF(N775=0,"",VLOOKUP(B775,'申込一覧（事務局）'!$A$5:$N$804,6,0))</f>
        <v/>
      </c>
      <c r="G775" s="42" t="str">
        <f t="shared" si="137"/>
        <v/>
      </c>
      <c r="H775" s="50" t="str">
        <f>IF(N775=0,"",VLOOKUP(A775,'申込一覧（事務局）'!$A$5:$N$804,11,0))</f>
        <v/>
      </c>
      <c r="I775" s="31" t="str">
        <f>IF(N775=0,"",VLOOKUP(B775,'申込一覧（事務局）'!$A$5:$N$804,13,0))</f>
        <v/>
      </c>
      <c r="J775" s="31" t="str">
        <f>IF(N775=0,"",VLOOKUP(B775,'申込一覧（事務局）'!$A$5:$N$804,14,0))</f>
        <v/>
      </c>
      <c r="K775" s="53" t="str">
        <f>IF(N775=0,"",VLOOKUP(B775,'申込一覧（事務局）'!$A$5:$N$804,8,0))</f>
        <v/>
      </c>
      <c r="N775" s="55">
        <f>VLOOKUP(B775,'申込一覧（事務局）'!$A$5:$N$804,10,0)</f>
        <v>0</v>
      </c>
    </row>
    <row r="776" spans="1:14" ht="22.5" customHeight="1" x14ac:dyDescent="0.4">
      <c r="A776" s="19">
        <v>692</v>
      </c>
      <c r="B776" s="15">
        <v>692</v>
      </c>
      <c r="C776" s="29" t="str">
        <f>IF(N776=0,"",VLOOKUP(B776,'申込一覧（事務局）'!$A$5:$N$804,3,0))</f>
        <v/>
      </c>
      <c r="D776" s="29" t="str">
        <f t="shared" si="136"/>
        <v/>
      </c>
      <c r="E776" s="32" t="str">
        <f>IF(N776=0,"",VLOOKUP(B776,'申込一覧（事務局）'!$A$5:$N$804,4,0))</f>
        <v/>
      </c>
      <c r="F776" s="30" t="str">
        <f>IF(N776=0,"",VLOOKUP(B776,'申込一覧（事務局）'!$A$5:$N$804,6,0))</f>
        <v/>
      </c>
      <c r="G776" s="42" t="str">
        <f t="shared" si="137"/>
        <v/>
      </c>
      <c r="H776" s="50" t="str">
        <f>IF(N776=0,"",VLOOKUP(A776,'申込一覧（事務局）'!$A$5:$N$804,11,0))</f>
        <v/>
      </c>
      <c r="I776" s="31" t="str">
        <f>IF(N776=0,"",VLOOKUP(B776,'申込一覧（事務局）'!$A$5:$N$804,13,0))</f>
        <v/>
      </c>
      <c r="J776" s="31" t="str">
        <f>IF(N776=0,"",VLOOKUP(B776,'申込一覧（事務局）'!$A$5:$N$804,14,0))</f>
        <v/>
      </c>
      <c r="K776" s="53" t="str">
        <f>IF(N776=0,"",VLOOKUP(B776,'申込一覧（事務局）'!$A$5:$N$804,8,0))</f>
        <v/>
      </c>
      <c r="N776" s="55">
        <f>VLOOKUP(B776,'申込一覧（事務局）'!$A$5:$N$804,10,0)</f>
        <v>0</v>
      </c>
    </row>
    <row r="777" spans="1:14" ht="22.5" customHeight="1" x14ac:dyDescent="0.4">
      <c r="A777" s="19">
        <v>693</v>
      </c>
      <c r="B777" s="15">
        <v>693</v>
      </c>
      <c r="C777" s="29" t="str">
        <f>IF(N777=0,"",VLOOKUP(B777,'申込一覧（事務局）'!$A$5:$N$804,3,0))</f>
        <v/>
      </c>
      <c r="D777" s="29" t="str">
        <f t="shared" si="136"/>
        <v/>
      </c>
      <c r="E777" s="32" t="str">
        <f>IF(N777=0,"",VLOOKUP(B777,'申込一覧（事務局）'!$A$5:$N$804,4,0))</f>
        <v/>
      </c>
      <c r="F777" s="30" t="str">
        <f>IF(N777=0,"",VLOOKUP(B777,'申込一覧（事務局）'!$A$5:$N$804,6,0))</f>
        <v/>
      </c>
      <c r="G777" s="42" t="str">
        <f t="shared" si="137"/>
        <v/>
      </c>
      <c r="H777" s="50" t="str">
        <f>IF(N777=0,"",VLOOKUP(A777,'申込一覧（事務局）'!$A$5:$N$804,11,0))</f>
        <v/>
      </c>
      <c r="I777" s="31" t="str">
        <f>IF(N777=0,"",VLOOKUP(B777,'申込一覧（事務局）'!$A$5:$N$804,13,0))</f>
        <v/>
      </c>
      <c r="J777" s="31" t="str">
        <f>IF(N777=0,"",VLOOKUP(B777,'申込一覧（事務局）'!$A$5:$N$804,14,0))</f>
        <v/>
      </c>
      <c r="K777" s="53" t="str">
        <f>IF(N777=0,"",VLOOKUP(B777,'申込一覧（事務局）'!$A$5:$N$804,8,0))</f>
        <v/>
      </c>
      <c r="N777" s="55">
        <f>VLOOKUP(B777,'申込一覧（事務局）'!$A$5:$N$804,10,0)</f>
        <v>0</v>
      </c>
    </row>
    <row r="778" spans="1:14" ht="22.5" customHeight="1" x14ac:dyDescent="0.4">
      <c r="A778" s="19">
        <v>694</v>
      </c>
      <c r="B778" s="15">
        <v>694</v>
      </c>
      <c r="C778" s="29" t="str">
        <f>IF(N778=0,"",VLOOKUP(B778,'申込一覧（事務局）'!$A$5:$N$804,3,0))</f>
        <v/>
      </c>
      <c r="D778" s="29" t="str">
        <f t="shared" si="136"/>
        <v/>
      </c>
      <c r="E778" s="32" t="str">
        <f>IF(N778=0,"",VLOOKUP(B778,'申込一覧（事務局）'!$A$5:$N$804,4,0))</f>
        <v/>
      </c>
      <c r="F778" s="30" t="str">
        <f>IF(N778=0,"",VLOOKUP(B778,'申込一覧（事務局）'!$A$5:$N$804,6,0))</f>
        <v/>
      </c>
      <c r="G778" s="42" t="str">
        <f t="shared" si="137"/>
        <v/>
      </c>
      <c r="H778" s="50" t="str">
        <f>IF(N778=0,"",VLOOKUP(A778,'申込一覧（事務局）'!$A$5:$N$804,11,0))</f>
        <v/>
      </c>
      <c r="I778" s="31" t="str">
        <f>IF(N778=0,"",VLOOKUP(B778,'申込一覧（事務局）'!$A$5:$N$804,13,0))</f>
        <v/>
      </c>
      <c r="J778" s="31" t="str">
        <f>IF(N778=0,"",VLOOKUP(B778,'申込一覧（事務局）'!$A$5:$N$804,14,0))</f>
        <v/>
      </c>
      <c r="K778" s="53" t="str">
        <f>IF(N778=0,"",VLOOKUP(B778,'申込一覧（事務局）'!$A$5:$N$804,8,0))</f>
        <v/>
      </c>
      <c r="N778" s="55">
        <f>VLOOKUP(B778,'申込一覧（事務局）'!$A$5:$N$804,10,0)</f>
        <v>0</v>
      </c>
    </row>
    <row r="779" spans="1:14" ht="22.5" customHeight="1" x14ac:dyDescent="0.4">
      <c r="A779" s="19">
        <v>695</v>
      </c>
      <c r="B779" s="15">
        <v>695</v>
      </c>
      <c r="C779" s="29" t="str">
        <f>IF(N779=0,"",VLOOKUP(B779,'申込一覧（事務局）'!$A$5:$N$804,3,0))</f>
        <v/>
      </c>
      <c r="D779" s="29" t="str">
        <f t="shared" si="136"/>
        <v/>
      </c>
      <c r="E779" s="32" t="str">
        <f>IF(N779=0,"",VLOOKUP(B779,'申込一覧（事務局）'!$A$5:$N$804,4,0))</f>
        <v/>
      </c>
      <c r="F779" s="30" t="str">
        <f>IF(N779=0,"",VLOOKUP(B779,'申込一覧（事務局）'!$A$5:$N$804,6,0))</f>
        <v/>
      </c>
      <c r="G779" s="42" t="str">
        <f t="shared" si="137"/>
        <v/>
      </c>
      <c r="H779" s="50" t="str">
        <f>IF(N779=0,"",VLOOKUP(A779,'申込一覧（事務局）'!$A$5:$N$804,11,0))</f>
        <v/>
      </c>
      <c r="I779" s="31" t="str">
        <f>IF(N779=0,"",VLOOKUP(B779,'申込一覧（事務局）'!$A$5:$N$804,13,0))</f>
        <v/>
      </c>
      <c r="J779" s="31" t="str">
        <f>IF(N779=0,"",VLOOKUP(B779,'申込一覧（事務局）'!$A$5:$N$804,14,0))</f>
        <v/>
      </c>
      <c r="K779" s="53" t="str">
        <f>IF(N779=0,"",VLOOKUP(B779,'申込一覧（事務局）'!$A$5:$N$804,8,0))</f>
        <v/>
      </c>
      <c r="N779" s="55">
        <f>VLOOKUP(B779,'申込一覧（事務局）'!$A$5:$N$804,10,0)</f>
        <v>0</v>
      </c>
    </row>
    <row r="780" spans="1:14" ht="22.5" customHeight="1" x14ac:dyDescent="0.4">
      <c r="A780" s="19">
        <v>696</v>
      </c>
      <c r="B780" s="15">
        <v>696</v>
      </c>
      <c r="C780" s="29" t="str">
        <f>IF(N780=0,"",VLOOKUP(B780,'申込一覧（事務局）'!$A$5:$N$804,3,0))</f>
        <v/>
      </c>
      <c r="D780" s="29" t="str">
        <f t="shared" si="136"/>
        <v/>
      </c>
      <c r="E780" s="32" t="str">
        <f>IF(N780=0,"",VLOOKUP(B780,'申込一覧（事務局）'!$A$5:$N$804,4,0))</f>
        <v/>
      </c>
      <c r="F780" s="30" t="str">
        <f>IF(N780=0,"",VLOOKUP(B780,'申込一覧（事務局）'!$A$5:$N$804,6,0))</f>
        <v/>
      </c>
      <c r="G780" s="42" t="str">
        <f t="shared" si="137"/>
        <v/>
      </c>
      <c r="H780" s="50" t="str">
        <f>IF(N780=0,"",VLOOKUP(A780,'申込一覧（事務局）'!$A$5:$N$804,11,0))</f>
        <v/>
      </c>
      <c r="I780" s="31" t="str">
        <f>IF(N780=0,"",VLOOKUP(B780,'申込一覧（事務局）'!$A$5:$N$804,13,0))</f>
        <v/>
      </c>
      <c r="J780" s="31" t="str">
        <f>IF(N780=0,"",VLOOKUP(B780,'申込一覧（事務局）'!$A$5:$N$804,14,0))</f>
        <v/>
      </c>
      <c r="K780" s="53" t="str">
        <f>IF(N780=0,"",VLOOKUP(B780,'申込一覧（事務局）'!$A$5:$N$804,8,0))</f>
        <v/>
      </c>
      <c r="N780" s="55">
        <f>VLOOKUP(B780,'申込一覧（事務局）'!$A$5:$N$804,10,0)</f>
        <v>0</v>
      </c>
    </row>
    <row r="781" spans="1:14" ht="22.5" customHeight="1" x14ac:dyDescent="0.4">
      <c r="A781" s="19">
        <v>697</v>
      </c>
      <c r="B781" s="15">
        <v>697</v>
      </c>
      <c r="C781" s="29" t="str">
        <f>IF(N781=0,"",VLOOKUP(B781,'申込一覧（事務局）'!$A$5:$N$804,3,0))</f>
        <v/>
      </c>
      <c r="D781" s="29" t="str">
        <f t="shared" si="136"/>
        <v/>
      </c>
      <c r="E781" s="32" t="str">
        <f>IF(N781=0,"",VLOOKUP(B781,'申込一覧（事務局）'!$A$5:$N$804,4,0))</f>
        <v/>
      </c>
      <c r="F781" s="30" t="str">
        <f>IF(N781=0,"",VLOOKUP(B781,'申込一覧（事務局）'!$A$5:$N$804,6,0))</f>
        <v/>
      </c>
      <c r="G781" s="42" t="str">
        <f t="shared" si="137"/>
        <v/>
      </c>
      <c r="H781" s="50" t="str">
        <f>IF(N781=0,"",VLOOKUP(A781,'申込一覧（事務局）'!$A$5:$N$804,11,0))</f>
        <v/>
      </c>
      <c r="I781" s="31" t="str">
        <f>IF(N781=0,"",VLOOKUP(B781,'申込一覧（事務局）'!$A$5:$N$804,13,0))</f>
        <v/>
      </c>
      <c r="J781" s="31" t="str">
        <f>IF(N781=0,"",VLOOKUP(B781,'申込一覧（事務局）'!$A$5:$N$804,14,0))</f>
        <v/>
      </c>
      <c r="K781" s="53" t="str">
        <f>IF(N781=0,"",VLOOKUP(B781,'申込一覧（事務局）'!$A$5:$N$804,8,0))</f>
        <v/>
      </c>
      <c r="N781" s="55">
        <f>VLOOKUP(B781,'申込一覧（事務局）'!$A$5:$N$804,10,0)</f>
        <v>0</v>
      </c>
    </row>
    <row r="782" spans="1:14" ht="22.5" customHeight="1" x14ac:dyDescent="0.4">
      <c r="A782" s="19">
        <v>698</v>
      </c>
      <c r="B782" s="15">
        <v>698</v>
      </c>
      <c r="C782" s="29" t="str">
        <f>IF(N782=0,"",VLOOKUP(B782,'申込一覧（事務局）'!$A$5:$N$804,3,0))</f>
        <v/>
      </c>
      <c r="D782" s="29" t="str">
        <f t="shared" si="136"/>
        <v/>
      </c>
      <c r="E782" s="32" t="str">
        <f>IF(N782=0,"",VLOOKUP(B782,'申込一覧（事務局）'!$A$5:$N$804,4,0))</f>
        <v/>
      </c>
      <c r="F782" s="30" t="str">
        <f>IF(N782=0,"",VLOOKUP(B782,'申込一覧（事務局）'!$A$5:$N$804,6,0))</f>
        <v/>
      </c>
      <c r="G782" s="42" t="str">
        <f t="shared" si="137"/>
        <v/>
      </c>
      <c r="H782" s="50" t="str">
        <f>IF(N782=0,"",VLOOKUP(A782,'申込一覧（事務局）'!$A$5:$N$804,11,0))</f>
        <v/>
      </c>
      <c r="I782" s="31" t="str">
        <f>IF(N782=0,"",VLOOKUP(B782,'申込一覧（事務局）'!$A$5:$N$804,13,0))</f>
        <v/>
      </c>
      <c r="J782" s="31" t="str">
        <f>IF(N782=0,"",VLOOKUP(B782,'申込一覧（事務局）'!$A$5:$N$804,14,0))</f>
        <v/>
      </c>
      <c r="K782" s="53" t="str">
        <f>IF(N782=0,"",VLOOKUP(B782,'申込一覧（事務局）'!$A$5:$N$804,8,0))</f>
        <v/>
      </c>
      <c r="N782" s="55">
        <f>VLOOKUP(B782,'申込一覧（事務局）'!$A$5:$N$804,10,0)</f>
        <v>0</v>
      </c>
    </row>
    <row r="783" spans="1:14" ht="22.5" customHeight="1" x14ac:dyDescent="0.4">
      <c r="A783" s="19">
        <v>699</v>
      </c>
      <c r="B783" s="15">
        <v>699</v>
      </c>
      <c r="C783" s="29" t="str">
        <f>IF(N783=0,"",VLOOKUP(B783,'申込一覧（事務局）'!$A$5:$N$804,3,0))</f>
        <v/>
      </c>
      <c r="D783" s="29" t="str">
        <f t="shared" si="136"/>
        <v/>
      </c>
      <c r="E783" s="32" t="str">
        <f>IF(N783=0,"",VLOOKUP(B783,'申込一覧（事務局）'!$A$5:$N$804,4,0))</f>
        <v/>
      </c>
      <c r="F783" s="30" t="str">
        <f>IF(N783=0,"",VLOOKUP(B783,'申込一覧（事務局）'!$A$5:$N$804,6,0))</f>
        <v/>
      </c>
      <c r="G783" s="42" t="str">
        <f t="shared" si="137"/>
        <v/>
      </c>
      <c r="H783" s="50" t="str">
        <f>IF(N783=0,"",VLOOKUP(A783,'申込一覧（事務局）'!$A$5:$N$804,11,0))</f>
        <v/>
      </c>
      <c r="I783" s="31" t="str">
        <f>IF(N783=0,"",VLOOKUP(B783,'申込一覧（事務局）'!$A$5:$N$804,13,0))</f>
        <v/>
      </c>
      <c r="J783" s="31" t="str">
        <f>IF(N783=0,"",VLOOKUP(B783,'申込一覧（事務局）'!$A$5:$N$804,14,0))</f>
        <v/>
      </c>
      <c r="K783" s="53" t="str">
        <f>IF(N783=0,"",VLOOKUP(B783,'申込一覧（事務局）'!$A$5:$N$804,8,0))</f>
        <v/>
      </c>
      <c r="N783" s="55">
        <f>VLOOKUP(B783,'申込一覧（事務局）'!$A$5:$N$804,10,0)</f>
        <v>0</v>
      </c>
    </row>
    <row r="784" spans="1:14" ht="22.5" customHeight="1" thickBot="1" x14ac:dyDescent="0.45">
      <c r="A784" s="43">
        <v>700</v>
      </c>
      <c r="B784" s="16">
        <v>700</v>
      </c>
      <c r="C784" s="33" t="str">
        <f>IF(N784=0,"",VLOOKUP(B784,'申込一覧（事務局）'!$A$5:$N$804,3,0))</f>
        <v/>
      </c>
      <c r="D784" s="33" t="str">
        <f t="shared" si="136"/>
        <v/>
      </c>
      <c r="E784" s="34" t="str">
        <f>IF(N784=0,"",VLOOKUP(B784,'申込一覧（事務局）'!$A$5:$N$804,4,0))</f>
        <v/>
      </c>
      <c r="F784" s="44" t="str">
        <f>IF(N784=0,"",VLOOKUP(B784,'申込一覧（事務局）'!$A$5:$N$804,6,0))</f>
        <v/>
      </c>
      <c r="G784" s="45" t="str">
        <f t="shared" si="137"/>
        <v/>
      </c>
      <c r="H784" s="51" t="str">
        <f>IF(N784=0,"",VLOOKUP(A784,'申込一覧（事務局）'!$A$5:$N$804,11,0))</f>
        <v/>
      </c>
      <c r="I784" s="46" t="str">
        <f>IF(N784=0,"",VLOOKUP(B784,'申込一覧（事務局）'!$A$5:$N$804,13,0))</f>
        <v/>
      </c>
      <c r="J784" s="46" t="str">
        <f>IF(N784=0,"",VLOOKUP(B784,'申込一覧（事務局）'!$A$5:$N$804,14,0))</f>
        <v/>
      </c>
      <c r="K784" s="54" t="str">
        <f>IF(N784=0,"",VLOOKUP(B784,'申込一覧（事務局）'!$A$5:$N$804,8,0))</f>
        <v/>
      </c>
      <c r="N784" s="55">
        <f>VLOOKUP(B784,'申込一覧（事務局）'!$A$5:$N$804,10,0)</f>
        <v>0</v>
      </c>
    </row>
    <row r="785" spans="1:14" ht="23.25" x14ac:dyDescent="0.4">
      <c r="A785" s="81" t="str">
        <f t="shared" ref="A785" si="138">A1</f>
        <v>2023年度　C級公認審判員申請者名簿(一般)　　　</v>
      </c>
      <c r="B785" s="81"/>
      <c r="C785" s="81"/>
      <c r="D785" s="81"/>
      <c r="E785" s="81"/>
      <c r="F785" s="81"/>
      <c r="G785" s="81"/>
      <c r="H785" s="81"/>
      <c r="I785" s="81"/>
      <c r="J785" s="81"/>
      <c r="K785" s="82" t="str">
        <f>"NO."&amp;$L$2+28</f>
        <v>NO.29</v>
      </c>
      <c r="N785" s="55" t="e">
        <f>VLOOKUP(B785,'申込一覧（事務局）'!$A$5:$N$804,10,0)</f>
        <v>#N/A</v>
      </c>
    </row>
    <row r="786" spans="1:14" ht="17.25" thickBot="1" x14ac:dyDescent="0.45">
      <c r="A786" s="84" t="str">
        <f t="shared" ref="A786:J786" si="139">A2</f>
        <v>一般財団法人　北海道陸上競技協会　　２０２３年４月１日付委嘱</v>
      </c>
      <c r="B786" s="84"/>
      <c r="C786" s="84"/>
      <c r="D786" s="84"/>
      <c r="E786" s="84"/>
      <c r="F786" s="84"/>
      <c r="G786" s="84"/>
      <c r="H786" s="84"/>
      <c r="I786" s="84"/>
      <c r="J786" s="21" t="str">
        <f t="shared" si="139"/>
        <v>2023年4月15日以降受付</v>
      </c>
      <c r="K786" s="83"/>
      <c r="L786" s="12">
        <v>1</v>
      </c>
      <c r="N786" s="55" t="e">
        <f>VLOOKUP(B786,'申込一覧（事務局）'!$A$5:$N$804,10,0)</f>
        <v>#N/A</v>
      </c>
    </row>
    <row r="787" spans="1:14" ht="26.25" customHeight="1" thickBot="1" x14ac:dyDescent="0.45">
      <c r="A787" s="13"/>
      <c r="B787" s="18" t="str">
        <f t="shared" ref="B787:K787" si="140">B3</f>
        <v>登録番号</v>
      </c>
      <c r="C787" s="22" t="str">
        <f t="shared" si="140"/>
        <v>所属陸協</v>
      </c>
      <c r="D787" s="23" t="str">
        <f t="shared" si="140"/>
        <v>区分</v>
      </c>
      <c r="E787" s="24" t="str">
        <f t="shared" si="140"/>
        <v>氏      名</v>
      </c>
      <c r="F787" s="25" t="str">
        <f t="shared" si="140"/>
        <v>性</v>
      </c>
      <c r="G787" s="24" t="str">
        <f t="shared" si="140"/>
        <v>生年月日</v>
      </c>
      <c r="H787" s="24" t="str">
        <f t="shared" si="140"/>
        <v>年齢</v>
      </c>
      <c r="I787" s="24" t="str">
        <f t="shared" si="140"/>
        <v>（〒）</v>
      </c>
      <c r="J787" s="26" t="str">
        <f t="shared" si="140"/>
        <v>住所</v>
      </c>
      <c r="K787" s="27" t="str">
        <f t="shared" si="140"/>
        <v>所属高校</v>
      </c>
      <c r="N787" s="55" t="e">
        <f>VLOOKUP(B787,'申込一覧（事務局）'!$A$5:$N$804,10,0)</f>
        <v>#N/A</v>
      </c>
    </row>
    <row r="788" spans="1:14" ht="22.5" customHeight="1" x14ac:dyDescent="0.4">
      <c r="A788" s="37">
        <v>701</v>
      </c>
      <c r="B788" s="14">
        <v>701</v>
      </c>
      <c r="C788" s="28" t="str">
        <f>IF(N788=0,"",VLOOKUP(B788,'申込一覧（事務局）'!$A$5:$N$804,3,0))</f>
        <v/>
      </c>
      <c r="D788" s="28" t="str">
        <f>IF(C788="","","高校")</f>
        <v/>
      </c>
      <c r="E788" s="38" t="str">
        <f>IF(N788=0,"",VLOOKUP(B788,'申込一覧（事務局）'!$A$5:$N$804,4,0))</f>
        <v/>
      </c>
      <c r="F788" s="39" t="str">
        <f>IF(N788=0,"",VLOOKUP(B788,'申込一覧（事務局）'!$A$5:$N$804,6,0))</f>
        <v/>
      </c>
      <c r="G788" s="40" t="str">
        <f>IF(N788=0,"",TEXT(N788,"0000!/00!/00"))</f>
        <v/>
      </c>
      <c r="H788" s="48" t="str">
        <f>IF(N788=0,"",VLOOKUP(A788,'申込一覧（事務局）'!$A$5:$N$804,11,0))</f>
        <v/>
      </c>
      <c r="I788" s="41" t="str">
        <f>IF(N788=0,"",VLOOKUP(B788,'申込一覧（事務局）'!$A$5:$N$804,13,0))</f>
        <v/>
      </c>
      <c r="J788" s="41" t="str">
        <f>IF(N788=0,"",VLOOKUP(B788,'申込一覧（事務局）'!$A$5:$N$804,14,0))</f>
        <v/>
      </c>
      <c r="K788" s="52" t="str">
        <f>IF(N788=0,"",VLOOKUP(B788,'申込一覧（事務局）'!$A$5:$N$804,8,0))</f>
        <v/>
      </c>
      <c r="N788" s="55">
        <f>VLOOKUP(B788,'申込一覧（事務局）'!$A$5:$N$804,10,0)</f>
        <v>0</v>
      </c>
    </row>
    <row r="789" spans="1:14" ht="22.5" customHeight="1" x14ac:dyDescent="0.4">
      <c r="A789" s="19">
        <v>702</v>
      </c>
      <c r="B789" s="15">
        <v>702</v>
      </c>
      <c r="C789" s="29" t="str">
        <f>IF(N789=0,"",VLOOKUP(B789,'申込一覧（事務局）'!$A$5:$N$804,3,0))</f>
        <v/>
      </c>
      <c r="D789" s="29" t="str">
        <f t="shared" ref="D789:D812" si="141">IF(C789="","","高校")</f>
        <v/>
      </c>
      <c r="E789" s="32" t="str">
        <f>IF(N789=0,"",VLOOKUP(B789,'申込一覧（事務局）'!$A$5:$N$804,4,0))</f>
        <v/>
      </c>
      <c r="F789" s="30" t="str">
        <f>IF(N789=0,"",VLOOKUP(B789,'申込一覧（事務局）'!$A$5:$N$804,6,0))</f>
        <v/>
      </c>
      <c r="G789" s="42" t="str">
        <f t="shared" ref="G789:G812" si="142">IF(N789=0,"",TEXT(N789,"0000!/00!/00"))</f>
        <v/>
      </c>
      <c r="H789" s="50" t="str">
        <f>IF(N789=0,"",VLOOKUP(A789,'申込一覧（事務局）'!$A$5:$N$804,11,0))</f>
        <v/>
      </c>
      <c r="I789" s="31" t="str">
        <f>IF(N789=0,"",VLOOKUP(B789,'申込一覧（事務局）'!$A$5:$N$804,13,0))</f>
        <v/>
      </c>
      <c r="J789" s="31" t="str">
        <f>IF(N789=0,"",VLOOKUP(B789,'申込一覧（事務局）'!$A$5:$N$804,14,0))</f>
        <v/>
      </c>
      <c r="K789" s="53" t="str">
        <f>IF(N789=0,"",VLOOKUP(B789,'申込一覧（事務局）'!$A$5:$N$804,8,0))</f>
        <v/>
      </c>
      <c r="N789" s="55">
        <f>VLOOKUP(B789,'申込一覧（事務局）'!$A$5:$N$804,10,0)</f>
        <v>0</v>
      </c>
    </row>
    <row r="790" spans="1:14" ht="22.5" customHeight="1" x14ac:dyDescent="0.4">
      <c r="A790" s="19">
        <v>703</v>
      </c>
      <c r="B790" s="15">
        <v>703</v>
      </c>
      <c r="C790" s="29" t="str">
        <f>IF(N790=0,"",VLOOKUP(B790,'申込一覧（事務局）'!$A$5:$N$804,3,0))</f>
        <v/>
      </c>
      <c r="D790" s="29" t="str">
        <f t="shared" si="141"/>
        <v/>
      </c>
      <c r="E790" s="32" t="str">
        <f>IF(N790=0,"",VLOOKUP(B790,'申込一覧（事務局）'!$A$5:$N$804,4,0))</f>
        <v/>
      </c>
      <c r="F790" s="30" t="str">
        <f>IF(N790=0,"",VLOOKUP(B790,'申込一覧（事務局）'!$A$5:$N$804,6,0))</f>
        <v/>
      </c>
      <c r="G790" s="42" t="str">
        <f t="shared" si="142"/>
        <v/>
      </c>
      <c r="H790" s="50" t="str">
        <f>IF(N790=0,"",VLOOKUP(A790,'申込一覧（事務局）'!$A$5:$N$804,11,0))</f>
        <v/>
      </c>
      <c r="I790" s="31" t="str">
        <f>IF(N790=0,"",VLOOKUP(B790,'申込一覧（事務局）'!$A$5:$N$804,13,0))</f>
        <v/>
      </c>
      <c r="J790" s="31" t="str">
        <f>IF(N790=0,"",VLOOKUP(B790,'申込一覧（事務局）'!$A$5:$N$804,14,0))</f>
        <v/>
      </c>
      <c r="K790" s="53" t="str">
        <f>IF(N790=0,"",VLOOKUP(B790,'申込一覧（事務局）'!$A$5:$N$804,8,0))</f>
        <v/>
      </c>
      <c r="N790" s="55">
        <f>VLOOKUP(B790,'申込一覧（事務局）'!$A$5:$N$804,10,0)</f>
        <v>0</v>
      </c>
    </row>
    <row r="791" spans="1:14" ht="22.5" customHeight="1" x14ac:dyDescent="0.4">
      <c r="A791" s="19">
        <v>704</v>
      </c>
      <c r="B791" s="15">
        <v>704</v>
      </c>
      <c r="C791" s="29" t="str">
        <f>IF(N791=0,"",VLOOKUP(B791,'申込一覧（事務局）'!$A$5:$N$804,3,0))</f>
        <v/>
      </c>
      <c r="D791" s="29" t="str">
        <f t="shared" si="141"/>
        <v/>
      </c>
      <c r="E791" s="32" t="str">
        <f>IF(N791=0,"",VLOOKUP(B791,'申込一覧（事務局）'!$A$5:$N$804,4,0))</f>
        <v/>
      </c>
      <c r="F791" s="30" t="str">
        <f>IF(N791=0,"",VLOOKUP(B791,'申込一覧（事務局）'!$A$5:$N$804,6,0))</f>
        <v/>
      </c>
      <c r="G791" s="42" t="str">
        <f t="shared" si="142"/>
        <v/>
      </c>
      <c r="H791" s="50" t="str">
        <f>IF(N791=0,"",VLOOKUP(A791,'申込一覧（事務局）'!$A$5:$N$804,11,0))</f>
        <v/>
      </c>
      <c r="I791" s="31" t="str">
        <f>IF(N791=0,"",VLOOKUP(B791,'申込一覧（事務局）'!$A$5:$N$804,13,0))</f>
        <v/>
      </c>
      <c r="J791" s="31" t="str">
        <f>IF(N791=0,"",VLOOKUP(B791,'申込一覧（事務局）'!$A$5:$N$804,14,0))</f>
        <v/>
      </c>
      <c r="K791" s="53" t="str">
        <f>IF(N791=0,"",VLOOKUP(B791,'申込一覧（事務局）'!$A$5:$N$804,8,0))</f>
        <v/>
      </c>
      <c r="N791" s="55">
        <f>VLOOKUP(B791,'申込一覧（事務局）'!$A$5:$N$804,10,0)</f>
        <v>0</v>
      </c>
    </row>
    <row r="792" spans="1:14" ht="22.5" customHeight="1" x14ac:dyDescent="0.4">
      <c r="A792" s="19">
        <v>705</v>
      </c>
      <c r="B792" s="15">
        <v>705</v>
      </c>
      <c r="C792" s="29" t="str">
        <f>IF(N792=0,"",VLOOKUP(B792,'申込一覧（事務局）'!$A$5:$N$804,3,0))</f>
        <v/>
      </c>
      <c r="D792" s="29" t="str">
        <f t="shared" si="141"/>
        <v/>
      </c>
      <c r="E792" s="32" t="str">
        <f>IF(N792=0,"",VLOOKUP(B792,'申込一覧（事務局）'!$A$5:$N$804,4,0))</f>
        <v/>
      </c>
      <c r="F792" s="30" t="str">
        <f>IF(N792=0,"",VLOOKUP(B792,'申込一覧（事務局）'!$A$5:$N$804,6,0))</f>
        <v/>
      </c>
      <c r="G792" s="42" t="str">
        <f t="shared" si="142"/>
        <v/>
      </c>
      <c r="H792" s="50" t="str">
        <f>IF(N792=0,"",VLOOKUP(A792,'申込一覧（事務局）'!$A$5:$N$804,11,0))</f>
        <v/>
      </c>
      <c r="I792" s="31" t="str">
        <f>IF(N792=0,"",VLOOKUP(B792,'申込一覧（事務局）'!$A$5:$N$804,13,0))</f>
        <v/>
      </c>
      <c r="J792" s="31" t="str">
        <f>IF(N792=0,"",VLOOKUP(B792,'申込一覧（事務局）'!$A$5:$N$804,14,0))</f>
        <v/>
      </c>
      <c r="K792" s="53" t="str">
        <f>IF(N792=0,"",VLOOKUP(B792,'申込一覧（事務局）'!$A$5:$N$804,8,0))</f>
        <v/>
      </c>
      <c r="N792" s="55">
        <f>VLOOKUP(B792,'申込一覧（事務局）'!$A$5:$N$804,10,0)</f>
        <v>0</v>
      </c>
    </row>
    <row r="793" spans="1:14" ht="22.5" customHeight="1" x14ac:dyDescent="0.4">
      <c r="A793" s="19">
        <v>706</v>
      </c>
      <c r="B793" s="15">
        <v>706</v>
      </c>
      <c r="C793" s="29" t="str">
        <f>IF(N793=0,"",VLOOKUP(B793,'申込一覧（事務局）'!$A$5:$N$804,3,0))</f>
        <v/>
      </c>
      <c r="D793" s="29" t="str">
        <f t="shared" si="141"/>
        <v/>
      </c>
      <c r="E793" s="32" t="str">
        <f>IF(N793=0,"",VLOOKUP(B793,'申込一覧（事務局）'!$A$5:$N$804,4,0))</f>
        <v/>
      </c>
      <c r="F793" s="30" t="str">
        <f>IF(N793=0,"",VLOOKUP(B793,'申込一覧（事務局）'!$A$5:$N$804,6,0))</f>
        <v/>
      </c>
      <c r="G793" s="42" t="str">
        <f t="shared" si="142"/>
        <v/>
      </c>
      <c r="H793" s="50" t="str">
        <f>IF(N793=0,"",VLOOKUP(A793,'申込一覧（事務局）'!$A$5:$N$804,11,0))</f>
        <v/>
      </c>
      <c r="I793" s="31" t="str">
        <f>IF(N793=0,"",VLOOKUP(B793,'申込一覧（事務局）'!$A$5:$N$804,13,0))</f>
        <v/>
      </c>
      <c r="J793" s="31" t="str">
        <f>IF(N793=0,"",VLOOKUP(B793,'申込一覧（事務局）'!$A$5:$N$804,14,0))</f>
        <v/>
      </c>
      <c r="K793" s="53" t="str">
        <f>IF(N793=0,"",VLOOKUP(B793,'申込一覧（事務局）'!$A$5:$N$804,8,0))</f>
        <v/>
      </c>
      <c r="N793" s="55">
        <f>VLOOKUP(B793,'申込一覧（事務局）'!$A$5:$N$804,10,0)</f>
        <v>0</v>
      </c>
    </row>
    <row r="794" spans="1:14" ht="22.5" customHeight="1" x14ac:dyDescent="0.4">
      <c r="A794" s="19">
        <v>707</v>
      </c>
      <c r="B794" s="15">
        <v>707</v>
      </c>
      <c r="C794" s="29" t="str">
        <f>IF(N794=0,"",VLOOKUP(B794,'申込一覧（事務局）'!$A$5:$N$804,3,0))</f>
        <v/>
      </c>
      <c r="D794" s="29" t="str">
        <f t="shared" si="141"/>
        <v/>
      </c>
      <c r="E794" s="32" t="str">
        <f>IF(N794=0,"",VLOOKUP(B794,'申込一覧（事務局）'!$A$5:$N$804,4,0))</f>
        <v/>
      </c>
      <c r="F794" s="30" t="str">
        <f>IF(N794=0,"",VLOOKUP(B794,'申込一覧（事務局）'!$A$5:$N$804,6,0))</f>
        <v/>
      </c>
      <c r="G794" s="42" t="str">
        <f t="shared" si="142"/>
        <v/>
      </c>
      <c r="H794" s="50" t="str">
        <f>IF(N794=0,"",VLOOKUP(A794,'申込一覧（事務局）'!$A$5:$N$804,11,0))</f>
        <v/>
      </c>
      <c r="I794" s="31" t="str">
        <f>IF(N794=0,"",VLOOKUP(B794,'申込一覧（事務局）'!$A$5:$N$804,13,0))</f>
        <v/>
      </c>
      <c r="J794" s="31" t="str">
        <f>IF(N794=0,"",VLOOKUP(B794,'申込一覧（事務局）'!$A$5:$N$804,14,0))</f>
        <v/>
      </c>
      <c r="K794" s="53" t="str">
        <f>IF(N794=0,"",VLOOKUP(B794,'申込一覧（事務局）'!$A$5:$N$804,8,0))</f>
        <v/>
      </c>
      <c r="N794" s="55">
        <f>VLOOKUP(B794,'申込一覧（事務局）'!$A$5:$N$804,10,0)</f>
        <v>0</v>
      </c>
    </row>
    <row r="795" spans="1:14" ht="22.5" customHeight="1" x14ac:dyDescent="0.4">
      <c r="A795" s="19">
        <v>708</v>
      </c>
      <c r="B795" s="15">
        <v>708</v>
      </c>
      <c r="C795" s="29" t="str">
        <f>IF(N795=0,"",VLOOKUP(B795,'申込一覧（事務局）'!$A$5:$N$804,3,0))</f>
        <v/>
      </c>
      <c r="D795" s="29" t="str">
        <f t="shared" si="141"/>
        <v/>
      </c>
      <c r="E795" s="32" t="str">
        <f>IF(N795=0,"",VLOOKUP(B795,'申込一覧（事務局）'!$A$5:$N$804,4,0))</f>
        <v/>
      </c>
      <c r="F795" s="30" t="str">
        <f>IF(N795=0,"",VLOOKUP(B795,'申込一覧（事務局）'!$A$5:$N$804,6,0))</f>
        <v/>
      </c>
      <c r="G795" s="42" t="str">
        <f t="shared" si="142"/>
        <v/>
      </c>
      <c r="H795" s="50" t="str">
        <f>IF(N795=0,"",VLOOKUP(A795,'申込一覧（事務局）'!$A$5:$N$804,11,0))</f>
        <v/>
      </c>
      <c r="I795" s="31" t="str">
        <f>IF(N795=0,"",VLOOKUP(B795,'申込一覧（事務局）'!$A$5:$N$804,13,0))</f>
        <v/>
      </c>
      <c r="J795" s="31" t="str">
        <f>IF(N795=0,"",VLOOKUP(B795,'申込一覧（事務局）'!$A$5:$N$804,14,0))</f>
        <v/>
      </c>
      <c r="K795" s="53" t="str">
        <f>IF(N795=0,"",VLOOKUP(B795,'申込一覧（事務局）'!$A$5:$N$804,8,0))</f>
        <v/>
      </c>
      <c r="N795" s="55">
        <f>VLOOKUP(B795,'申込一覧（事務局）'!$A$5:$N$804,10,0)</f>
        <v>0</v>
      </c>
    </row>
    <row r="796" spans="1:14" ht="22.5" customHeight="1" x14ac:dyDescent="0.4">
      <c r="A796" s="19">
        <v>709</v>
      </c>
      <c r="B796" s="15">
        <v>709</v>
      </c>
      <c r="C796" s="29" t="str">
        <f>IF(N796=0,"",VLOOKUP(B796,'申込一覧（事務局）'!$A$5:$N$804,3,0))</f>
        <v/>
      </c>
      <c r="D796" s="29" t="str">
        <f t="shared" si="141"/>
        <v/>
      </c>
      <c r="E796" s="32" t="str">
        <f>IF(N796=0,"",VLOOKUP(B796,'申込一覧（事務局）'!$A$5:$N$804,4,0))</f>
        <v/>
      </c>
      <c r="F796" s="30" t="str">
        <f>IF(N796=0,"",VLOOKUP(B796,'申込一覧（事務局）'!$A$5:$N$804,6,0))</f>
        <v/>
      </c>
      <c r="G796" s="42" t="str">
        <f t="shared" si="142"/>
        <v/>
      </c>
      <c r="H796" s="50" t="str">
        <f>IF(N796=0,"",VLOOKUP(A796,'申込一覧（事務局）'!$A$5:$N$804,11,0))</f>
        <v/>
      </c>
      <c r="I796" s="31" t="str">
        <f>IF(N796=0,"",VLOOKUP(B796,'申込一覧（事務局）'!$A$5:$N$804,13,0))</f>
        <v/>
      </c>
      <c r="J796" s="31" t="str">
        <f>IF(N796=0,"",VLOOKUP(B796,'申込一覧（事務局）'!$A$5:$N$804,14,0))</f>
        <v/>
      </c>
      <c r="K796" s="53" t="str">
        <f>IF(N796=0,"",VLOOKUP(B796,'申込一覧（事務局）'!$A$5:$N$804,8,0))</f>
        <v/>
      </c>
      <c r="N796" s="55">
        <f>VLOOKUP(B796,'申込一覧（事務局）'!$A$5:$N$804,10,0)</f>
        <v>0</v>
      </c>
    </row>
    <row r="797" spans="1:14" ht="22.5" customHeight="1" x14ac:dyDescent="0.4">
      <c r="A797" s="19">
        <v>710</v>
      </c>
      <c r="B797" s="15">
        <v>710</v>
      </c>
      <c r="C797" s="29" t="str">
        <f>IF(N797=0,"",VLOOKUP(B797,'申込一覧（事務局）'!$A$5:$N$804,3,0))</f>
        <v/>
      </c>
      <c r="D797" s="29" t="str">
        <f t="shared" si="141"/>
        <v/>
      </c>
      <c r="E797" s="32" t="str">
        <f>IF(N797=0,"",VLOOKUP(B797,'申込一覧（事務局）'!$A$5:$N$804,4,0))</f>
        <v/>
      </c>
      <c r="F797" s="30" t="str">
        <f>IF(N797=0,"",VLOOKUP(B797,'申込一覧（事務局）'!$A$5:$N$804,6,0))</f>
        <v/>
      </c>
      <c r="G797" s="42" t="str">
        <f t="shared" si="142"/>
        <v/>
      </c>
      <c r="H797" s="50" t="str">
        <f>IF(N797=0,"",VLOOKUP(A797,'申込一覧（事務局）'!$A$5:$N$804,11,0))</f>
        <v/>
      </c>
      <c r="I797" s="31" t="str">
        <f>IF(N797=0,"",VLOOKUP(B797,'申込一覧（事務局）'!$A$5:$N$804,13,0))</f>
        <v/>
      </c>
      <c r="J797" s="31" t="str">
        <f>IF(N797=0,"",VLOOKUP(B797,'申込一覧（事務局）'!$A$5:$N$804,14,0))</f>
        <v/>
      </c>
      <c r="K797" s="53" t="str">
        <f>IF(N797=0,"",VLOOKUP(B797,'申込一覧（事務局）'!$A$5:$N$804,8,0))</f>
        <v/>
      </c>
      <c r="N797" s="55">
        <f>VLOOKUP(B797,'申込一覧（事務局）'!$A$5:$N$804,10,0)</f>
        <v>0</v>
      </c>
    </row>
    <row r="798" spans="1:14" ht="22.5" customHeight="1" x14ac:dyDescent="0.4">
      <c r="A798" s="19">
        <v>711</v>
      </c>
      <c r="B798" s="15">
        <v>711</v>
      </c>
      <c r="C798" s="29" t="str">
        <f>IF(N798=0,"",VLOOKUP(B798,'申込一覧（事務局）'!$A$5:$N$804,3,0))</f>
        <v/>
      </c>
      <c r="D798" s="29" t="str">
        <f t="shared" si="141"/>
        <v/>
      </c>
      <c r="E798" s="32" t="str">
        <f>IF(N798=0,"",VLOOKUP(B798,'申込一覧（事務局）'!$A$5:$N$804,4,0))</f>
        <v/>
      </c>
      <c r="F798" s="30" t="str">
        <f>IF(N798=0,"",VLOOKUP(B798,'申込一覧（事務局）'!$A$5:$N$804,6,0))</f>
        <v/>
      </c>
      <c r="G798" s="42" t="str">
        <f t="shared" si="142"/>
        <v/>
      </c>
      <c r="H798" s="50" t="str">
        <f>IF(N798=0,"",VLOOKUP(A798,'申込一覧（事務局）'!$A$5:$N$804,11,0))</f>
        <v/>
      </c>
      <c r="I798" s="31" t="str">
        <f>IF(N798=0,"",VLOOKUP(B798,'申込一覧（事務局）'!$A$5:$N$804,13,0))</f>
        <v/>
      </c>
      <c r="J798" s="31" t="str">
        <f>IF(N798=0,"",VLOOKUP(B798,'申込一覧（事務局）'!$A$5:$N$804,14,0))</f>
        <v/>
      </c>
      <c r="K798" s="53" t="str">
        <f>IF(N798=0,"",VLOOKUP(B798,'申込一覧（事務局）'!$A$5:$N$804,8,0))</f>
        <v/>
      </c>
      <c r="N798" s="55">
        <f>VLOOKUP(B798,'申込一覧（事務局）'!$A$5:$N$804,10,0)</f>
        <v>0</v>
      </c>
    </row>
    <row r="799" spans="1:14" ht="22.5" customHeight="1" x14ac:dyDescent="0.4">
      <c r="A799" s="19">
        <v>712</v>
      </c>
      <c r="B799" s="15">
        <v>712</v>
      </c>
      <c r="C799" s="29" t="str">
        <f>IF(N799=0,"",VLOOKUP(B799,'申込一覧（事務局）'!$A$5:$N$804,3,0))</f>
        <v/>
      </c>
      <c r="D799" s="29" t="str">
        <f t="shared" si="141"/>
        <v/>
      </c>
      <c r="E799" s="32" t="str">
        <f>IF(N799=0,"",VLOOKUP(B799,'申込一覧（事務局）'!$A$5:$N$804,4,0))</f>
        <v/>
      </c>
      <c r="F799" s="30" t="str">
        <f>IF(N799=0,"",VLOOKUP(B799,'申込一覧（事務局）'!$A$5:$N$804,6,0))</f>
        <v/>
      </c>
      <c r="G799" s="42" t="str">
        <f t="shared" si="142"/>
        <v/>
      </c>
      <c r="H799" s="50" t="str">
        <f>IF(N799=0,"",VLOOKUP(A799,'申込一覧（事務局）'!$A$5:$N$804,11,0))</f>
        <v/>
      </c>
      <c r="I799" s="31" t="str">
        <f>IF(N799=0,"",VLOOKUP(B799,'申込一覧（事務局）'!$A$5:$N$804,13,0))</f>
        <v/>
      </c>
      <c r="J799" s="31" t="str">
        <f>IF(N799=0,"",VLOOKUP(B799,'申込一覧（事務局）'!$A$5:$N$804,14,0))</f>
        <v/>
      </c>
      <c r="K799" s="53" t="str">
        <f>IF(N799=0,"",VLOOKUP(B799,'申込一覧（事務局）'!$A$5:$N$804,8,0))</f>
        <v/>
      </c>
      <c r="N799" s="55">
        <f>VLOOKUP(B799,'申込一覧（事務局）'!$A$5:$N$804,10,0)</f>
        <v>0</v>
      </c>
    </row>
    <row r="800" spans="1:14" ht="22.5" customHeight="1" x14ac:dyDescent="0.4">
      <c r="A800" s="19">
        <v>713</v>
      </c>
      <c r="B800" s="15">
        <v>713</v>
      </c>
      <c r="C800" s="29" t="str">
        <f>IF(N800=0,"",VLOOKUP(B800,'申込一覧（事務局）'!$A$5:$N$804,3,0))</f>
        <v/>
      </c>
      <c r="D800" s="29" t="str">
        <f t="shared" si="141"/>
        <v/>
      </c>
      <c r="E800" s="32" t="str">
        <f>IF(N800=0,"",VLOOKUP(B800,'申込一覧（事務局）'!$A$5:$N$804,4,0))</f>
        <v/>
      </c>
      <c r="F800" s="30" t="str">
        <f>IF(N800=0,"",VLOOKUP(B800,'申込一覧（事務局）'!$A$5:$N$804,6,0))</f>
        <v/>
      </c>
      <c r="G800" s="42" t="str">
        <f t="shared" si="142"/>
        <v/>
      </c>
      <c r="H800" s="50" t="str">
        <f>IF(N800=0,"",VLOOKUP(A800,'申込一覧（事務局）'!$A$5:$N$804,11,0))</f>
        <v/>
      </c>
      <c r="I800" s="31" t="str">
        <f>IF(N800=0,"",VLOOKUP(B800,'申込一覧（事務局）'!$A$5:$N$804,13,0))</f>
        <v/>
      </c>
      <c r="J800" s="31" t="str">
        <f>IF(N800=0,"",VLOOKUP(B800,'申込一覧（事務局）'!$A$5:$N$804,14,0))</f>
        <v/>
      </c>
      <c r="K800" s="53" t="str">
        <f>IF(N800=0,"",VLOOKUP(B800,'申込一覧（事務局）'!$A$5:$N$804,8,0))</f>
        <v/>
      </c>
      <c r="N800" s="55">
        <f>VLOOKUP(B800,'申込一覧（事務局）'!$A$5:$N$804,10,0)</f>
        <v>0</v>
      </c>
    </row>
    <row r="801" spans="1:14" ht="22.5" customHeight="1" x14ac:dyDescent="0.4">
      <c r="A801" s="19">
        <v>714</v>
      </c>
      <c r="B801" s="15">
        <v>714</v>
      </c>
      <c r="C801" s="29" t="str">
        <f>IF(N801=0,"",VLOOKUP(B801,'申込一覧（事務局）'!$A$5:$N$804,3,0))</f>
        <v/>
      </c>
      <c r="D801" s="29" t="str">
        <f t="shared" si="141"/>
        <v/>
      </c>
      <c r="E801" s="32" t="str">
        <f>IF(N801=0,"",VLOOKUP(B801,'申込一覧（事務局）'!$A$5:$N$804,4,0))</f>
        <v/>
      </c>
      <c r="F801" s="30" t="str">
        <f>IF(N801=0,"",VLOOKUP(B801,'申込一覧（事務局）'!$A$5:$N$804,6,0))</f>
        <v/>
      </c>
      <c r="G801" s="42" t="str">
        <f t="shared" si="142"/>
        <v/>
      </c>
      <c r="H801" s="50" t="str">
        <f>IF(N801=0,"",VLOOKUP(A801,'申込一覧（事務局）'!$A$5:$N$804,11,0))</f>
        <v/>
      </c>
      <c r="I801" s="31" t="str">
        <f>IF(N801=0,"",VLOOKUP(B801,'申込一覧（事務局）'!$A$5:$N$804,13,0))</f>
        <v/>
      </c>
      <c r="J801" s="31" t="str">
        <f>IF(N801=0,"",VLOOKUP(B801,'申込一覧（事務局）'!$A$5:$N$804,14,0))</f>
        <v/>
      </c>
      <c r="K801" s="53" t="str">
        <f>IF(N801=0,"",VLOOKUP(B801,'申込一覧（事務局）'!$A$5:$N$804,8,0))</f>
        <v/>
      </c>
      <c r="N801" s="55">
        <f>VLOOKUP(B801,'申込一覧（事務局）'!$A$5:$N$804,10,0)</f>
        <v>0</v>
      </c>
    </row>
    <row r="802" spans="1:14" ht="22.5" customHeight="1" x14ac:dyDescent="0.4">
      <c r="A802" s="19">
        <v>715</v>
      </c>
      <c r="B802" s="15">
        <v>715</v>
      </c>
      <c r="C802" s="29" t="str">
        <f>IF(N802=0,"",VLOOKUP(B802,'申込一覧（事務局）'!$A$5:$N$804,3,0))</f>
        <v/>
      </c>
      <c r="D802" s="29" t="str">
        <f t="shared" si="141"/>
        <v/>
      </c>
      <c r="E802" s="32" t="str">
        <f>IF(N802=0,"",VLOOKUP(B802,'申込一覧（事務局）'!$A$5:$N$804,4,0))</f>
        <v/>
      </c>
      <c r="F802" s="30" t="str">
        <f>IF(N802=0,"",VLOOKUP(B802,'申込一覧（事務局）'!$A$5:$N$804,6,0))</f>
        <v/>
      </c>
      <c r="G802" s="42" t="str">
        <f t="shared" si="142"/>
        <v/>
      </c>
      <c r="H802" s="50" t="str">
        <f>IF(N802=0,"",VLOOKUP(A802,'申込一覧（事務局）'!$A$5:$N$804,11,0))</f>
        <v/>
      </c>
      <c r="I802" s="31" t="str">
        <f>IF(N802=0,"",VLOOKUP(B802,'申込一覧（事務局）'!$A$5:$N$804,13,0))</f>
        <v/>
      </c>
      <c r="J802" s="31" t="str">
        <f>IF(N802=0,"",VLOOKUP(B802,'申込一覧（事務局）'!$A$5:$N$804,14,0))</f>
        <v/>
      </c>
      <c r="K802" s="53" t="str">
        <f>IF(N802=0,"",VLOOKUP(B802,'申込一覧（事務局）'!$A$5:$N$804,8,0))</f>
        <v/>
      </c>
      <c r="N802" s="55">
        <f>VLOOKUP(B802,'申込一覧（事務局）'!$A$5:$N$804,10,0)</f>
        <v>0</v>
      </c>
    </row>
    <row r="803" spans="1:14" ht="22.5" customHeight="1" x14ac:dyDescent="0.4">
      <c r="A803" s="19">
        <v>716</v>
      </c>
      <c r="B803" s="15">
        <v>716</v>
      </c>
      <c r="C803" s="29" t="str">
        <f>IF(N803=0,"",VLOOKUP(B803,'申込一覧（事務局）'!$A$5:$N$804,3,0))</f>
        <v/>
      </c>
      <c r="D803" s="29" t="str">
        <f t="shared" si="141"/>
        <v/>
      </c>
      <c r="E803" s="32" t="str">
        <f>IF(N803=0,"",VLOOKUP(B803,'申込一覧（事務局）'!$A$5:$N$804,4,0))</f>
        <v/>
      </c>
      <c r="F803" s="30" t="str">
        <f>IF(N803=0,"",VLOOKUP(B803,'申込一覧（事務局）'!$A$5:$N$804,6,0))</f>
        <v/>
      </c>
      <c r="G803" s="42" t="str">
        <f t="shared" si="142"/>
        <v/>
      </c>
      <c r="H803" s="50" t="str">
        <f>IF(N803=0,"",VLOOKUP(A803,'申込一覧（事務局）'!$A$5:$N$804,11,0))</f>
        <v/>
      </c>
      <c r="I803" s="31" t="str">
        <f>IF(N803=0,"",VLOOKUP(B803,'申込一覧（事務局）'!$A$5:$N$804,13,0))</f>
        <v/>
      </c>
      <c r="J803" s="31" t="str">
        <f>IF(N803=0,"",VLOOKUP(B803,'申込一覧（事務局）'!$A$5:$N$804,14,0))</f>
        <v/>
      </c>
      <c r="K803" s="53" t="str">
        <f>IF(N803=0,"",VLOOKUP(B803,'申込一覧（事務局）'!$A$5:$N$804,8,0))</f>
        <v/>
      </c>
      <c r="N803" s="55">
        <f>VLOOKUP(B803,'申込一覧（事務局）'!$A$5:$N$804,10,0)</f>
        <v>0</v>
      </c>
    </row>
    <row r="804" spans="1:14" ht="22.5" customHeight="1" x14ac:dyDescent="0.4">
      <c r="A804" s="19">
        <v>717</v>
      </c>
      <c r="B804" s="15">
        <v>717</v>
      </c>
      <c r="C804" s="29" t="str">
        <f>IF(N804=0,"",VLOOKUP(B804,'申込一覧（事務局）'!$A$5:$N$804,3,0))</f>
        <v/>
      </c>
      <c r="D804" s="29" t="str">
        <f t="shared" si="141"/>
        <v/>
      </c>
      <c r="E804" s="32" t="str">
        <f>IF(N804=0,"",VLOOKUP(B804,'申込一覧（事務局）'!$A$5:$N$804,4,0))</f>
        <v/>
      </c>
      <c r="F804" s="30" t="str">
        <f>IF(N804=0,"",VLOOKUP(B804,'申込一覧（事務局）'!$A$5:$N$804,6,0))</f>
        <v/>
      </c>
      <c r="G804" s="42" t="str">
        <f t="shared" si="142"/>
        <v/>
      </c>
      <c r="H804" s="50" t="str">
        <f>IF(N804=0,"",VLOOKUP(A804,'申込一覧（事務局）'!$A$5:$N$804,11,0))</f>
        <v/>
      </c>
      <c r="I804" s="31" t="str">
        <f>IF(N804=0,"",VLOOKUP(B804,'申込一覧（事務局）'!$A$5:$N$804,13,0))</f>
        <v/>
      </c>
      <c r="J804" s="31" t="str">
        <f>IF(N804=0,"",VLOOKUP(B804,'申込一覧（事務局）'!$A$5:$N$804,14,0))</f>
        <v/>
      </c>
      <c r="K804" s="53" t="str">
        <f>IF(N804=0,"",VLOOKUP(B804,'申込一覧（事務局）'!$A$5:$N$804,8,0))</f>
        <v/>
      </c>
      <c r="N804" s="55">
        <f>VLOOKUP(B804,'申込一覧（事務局）'!$A$5:$N$804,10,0)</f>
        <v>0</v>
      </c>
    </row>
    <row r="805" spans="1:14" ht="22.5" customHeight="1" x14ac:dyDescent="0.4">
      <c r="A805" s="19">
        <v>718</v>
      </c>
      <c r="B805" s="15">
        <v>718</v>
      </c>
      <c r="C805" s="29" t="str">
        <f>IF(N805=0,"",VLOOKUP(B805,'申込一覧（事務局）'!$A$5:$N$804,3,0))</f>
        <v/>
      </c>
      <c r="D805" s="29" t="str">
        <f t="shared" si="141"/>
        <v/>
      </c>
      <c r="E805" s="32" t="str">
        <f>IF(N805=0,"",VLOOKUP(B805,'申込一覧（事務局）'!$A$5:$N$804,4,0))</f>
        <v/>
      </c>
      <c r="F805" s="30" t="str">
        <f>IF(N805=0,"",VLOOKUP(B805,'申込一覧（事務局）'!$A$5:$N$804,6,0))</f>
        <v/>
      </c>
      <c r="G805" s="42" t="str">
        <f t="shared" si="142"/>
        <v/>
      </c>
      <c r="H805" s="50" t="str">
        <f>IF(N805=0,"",VLOOKUP(A805,'申込一覧（事務局）'!$A$5:$N$804,11,0))</f>
        <v/>
      </c>
      <c r="I805" s="31" t="str">
        <f>IF(N805=0,"",VLOOKUP(B805,'申込一覧（事務局）'!$A$5:$N$804,13,0))</f>
        <v/>
      </c>
      <c r="J805" s="31" t="str">
        <f>IF(N805=0,"",VLOOKUP(B805,'申込一覧（事務局）'!$A$5:$N$804,14,0))</f>
        <v/>
      </c>
      <c r="K805" s="53" t="str">
        <f>IF(N805=0,"",VLOOKUP(B805,'申込一覧（事務局）'!$A$5:$N$804,8,0))</f>
        <v/>
      </c>
      <c r="N805" s="55">
        <f>VLOOKUP(B805,'申込一覧（事務局）'!$A$5:$N$804,10,0)</f>
        <v>0</v>
      </c>
    </row>
    <row r="806" spans="1:14" ht="22.5" customHeight="1" x14ac:dyDescent="0.4">
      <c r="A806" s="19">
        <v>719</v>
      </c>
      <c r="B806" s="15">
        <v>719</v>
      </c>
      <c r="C806" s="29" t="str">
        <f>IF(N806=0,"",VLOOKUP(B806,'申込一覧（事務局）'!$A$5:$N$804,3,0))</f>
        <v/>
      </c>
      <c r="D806" s="29" t="str">
        <f t="shared" si="141"/>
        <v/>
      </c>
      <c r="E806" s="32" t="str">
        <f>IF(N806=0,"",VLOOKUP(B806,'申込一覧（事務局）'!$A$5:$N$804,4,0))</f>
        <v/>
      </c>
      <c r="F806" s="30" t="str">
        <f>IF(N806=0,"",VLOOKUP(B806,'申込一覧（事務局）'!$A$5:$N$804,6,0))</f>
        <v/>
      </c>
      <c r="G806" s="42" t="str">
        <f t="shared" si="142"/>
        <v/>
      </c>
      <c r="H806" s="50" t="str">
        <f>IF(N806=0,"",VLOOKUP(A806,'申込一覧（事務局）'!$A$5:$N$804,11,0))</f>
        <v/>
      </c>
      <c r="I806" s="31" t="str">
        <f>IF(N806=0,"",VLOOKUP(B806,'申込一覧（事務局）'!$A$5:$N$804,13,0))</f>
        <v/>
      </c>
      <c r="J806" s="31" t="str">
        <f>IF(N806=0,"",VLOOKUP(B806,'申込一覧（事務局）'!$A$5:$N$804,14,0))</f>
        <v/>
      </c>
      <c r="K806" s="53" t="str">
        <f>IF(N806=0,"",VLOOKUP(B806,'申込一覧（事務局）'!$A$5:$N$804,8,0))</f>
        <v/>
      </c>
      <c r="N806" s="55">
        <f>VLOOKUP(B806,'申込一覧（事務局）'!$A$5:$N$804,10,0)</f>
        <v>0</v>
      </c>
    </row>
    <row r="807" spans="1:14" ht="22.5" customHeight="1" x14ac:dyDescent="0.4">
      <c r="A807" s="19">
        <v>720</v>
      </c>
      <c r="B807" s="15">
        <v>720</v>
      </c>
      <c r="C807" s="29" t="str">
        <f>IF(N807=0,"",VLOOKUP(B807,'申込一覧（事務局）'!$A$5:$N$804,3,0))</f>
        <v/>
      </c>
      <c r="D807" s="29" t="str">
        <f t="shared" si="141"/>
        <v/>
      </c>
      <c r="E807" s="32" t="str">
        <f>IF(N807=0,"",VLOOKUP(B807,'申込一覧（事務局）'!$A$5:$N$804,4,0))</f>
        <v/>
      </c>
      <c r="F807" s="30" t="str">
        <f>IF(N807=0,"",VLOOKUP(B807,'申込一覧（事務局）'!$A$5:$N$804,6,0))</f>
        <v/>
      </c>
      <c r="G807" s="42" t="str">
        <f t="shared" si="142"/>
        <v/>
      </c>
      <c r="H807" s="50" t="str">
        <f>IF(N807=0,"",VLOOKUP(A807,'申込一覧（事務局）'!$A$5:$N$804,11,0))</f>
        <v/>
      </c>
      <c r="I807" s="31" t="str">
        <f>IF(N807=0,"",VLOOKUP(B807,'申込一覧（事務局）'!$A$5:$N$804,13,0))</f>
        <v/>
      </c>
      <c r="J807" s="31" t="str">
        <f>IF(N807=0,"",VLOOKUP(B807,'申込一覧（事務局）'!$A$5:$N$804,14,0))</f>
        <v/>
      </c>
      <c r="K807" s="53" t="str">
        <f>IF(N807=0,"",VLOOKUP(B807,'申込一覧（事務局）'!$A$5:$N$804,8,0))</f>
        <v/>
      </c>
      <c r="N807" s="55">
        <f>VLOOKUP(B807,'申込一覧（事務局）'!$A$5:$N$804,10,0)</f>
        <v>0</v>
      </c>
    </row>
    <row r="808" spans="1:14" ht="22.5" customHeight="1" x14ac:dyDescent="0.4">
      <c r="A808" s="19">
        <v>721</v>
      </c>
      <c r="B808" s="15">
        <v>721</v>
      </c>
      <c r="C808" s="29" t="str">
        <f>IF(N808=0,"",VLOOKUP(B808,'申込一覧（事務局）'!$A$5:$N$804,3,0))</f>
        <v/>
      </c>
      <c r="D808" s="29" t="str">
        <f t="shared" si="141"/>
        <v/>
      </c>
      <c r="E808" s="32" t="str">
        <f>IF(N808=0,"",VLOOKUP(B808,'申込一覧（事務局）'!$A$5:$N$804,4,0))</f>
        <v/>
      </c>
      <c r="F808" s="30" t="str">
        <f>IF(N808=0,"",VLOOKUP(B808,'申込一覧（事務局）'!$A$5:$N$804,6,0))</f>
        <v/>
      </c>
      <c r="G808" s="42" t="str">
        <f t="shared" si="142"/>
        <v/>
      </c>
      <c r="H808" s="50" t="str">
        <f>IF(N808=0,"",VLOOKUP(A808,'申込一覧（事務局）'!$A$5:$N$804,11,0))</f>
        <v/>
      </c>
      <c r="I808" s="31" t="str">
        <f>IF(N808=0,"",VLOOKUP(B808,'申込一覧（事務局）'!$A$5:$N$804,13,0))</f>
        <v/>
      </c>
      <c r="J808" s="31" t="str">
        <f>IF(N808=0,"",VLOOKUP(B808,'申込一覧（事務局）'!$A$5:$N$804,14,0))</f>
        <v/>
      </c>
      <c r="K808" s="53" t="str">
        <f>IF(N808=0,"",VLOOKUP(B808,'申込一覧（事務局）'!$A$5:$N$804,8,0))</f>
        <v/>
      </c>
      <c r="N808" s="55">
        <f>VLOOKUP(B808,'申込一覧（事務局）'!$A$5:$N$804,10,0)</f>
        <v>0</v>
      </c>
    </row>
    <row r="809" spans="1:14" ht="22.5" customHeight="1" x14ac:dyDescent="0.4">
      <c r="A809" s="19">
        <v>722</v>
      </c>
      <c r="B809" s="15">
        <v>722</v>
      </c>
      <c r="C809" s="29" t="str">
        <f>IF(N809=0,"",VLOOKUP(B809,'申込一覧（事務局）'!$A$5:$N$804,3,0))</f>
        <v/>
      </c>
      <c r="D809" s="29" t="str">
        <f t="shared" si="141"/>
        <v/>
      </c>
      <c r="E809" s="32" t="str">
        <f>IF(N809=0,"",VLOOKUP(B809,'申込一覧（事務局）'!$A$5:$N$804,4,0))</f>
        <v/>
      </c>
      <c r="F809" s="30" t="str">
        <f>IF(N809=0,"",VLOOKUP(B809,'申込一覧（事務局）'!$A$5:$N$804,6,0))</f>
        <v/>
      </c>
      <c r="G809" s="42" t="str">
        <f t="shared" si="142"/>
        <v/>
      </c>
      <c r="H809" s="50" t="str">
        <f>IF(N809=0,"",VLOOKUP(A809,'申込一覧（事務局）'!$A$5:$N$804,11,0))</f>
        <v/>
      </c>
      <c r="I809" s="31" t="str">
        <f>IF(N809=0,"",VLOOKUP(B809,'申込一覧（事務局）'!$A$5:$N$804,13,0))</f>
        <v/>
      </c>
      <c r="J809" s="31" t="str">
        <f>IF(N809=0,"",VLOOKUP(B809,'申込一覧（事務局）'!$A$5:$N$804,14,0))</f>
        <v/>
      </c>
      <c r="K809" s="53" t="str">
        <f>IF(N809=0,"",VLOOKUP(B809,'申込一覧（事務局）'!$A$5:$N$804,8,0))</f>
        <v/>
      </c>
      <c r="N809" s="55">
        <f>VLOOKUP(B809,'申込一覧（事務局）'!$A$5:$N$804,10,0)</f>
        <v>0</v>
      </c>
    </row>
    <row r="810" spans="1:14" ht="22.5" customHeight="1" x14ac:dyDescent="0.4">
      <c r="A810" s="19">
        <v>723</v>
      </c>
      <c r="B810" s="15">
        <v>723</v>
      </c>
      <c r="C810" s="29" t="str">
        <f>IF(N810=0,"",VLOOKUP(B810,'申込一覧（事務局）'!$A$5:$N$804,3,0))</f>
        <v/>
      </c>
      <c r="D810" s="29" t="str">
        <f t="shared" si="141"/>
        <v/>
      </c>
      <c r="E810" s="32" t="str">
        <f>IF(N810=0,"",VLOOKUP(B810,'申込一覧（事務局）'!$A$5:$N$804,4,0))</f>
        <v/>
      </c>
      <c r="F810" s="30" t="str">
        <f>IF(N810=0,"",VLOOKUP(B810,'申込一覧（事務局）'!$A$5:$N$804,6,0))</f>
        <v/>
      </c>
      <c r="G810" s="42" t="str">
        <f t="shared" si="142"/>
        <v/>
      </c>
      <c r="H810" s="50" t="str">
        <f>IF(N810=0,"",VLOOKUP(A810,'申込一覧（事務局）'!$A$5:$N$804,11,0))</f>
        <v/>
      </c>
      <c r="I810" s="31" t="str">
        <f>IF(N810=0,"",VLOOKUP(B810,'申込一覧（事務局）'!$A$5:$N$804,13,0))</f>
        <v/>
      </c>
      <c r="J810" s="31" t="str">
        <f>IF(N810=0,"",VLOOKUP(B810,'申込一覧（事務局）'!$A$5:$N$804,14,0))</f>
        <v/>
      </c>
      <c r="K810" s="53" t="str">
        <f>IF(N810=0,"",VLOOKUP(B810,'申込一覧（事務局）'!$A$5:$N$804,8,0))</f>
        <v/>
      </c>
      <c r="N810" s="55">
        <f>VLOOKUP(B810,'申込一覧（事務局）'!$A$5:$N$804,10,0)</f>
        <v>0</v>
      </c>
    </row>
    <row r="811" spans="1:14" ht="22.5" customHeight="1" x14ac:dyDescent="0.4">
      <c r="A811" s="19">
        <v>724</v>
      </c>
      <c r="B811" s="15">
        <v>724</v>
      </c>
      <c r="C811" s="29" t="str">
        <f>IF(N811=0,"",VLOOKUP(B811,'申込一覧（事務局）'!$A$5:$N$804,3,0))</f>
        <v/>
      </c>
      <c r="D811" s="29" t="str">
        <f t="shared" si="141"/>
        <v/>
      </c>
      <c r="E811" s="32" t="str">
        <f>IF(N811=0,"",VLOOKUP(B811,'申込一覧（事務局）'!$A$5:$N$804,4,0))</f>
        <v/>
      </c>
      <c r="F811" s="30" t="str">
        <f>IF(N811=0,"",VLOOKUP(B811,'申込一覧（事務局）'!$A$5:$N$804,6,0))</f>
        <v/>
      </c>
      <c r="G811" s="42" t="str">
        <f t="shared" si="142"/>
        <v/>
      </c>
      <c r="H811" s="50" t="str">
        <f>IF(N811=0,"",VLOOKUP(A811,'申込一覧（事務局）'!$A$5:$N$804,11,0))</f>
        <v/>
      </c>
      <c r="I811" s="31" t="str">
        <f>IF(N811=0,"",VLOOKUP(B811,'申込一覧（事務局）'!$A$5:$N$804,13,0))</f>
        <v/>
      </c>
      <c r="J811" s="31" t="str">
        <f>IF(N811=0,"",VLOOKUP(B811,'申込一覧（事務局）'!$A$5:$N$804,14,0))</f>
        <v/>
      </c>
      <c r="K811" s="53" t="str">
        <f>IF(N811=0,"",VLOOKUP(B811,'申込一覧（事務局）'!$A$5:$N$804,8,0))</f>
        <v/>
      </c>
      <c r="N811" s="55">
        <f>VLOOKUP(B811,'申込一覧（事務局）'!$A$5:$N$804,10,0)</f>
        <v>0</v>
      </c>
    </row>
    <row r="812" spans="1:14" ht="22.5" customHeight="1" thickBot="1" x14ac:dyDescent="0.45">
      <c r="A812" s="43">
        <v>725</v>
      </c>
      <c r="B812" s="16">
        <v>725</v>
      </c>
      <c r="C812" s="33" t="str">
        <f>IF(N812=0,"",VLOOKUP(B812,'申込一覧（事務局）'!$A$5:$N$804,3,0))</f>
        <v/>
      </c>
      <c r="D812" s="33" t="str">
        <f t="shared" si="141"/>
        <v/>
      </c>
      <c r="E812" s="34" t="str">
        <f>IF(N812=0,"",VLOOKUP(B812,'申込一覧（事務局）'!$A$5:$N$804,4,0))</f>
        <v/>
      </c>
      <c r="F812" s="44" t="str">
        <f>IF(N812=0,"",VLOOKUP(B812,'申込一覧（事務局）'!$A$5:$N$804,6,0))</f>
        <v/>
      </c>
      <c r="G812" s="45" t="str">
        <f t="shared" si="142"/>
        <v/>
      </c>
      <c r="H812" s="51" t="str">
        <f>IF(N812=0,"",VLOOKUP(A812,'申込一覧（事務局）'!$A$5:$N$804,11,0))</f>
        <v/>
      </c>
      <c r="I812" s="46" t="str">
        <f>IF(N812=0,"",VLOOKUP(B812,'申込一覧（事務局）'!$A$5:$N$804,13,0))</f>
        <v/>
      </c>
      <c r="J812" s="46" t="str">
        <f>IF(N812=0,"",VLOOKUP(B812,'申込一覧（事務局）'!$A$5:$N$804,14,0))</f>
        <v/>
      </c>
      <c r="K812" s="54" t="str">
        <f>IF(N812=0,"",VLOOKUP(B812,'申込一覧（事務局）'!$A$5:$N$804,8,0))</f>
        <v/>
      </c>
      <c r="N812" s="55">
        <f>VLOOKUP(B812,'申込一覧（事務局）'!$A$5:$N$804,10,0)</f>
        <v>0</v>
      </c>
    </row>
    <row r="813" spans="1:14" ht="23.25" x14ac:dyDescent="0.4">
      <c r="A813" s="81" t="str">
        <f t="shared" ref="A813" si="143">A1</f>
        <v>2023年度　C級公認審判員申請者名簿(一般)　　　</v>
      </c>
      <c r="B813" s="81"/>
      <c r="C813" s="81"/>
      <c r="D813" s="81"/>
      <c r="E813" s="81"/>
      <c r="F813" s="81"/>
      <c r="G813" s="81"/>
      <c r="H813" s="81"/>
      <c r="I813" s="81"/>
      <c r="J813" s="81"/>
      <c r="K813" s="82" t="str">
        <f>"NO."&amp;$L$2+29</f>
        <v>NO.30</v>
      </c>
      <c r="N813" s="55" t="e">
        <f>VLOOKUP(B813,'申込一覧（事務局）'!$A$5:$N$804,10,0)</f>
        <v>#N/A</v>
      </c>
    </row>
    <row r="814" spans="1:14" ht="17.25" thickBot="1" x14ac:dyDescent="0.45">
      <c r="A814" s="84" t="str">
        <f t="shared" ref="A814:J814" si="144">A2</f>
        <v>一般財団法人　北海道陸上競技協会　　２０２３年４月１日付委嘱</v>
      </c>
      <c r="B814" s="84"/>
      <c r="C814" s="84"/>
      <c r="D814" s="84"/>
      <c r="E814" s="84"/>
      <c r="F814" s="84"/>
      <c r="G814" s="84"/>
      <c r="H814" s="84"/>
      <c r="I814" s="84"/>
      <c r="J814" s="21" t="str">
        <f t="shared" si="144"/>
        <v>2023年4月15日以降受付</v>
      </c>
      <c r="K814" s="83"/>
      <c r="L814" s="12">
        <v>1</v>
      </c>
      <c r="N814" s="55" t="e">
        <f>VLOOKUP(B814,'申込一覧（事務局）'!$A$5:$N$804,10,0)</f>
        <v>#N/A</v>
      </c>
    </row>
    <row r="815" spans="1:14" ht="26.25" customHeight="1" thickBot="1" x14ac:dyDescent="0.45">
      <c r="A815" s="13"/>
      <c r="B815" s="18" t="str">
        <f t="shared" ref="B815:K815" si="145">B3</f>
        <v>登録番号</v>
      </c>
      <c r="C815" s="22" t="str">
        <f t="shared" si="145"/>
        <v>所属陸協</v>
      </c>
      <c r="D815" s="23" t="str">
        <f t="shared" si="145"/>
        <v>区分</v>
      </c>
      <c r="E815" s="24" t="str">
        <f t="shared" si="145"/>
        <v>氏      名</v>
      </c>
      <c r="F815" s="25" t="str">
        <f t="shared" si="145"/>
        <v>性</v>
      </c>
      <c r="G815" s="24" t="str">
        <f t="shared" si="145"/>
        <v>生年月日</v>
      </c>
      <c r="H815" s="24" t="str">
        <f t="shared" si="145"/>
        <v>年齢</v>
      </c>
      <c r="I815" s="24" t="str">
        <f t="shared" si="145"/>
        <v>（〒）</v>
      </c>
      <c r="J815" s="26" t="str">
        <f t="shared" si="145"/>
        <v>住所</v>
      </c>
      <c r="K815" s="27" t="str">
        <f t="shared" si="145"/>
        <v>所属高校</v>
      </c>
      <c r="N815" s="55" t="e">
        <f>VLOOKUP(B815,'申込一覧（事務局）'!$A$5:$N$804,10,0)</f>
        <v>#N/A</v>
      </c>
    </row>
    <row r="816" spans="1:14" ht="22.5" customHeight="1" x14ac:dyDescent="0.4">
      <c r="A816" s="37">
        <v>726</v>
      </c>
      <c r="B816" s="14">
        <v>726</v>
      </c>
      <c r="C816" s="28" t="str">
        <f>IF(N816=0,"",VLOOKUP(B816,'申込一覧（事務局）'!$A$5:$N$804,3,0))</f>
        <v/>
      </c>
      <c r="D816" s="28" t="str">
        <f>IF(C816="","","高校")</f>
        <v/>
      </c>
      <c r="E816" s="38" t="str">
        <f>IF(N816=0,"",VLOOKUP(B816,'申込一覧（事務局）'!$A$5:$N$804,4,0))</f>
        <v/>
      </c>
      <c r="F816" s="39" t="str">
        <f>IF(N816=0,"",VLOOKUP(B816,'申込一覧（事務局）'!$A$5:$N$804,6,0))</f>
        <v/>
      </c>
      <c r="G816" s="40" t="str">
        <f>IF(N816=0,"",TEXT(N816,"0000!/00!/00"))</f>
        <v/>
      </c>
      <c r="H816" s="48" t="str">
        <f>IF(N816=0,"",VLOOKUP(A816,'申込一覧（事務局）'!$A$5:$N$804,11,0))</f>
        <v/>
      </c>
      <c r="I816" s="41" t="str">
        <f>IF(N816=0,"",VLOOKUP(B816,'申込一覧（事務局）'!$A$5:$N$804,13,0))</f>
        <v/>
      </c>
      <c r="J816" s="41" t="str">
        <f>IF(N816=0,"",VLOOKUP(B816,'申込一覧（事務局）'!$A$5:$N$804,14,0))</f>
        <v/>
      </c>
      <c r="K816" s="52" t="str">
        <f>IF(N816=0,"",VLOOKUP(B816,'申込一覧（事務局）'!$A$5:$N$804,8,0))</f>
        <v/>
      </c>
      <c r="N816" s="55">
        <f>VLOOKUP(B816,'申込一覧（事務局）'!$A$5:$N$804,10,0)</f>
        <v>0</v>
      </c>
    </row>
    <row r="817" spans="1:14" ht="22.5" customHeight="1" x14ac:dyDescent="0.4">
      <c r="A817" s="19">
        <v>727</v>
      </c>
      <c r="B817" s="15">
        <v>727</v>
      </c>
      <c r="C817" s="29" t="str">
        <f>IF(N817=0,"",VLOOKUP(B817,'申込一覧（事務局）'!$A$5:$N$804,3,0))</f>
        <v/>
      </c>
      <c r="D817" s="29" t="str">
        <f t="shared" ref="D817:D840" si="146">IF(C817="","","高校")</f>
        <v/>
      </c>
      <c r="E817" s="32" t="str">
        <f>IF(N817=0,"",VLOOKUP(B817,'申込一覧（事務局）'!$A$5:$N$804,4,0))</f>
        <v/>
      </c>
      <c r="F817" s="30" t="str">
        <f>IF(N817=0,"",VLOOKUP(B817,'申込一覧（事務局）'!$A$5:$N$804,6,0))</f>
        <v/>
      </c>
      <c r="G817" s="42" t="str">
        <f t="shared" ref="G817:G840" si="147">IF(N817=0,"",TEXT(N817,"0000!/00!/00"))</f>
        <v/>
      </c>
      <c r="H817" s="50" t="str">
        <f>IF(N817=0,"",VLOOKUP(A817,'申込一覧（事務局）'!$A$5:$N$804,11,0))</f>
        <v/>
      </c>
      <c r="I817" s="31" t="str">
        <f>IF(N817=0,"",VLOOKUP(B817,'申込一覧（事務局）'!$A$5:$N$804,13,0))</f>
        <v/>
      </c>
      <c r="J817" s="31" t="str">
        <f>IF(N817=0,"",VLOOKUP(B817,'申込一覧（事務局）'!$A$5:$N$804,14,0))</f>
        <v/>
      </c>
      <c r="K817" s="53" t="str">
        <f>IF(N817=0,"",VLOOKUP(B817,'申込一覧（事務局）'!$A$5:$N$804,8,0))</f>
        <v/>
      </c>
      <c r="N817" s="55">
        <f>VLOOKUP(B817,'申込一覧（事務局）'!$A$5:$N$804,10,0)</f>
        <v>0</v>
      </c>
    </row>
    <row r="818" spans="1:14" ht="22.5" customHeight="1" x14ac:dyDescent="0.4">
      <c r="A818" s="19">
        <v>728</v>
      </c>
      <c r="B818" s="15">
        <v>728</v>
      </c>
      <c r="C818" s="29" t="str">
        <f>IF(N818=0,"",VLOOKUP(B818,'申込一覧（事務局）'!$A$5:$N$804,3,0))</f>
        <v/>
      </c>
      <c r="D818" s="29" t="str">
        <f t="shared" si="146"/>
        <v/>
      </c>
      <c r="E818" s="32" t="str">
        <f>IF(N818=0,"",VLOOKUP(B818,'申込一覧（事務局）'!$A$5:$N$804,4,0))</f>
        <v/>
      </c>
      <c r="F818" s="30" t="str">
        <f>IF(N818=0,"",VLOOKUP(B818,'申込一覧（事務局）'!$A$5:$N$804,6,0))</f>
        <v/>
      </c>
      <c r="G818" s="42" t="str">
        <f t="shared" si="147"/>
        <v/>
      </c>
      <c r="H818" s="50" t="str">
        <f>IF(N818=0,"",VLOOKUP(A818,'申込一覧（事務局）'!$A$5:$N$804,11,0))</f>
        <v/>
      </c>
      <c r="I818" s="31" t="str">
        <f>IF(N818=0,"",VLOOKUP(B818,'申込一覧（事務局）'!$A$5:$N$804,13,0))</f>
        <v/>
      </c>
      <c r="J818" s="31" t="str">
        <f>IF(N818=0,"",VLOOKUP(B818,'申込一覧（事務局）'!$A$5:$N$804,14,0))</f>
        <v/>
      </c>
      <c r="K818" s="53" t="str">
        <f>IF(N818=0,"",VLOOKUP(B818,'申込一覧（事務局）'!$A$5:$N$804,8,0))</f>
        <v/>
      </c>
      <c r="N818" s="55">
        <f>VLOOKUP(B818,'申込一覧（事務局）'!$A$5:$N$804,10,0)</f>
        <v>0</v>
      </c>
    </row>
    <row r="819" spans="1:14" ht="22.5" customHeight="1" x14ac:dyDescent="0.4">
      <c r="A819" s="19">
        <v>729</v>
      </c>
      <c r="B819" s="15">
        <v>729</v>
      </c>
      <c r="C819" s="29" t="str">
        <f>IF(N819=0,"",VLOOKUP(B819,'申込一覧（事務局）'!$A$5:$N$804,3,0))</f>
        <v/>
      </c>
      <c r="D819" s="29" t="str">
        <f t="shared" si="146"/>
        <v/>
      </c>
      <c r="E819" s="32" t="str">
        <f>IF(N819=0,"",VLOOKUP(B819,'申込一覧（事務局）'!$A$5:$N$804,4,0))</f>
        <v/>
      </c>
      <c r="F819" s="30" t="str">
        <f>IF(N819=0,"",VLOOKUP(B819,'申込一覧（事務局）'!$A$5:$N$804,6,0))</f>
        <v/>
      </c>
      <c r="G819" s="42" t="str">
        <f t="shared" si="147"/>
        <v/>
      </c>
      <c r="H819" s="50" t="str">
        <f>IF(N819=0,"",VLOOKUP(A819,'申込一覧（事務局）'!$A$5:$N$804,11,0))</f>
        <v/>
      </c>
      <c r="I819" s="31" t="str">
        <f>IF(N819=0,"",VLOOKUP(B819,'申込一覧（事務局）'!$A$5:$N$804,13,0))</f>
        <v/>
      </c>
      <c r="J819" s="31" t="str">
        <f>IF(N819=0,"",VLOOKUP(B819,'申込一覧（事務局）'!$A$5:$N$804,14,0))</f>
        <v/>
      </c>
      <c r="K819" s="53" t="str">
        <f>IF(N819=0,"",VLOOKUP(B819,'申込一覧（事務局）'!$A$5:$N$804,8,0))</f>
        <v/>
      </c>
      <c r="N819" s="55">
        <f>VLOOKUP(B819,'申込一覧（事務局）'!$A$5:$N$804,10,0)</f>
        <v>0</v>
      </c>
    </row>
    <row r="820" spans="1:14" ht="22.5" customHeight="1" x14ac:dyDescent="0.4">
      <c r="A820" s="19">
        <v>730</v>
      </c>
      <c r="B820" s="15">
        <v>730</v>
      </c>
      <c r="C820" s="29" t="str">
        <f>IF(N820=0,"",VLOOKUP(B820,'申込一覧（事務局）'!$A$5:$N$804,3,0))</f>
        <v/>
      </c>
      <c r="D820" s="29" t="str">
        <f t="shared" si="146"/>
        <v/>
      </c>
      <c r="E820" s="32" t="str">
        <f>IF(N820=0,"",VLOOKUP(B820,'申込一覧（事務局）'!$A$5:$N$804,4,0))</f>
        <v/>
      </c>
      <c r="F820" s="30" t="str">
        <f>IF(N820=0,"",VLOOKUP(B820,'申込一覧（事務局）'!$A$5:$N$804,6,0))</f>
        <v/>
      </c>
      <c r="G820" s="42" t="str">
        <f t="shared" si="147"/>
        <v/>
      </c>
      <c r="H820" s="50" t="str">
        <f>IF(N820=0,"",VLOOKUP(A820,'申込一覧（事務局）'!$A$5:$N$804,11,0))</f>
        <v/>
      </c>
      <c r="I820" s="31" t="str">
        <f>IF(N820=0,"",VLOOKUP(B820,'申込一覧（事務局）'!$A$5:$N$804,13,0))</f>
        <v/>
      </c>
      <c r="J820" s="31" t="str">
        <f>IF(N820=0,"",VLOOKUP(B820,'申込一覧（事務局）'!$A$5:$N$804,14,0))</f>
        <v/>
      </c>
      <c r="K820" s="53" t="str">
        <f>IF(N820=0,"",VLOOKUP(B820,'申込一覧（事務局）'!$A$5:$N$804,8,0))</f>
        <v/>
      </c>
      <c r="N820" s="55">
        <f>VLOOKUP(B820,'申込一覧（事務局）'!$A$5:$N$804,10,0)</f>
        <v>0</v>
      </c>
    </row>
    <row r="821" spans="1:14" ht="22.5" customHeight="1" x14ac:dyDescent="0.4">
      <c r="A821" s="19">
        <v>731</v>
      </c>
      <c r="B821" s="15">
        <v>731</v>
      </c>
      <c r="C821" s="29" t="str">
        <f>IF(N821=0,"",VLOOKUP(B821,'申込一覧（事務局）'!$A$5:$N$804,3,0))</f>
        <v/>
      </c>
      <c r="D821" s="29" t="str">
        <f t="shared" si="146"/>
        <v/>
      </c>
      <c r="E821" s="32" t="str">
        <f>IF(N821=0,"",VLOOKUP(B821,'申込一覧（事務局）'!$A$5:$N$804,4,0))</f>
        <v/>
      </c>
      <c r="F821" s="30" t="str">
        <f>IF(N821=0,"",VLOOKUP(B821,'申込一覧（事務局）'!$A$5:$N$804,6,0))</f>
        <v/>
      </c>
      <c r="G821" s="42" t="str">
        <f t="shared" si="147"/>
        <v/>
      </c>
      <c r="H821" s="50" t="str">
        <f>IF(N821=0,"",VLOOKUP(A821,'申込一覧（事務局）'!$A$5:$N$804,11,0))</f>
        <v/>
      </c>
      <c r="I821" s="31" t="str">
        <f>IF(N821=0,"",VLOOKUP(B821,'申込一覧（事務局）'!$A$5:$N$804,13,0))</f>
        <v/>
      </c>
      <c r="J821" s="31" t="str">
        <f>IF(N821=0,"",VLOOKUP(B821,'申込一覧（事務局）'!$A$5:$N$804,14,0))</f>
        <v/>
      </c>
      <c r="K821" s="53" t="str">
        <f>IF(N821=0,"",VLOOKUP(B821,'申込一覧（事務局）'!$A$5:$N$804,8,0))</f>
        <v/>
      </c>
      <c r="N821" s="55">
        <f>VLOOKUP(B821,'申込一覧（事務局）'!$A$5:$N$804,10,0)</f>
        <v>0</v>
      </c>
    </row>
    <row r="822" spans="1:14" ht="22.5" customHeight="1" x14ac:dyDescent="0.4">
      <c r="A822" s="19">
        <v>732</v>
      </c>
      <c r="B822" s="15">
        <v>732</v>
      </c>
      <c r="C822" s="29" t="str">
        <f>IF(N822=0,"",VLOOKUP(B822,'申込一覧（事務局）'!$A$5:$N$804,3,0))</f>
        <v/>
      </c>
      <c r="D822" s="29" t="str">
        <f t="shared" si="146"/>
        <v/>
      </c>
      <c r="E822" s="32" t="str">
        <f>IF(N822=0,"",VLOOKUP(B822,'申込一覧（事務局）'!$A$5:$N$804,4,0))</f>
        <v/>
      </c>
      <c r="F822" s="30" t="str">
        <f>IF(N822=0,"",VLOOKUP(B822,'申込一覧（事務局）'!$A$5:$N$804,6,0))</f>
        <v/>
      </c>
      <c r="G822" s="42" t="str">
        <f t="shared" si="147"/>
        <v/>
      </c>
      <c r="H822" s="50" t="str">
        <f>IF(N822=0,"",VLOOKUP(A822,'申込一覧（事務局）'!$A$5:$N$804,11,0))</f>
        <v/>
      </c>
      <c r="I822" s="31" t="str">
        <f>IF(N822=0,"",VLOOKUP(B822,'申込一覧（事務局）'!$A$5:$N$804,13,0))</f>
        <v/>
      </c>
      <c r="J822" s="31" t="str">
        <f>IF(N822=0,"",VLOOKUP(B822,'申込一覧（事務局）'!$A$5:$N$804,14,0))</f>
        <v/>
      </c>
      <c r="K822" s="53" t="str">
        <f>IF(N822=0,"",VLOOKUP(B822,'申込一覧（事務局）'!$A$5:$N$804,8,0))</f>
        <v/>
      </c>
      <c r="N822" s="55">
        <f>VLOOKUP(B822,'申込一覧（事務局）'!$A$5:$N$804,10,0)</f>
        <v>0</v>
      </c>
    </row>
    <row r="823" spans="1:14" ht="22.5" customHeight="1" x14ac:dyDescent="0.4">
      <c r="A823" s="19">
        <v>733</v>
      </c>
      <c r="B823" s="15">
        <v>733</v>
      </c>
      <c r="C823" s="29" t="str">
        <f>IF(N823=0,"",VLOOKUP(B823,'申込一覧（事務局）'!$A$5:$N$804,3,0))</f>
        <v/>
      </c>
      <c r="D823" s="29" t="str">
        <f t="shared" si="146"/>
        <v/>
      </c>
      <c r="E823" s="32" t="str">
        <f>IF(N823=0,"",VLOOKUP(B823,'申込一覧（事務局）'!$A$5:$N$804,4,0))</f>
        <v/>
      </c>
      <c r="F823" s="30" t="str">
        <f>IF(N823=0,"",VLOOKUP(B823,'申込一覧（事務局）'!$A$5:$N$804,6,0))</f>
        <v/>
      </c>
      <c r="G823" s="42" t="str">
        <f t="shared" si="147"/>
        <v/>
      </c>
      <c r="H823" s="50" t="str">
        <f>IF(N823=0,"",VLOOKUP(A823,'申込一覧（事務局）'!$A$5:$N$804,11,0))</f>
        <v/>
      </c>
      <c r="I823" s="31" t="str">
        <f>IF(N823=0,"",VLOOKUP(B823,'申込一覧（事務局）'!$A$5:$N$804,13,0))</f>
        <v/>
      </c>
      <c r="J823" s="31" t="str">
        <f>IF(N823=0,"",VLOOKUP(B823,'申込一覧（事務局）'!$A$5:$N$804,14,0))</f>
        <v/>
      </c>
      <c r="K823" s="53" t="str">
        <f>IF(N823=0,"",VLOOKUP(B823,'申込一覧（事務局）'!$A$5:$N$804,8,0))</f>
        <v/>
      </c>
      <c r="N823" s="55">
        <f>VLOOKUP(B823,'申込一覧（事務局）'!$A$5:$N$804,10,0)</f>
        <v>0</v>
      </c>
    </row>
    <row r="824" spans="1:14" ht="22.5" customHeight="1" x14ac:dyDescent="0.4">
      <c r="A824" s="19">
        <v>734</v>
      </c>
      <c r="B824" s="15">
        <v>734</v>
      </c>
      <c r="C824" s="29" t="str">
        <f>IF(N824=0,"",VLOOKUP(B824,'申込一覧（事務局）'!$A$5:$N$804,3,0))</f>
        <v/>
      </c>
      <c r="D824" s="29" t="str">
        <f t="shared" si="146"/>
        <v/>
      </c>
      <c r="E824" s="32" t="str">
        <f>IF(N824=0,"",VLOOKUP(B824,'申込一覧（事務局）'!$A$5:$N$804,4,0))</f>
        <v/>
      </c>
      <c r="F824" s="30" t="str">
        <f>IF(N824=0,"",VLOOKUP(B824,'申込一覧（事務局）'!$A$5:$N$804,6,0))</f>
        <v/>
      </c>
      <c r="G824" s="42" t="str">
        <f t="shared" si="147"/>
        <v/>
      </c>
      <c r="H824" s="50" t="str">
        <f>IF(N824=0,"",VLOOKUP(A824,'申込一覧（事務局）'!$A$5:$N$804,11,0))</f>
        <v/>
      </c>
      <c r="I824" s="31" t="str">
        <f>IF(N824=0,"",VLOOKUP(B824,'申込一覧（事務局）'!$A$5:$N$804,13,0))</f>
        <v/>
      </c>
      <c r="J824" s="31" t="str">
        <f>IF(N824=0,"",VLOOKUP(B824,'申込一覧（事務局）'!$A$5:$N$804,14,0))</f>
        <v/>
      </c>
      <c r="K824" s="53" t="str">
        <f>IF(N824=0,"",VLOOKUP(B824,'申込一覧（事務局）'!$A$5:$N$804,8,0))</f>
        <v/>
      </c>
      <c r="N824" s="55">
        <f>VLOOKUP(B824,'申込一覧（事務局）'!$A$5:$N$804,10,0)</f>
        <v>0</v>
      </c>
    </row>
    <row r="825" spans="1:14" ht="22.5" customHeight="1" x14ac:dyDescent="0.4">
      <c r="A825" s="19">
        <v>735</v>
      </c>
      <c r="B825" s="15">
        <v>735</v>
      </c>
      <c r="C825" s="29" t="str">
        <f>IF(N825=0,"",VLOOKUP(B825,'申込一覧（事務局）'!$A$5:$N$804,3,0))</f>
        <v/>
      </c>
      <c r="D825" s="29" t="str">
        <f t="shared" si="146"/>
        <v/>
      </c>
      <c r="E825" s="32" t="str">
        <f>IF(N825=0,"",VLOOKUP(B825,'申込一覧（事務局）'!$A$5:$N$804,4,0))</f>
        <v/>
      </c>
      <c r="F825" s="30" t="str">
        <f>IF(N825=0,"",VLOOKUP(B825,'申込一覧（事務局）'!$A$5:$N$804,6,0))</f>
        <v/>
      </c>
      <c r="G825" s="42" t="str">
        <f t="shared" si="147"/>
        <v/>
      </c>
      <c r="H825" s="50" t="str">
        <f>IF(N825=0,"",VLOOKUP(A825,'申込一覧（事務局）'!$A$5:$N$804,11,0))</f>
        <v/>
      </c>
      <c r="I825" s="31" t="str">
        <f>IF(N825=0,"",VLOOKUP(B825,'申込一覧（事務局）'!$A$5:$N$804,13,0))</f>
        <v/>
      </c>
      <c r="J825" s="31" t="str">
        <f>IF(N825=0,"",VLOOKUP(B825,'申込一覧（事務局）'!$A$5:$N$804,14,0))</f>
        <v/>
      </c>
      <c r="K825" s="53" t="str">
        <f>IF(N825=0,"",VLOOKUP(B825,'申込一覧（事務局）'!$A$5:$N$804,8,0))</f>
        <v/>
      </c>
      <c r="N825" s="55">
        <f>VLOOKUP(B825,'申込一覧（事務局）'!$A$5:$N$804,10,0)</f>
        <v>0</v>
      </c>
    </row>
    <row r="826" spans="1:14" ht="22.5" customHeight="1" x14ac:dyDescent="0.4">
      <c r="A826" s="19">
        <v>736</v>
      </c>
      <c r="B826" s="15">
        <v>736</v>
      </c>
      <c r="C826" s="29" t="str">
        <f>IF(N826=0,"",VLOOKUP(B826,'申込一覧（事務局）'!$A$5:$N$804,3,0))</f>
        <v/>
      </c>
      <c r="D826" s="29" t="str">
        <f t="shared" si="146"/>
        <v/>
      </c>
      <c r="E826" s="32" t="str">
        <f>IF(N826=0,"",VLOOKUP(B826,'申込一覧（事務局）'!$A$5:$N$804,4,0))</f>
        <v/>
      </c>
      <c r="F826" s="30" t="str">
        <f>IF(N826=0,"",VLOOKUP(B826,'申込一覧（事務局）'!$A$5:$N$804,6,0))</f>
        <v/>
      </c>
      <c r="G826" s="42" t="str">
        <f t="shared" si="147"/>
        <v/>
      </c>
      <c r="H826" s="50" t="str">
        <f>IF(N826=0,"",VLOOKUP(A826,'申込一覧（事務局）'!$A$5:$N$804,11,0))</f>
        <v/>
      </c>
      <c r="I826" s="31" t="str">
        <f>IF(N826=0,"",VLOOKUP(B826,'申込一覧（事務局）'!$A$5:$N$804,13,0))</f>
        <v/>
      </c>
      <c r="J826" s="31" t="str">
        <f>IF(N826=0,"",VLOOKUP(B826,'申込一覧（事務局）'!$A$5:$N$804,14,0))</f>
        <v/>
      </c>
      <c r="K826" s="53" t="str">
        <f>IF(N826=0,"",VLOOKUP(B826,'申込一覧（事務局）'!$A$5:$N$804,8,0))</f>
        <v/>
      </c>
      <c r="N826" s="55">
        <f>VLOOKUP(B826,'申込一覧（事務局）'!$A$5:$N$804,10,0)</f>
        <v>0</v>
      </c>
    </row>
    <row r="827" spans="1:14" ht="22.5" customHeight="1" x14ac:dyDescent="0.4">
      <c r="A827" s="19">
        <v>737</v>
      </c>
      <c r="B827" s="15">
        <v>737</v>
      </c>
      <c r="C827" s="29" t="str">
        <f>IF(N827=0,"",VLOOKUP(B827,'申込一覧（事務局）'!$A$5:$N$804,3,0))</f>
        <v/>
      </c>
      <c r="D827" s="29" t="str">
        <f t="shared" si="146"/>
        <v/>
      </c>
      <c r="E827" s="32" t="str">
        <f>IF(N827=0,"",VLOOKUP(B827,'申込一覧（事務局）'!$A$5:$N$804,4,0))</f>
        <v/>
      </c>
      <c r="F827" s="30" t="str">
        <f>IF(N827=0,"",VLOOKUP(B827,'申込一覧（事務局）'!$A$5:$N$804,6,0))</f>
        <v/>
      </c>
      <c r="G827" s="42" t="str">
        <f t="shared" si="147"/>
        <v/>
      </c>
      <c r="H827" s="50" t="str">
        <f>IF(N827=0,"",VLOOKUP(A827,'申込一覧（事務局）'!$A$5:$N$804,11,0))</f>
        <v/>
      </c>
      <c r="I827" s="31" t="str">
        <f>IF(N827=0,"",VLOOKUP(B827,'申込一覧（事務局）'!$A$5:$N$804,13,0))</f>
        <v/>
      </c>
      <c r="J827" s="31" t="str">
        <f>IF(N827=0,"",VLOOKUP(B827,'申込一覧（事務局）'!$A$5:$N$804,14,0))</f>
        <v/>
      </c>
      <c r="K827" s="53" t="str">
        <f>IF(N827=0,"",VLOOKUP(B827,'申込一覧（事務局）'!$A$5:$N$804,8,0))</f>
        <v/>
      </c>
      <c r="N827" s="55">
        <f>VLOOKUP(B827,'申込一覧（事務局）'!$A$5:$N$804,10,0)</f>
        <v>0</v>
      </c>
    </row>
    <row r="828" spans="1:14" ht="22.5" customHeight="1" x14ac:dyDescent="0.4">
      <c r="A828" s="19">
        <v>738</v>
      </c>
      <c r="B828" s="15">
        <v>738</v>
      </c>
      <c r="C828" s="29" t="str">
        <f>IF(N828=0,"",VLOOKUP(B828,'申込一覧（事務局）'!$A$5:$N$804,3,0))</f>
        <v/>
      </c>
      <c r="D828" s="29" t="str">
        <f t="shared" si="146"/>
        <v/>
      </c>
      <c r="E828" s="32" t="str">
        <f>IF(N828=0,"",VLOOKUP(B828,'申込一覧（事務局）'!$A$5:$N$804,4,0))</f>
        <v/>
      </c>
      <c r="F828" s="30" t="str">
        <f>IF(N828=0,"",VLOOKUP(B828,'申込一覧（事務局）'!$A$5:$N$804,6,0))</f>
        <v/>
      </c>
      <c r="G828" s="42" t="str">
        <f t="shared" si="147"/>
        <v/>
      </c>
      <c r="H828" s="50" t="str">
        <f>IF(N828=0,"",VLOOKUP(A828,'申込一覧（事務局）'!$A$5:$N$804,11,0))</f>
        <v/>
      </c>
      <c r="I828" s="31" t="str">
        <f>IF(N828=0,"",VLOOKUP(B828,'申込一覧（事務局）'!$A$5:$N$804,13,0))</f>
        <v/>
      </c>
      <c r="J828" s="31" t="str">
        <f>IF(N828=0,"",VLOOKUP(B828,'申込一覧（事務局）'!$A$5:$N$804,14,0))</f>
        <v/>
      </c>
      <c r="K828" s="53" t="str">
        <f>IF(N828=0,"",VLOOKUP(B828,'申込一覧（事務局）'!$A$5:$N$804,8,0))</f>
        <v/>
      </c>
      <c r="N828" s="55">
        <f>VLOOKUP(B828,'申込一覧（事務局）'!$A$5:$N$804,10,0)</f>
        <v>0</v>
      </c>
    </row>
    <row r="829" spans="1:14" ht="22.5" customHeight="1" x14ac:dyDescent="0.4">
      <c r="A829" s="19">
        <v>739</v>
      </c>
      <c r="B829" s="15">
        <v>739</v>
      </c>
      <c r="C829" s="29" t="str">
        <f>IF(N829=0,"",VLOOKUP(B829,'申込一覧（事務局）'!$A$5:$N$804,3,0))</f>
        <v/>
      </c>
      <c r="D829" s="29" t="str">
        <f t="shared" si="146"/>
        <v/>
      </c>
      <c r="E829" s="32" t="str">
        <f>IF(N829=0,"",VLOOKUP(B829,'申込一覧（事務局）'!$A$5:$N$804,4,0))</f>
        <v/>
      </c>
      <c r="F829" s="30" t="str">
        <f>IF(N829=0,"",VLOOKUP(B829,'申込一覧（事務局）'!$A$5:$N$804,6,0))</f>
        <v/>
      </c>
      <c r="G829" s="42" t="str">
        <f t="shared" si="147"/>
        <v/>
      </c>
      <c r="H829" s="50" t="str">
        <f>IF(N829=0,"",VLOOKUP(A829,'申込一覧（事務局）'!$A$5:$N$804,11,0))</f>
        <v/>
      </c>
      <c r="I829" s="31" t="str">
        <f>IF(N829=0,"",VLOOKUP(B829,'申込一覧（事務局）'!$A$5:$N$804,13,0))</f>
        <v/>
      </c>
      <c r="J829" s="31" t="str">
        <f>IF(N829=0,"",VLOOKUP(B829,'申込一覧（事務局）'!$A$5:$N$804,14,0))</f>
        <v/>
      </c>
      <c r="K829" s="53" t="str">
        <f>IF(N829=0,"",VLOOKUP(B829,'申込一覧（事務局）'!$A$5:$N$804,8,0))</f>
        <v/>
      </c>
      <c r="N829" s="55">
        <f>VLOOKUP(B829,'申込一覧（事務局）'!$A$5:$N$804,10,0)</f>
        <v>0</v>
      </c>
    </row>
    <row r="830" spans="1:14" ht="22.5" customHeight="1" x14ac:dyDescent="0.4">
      <c r="A830" s="19">
        <v>740</v>
      </c>
      <c r="B830" s="15">
        <v>740</v>
      </c>
      <c r="C830" s="29" t="str">
        <f>IF(N830=0,"",VLOOKUP(B830,'申込一覧（事務局）'!$A$5:$N$804,3,0))</f>
        <v/>
      </c>
      <c r="D830" s="29" t="str">
        <f t="shared" si="146"/>
        <v/>
      </c>
      <c r="E830" s="32" t="str">
        <f>IF(N830=0,"",VLOOKUP(B830,'申込一覧（事務局）'!$A$5:$N$804,4,0))</f>
        <v/>
      </c>
      <c r="F830" s="30" t="str">
        <f>IF(N830=0,"",VLOOKUP(B830,'申込一覧（事務局）'!$A$5:$N$804,6,0))</f>
        <v/>
      </c>
      <c r="G830" s="42" t="str">
        <f t="shared" si="147"/>
        <v/>
      </c>
      <c r="H830" s="50" t="str">
        <f>IF(N830=0,"",VLOOKUP(A830,'申込一覧（事務局）'!$A$5:$N$804,11,0))</f>
        <v/>
      </c>
      <c r="I830" s="31" t="str">
        <f>IF(N830=0,"",VLOOKUP(B830,'申込一覧（事務局）'!$A$5:$N$804,13,0))</f>
        <v/>
      </c>
      <c r="J830" s="31" t="str">
        <f>IF(N830=0,"",VLOOKUP(B830,'申込一覧（事務局）'!$A$5:$N$804,14,0))</f>
        <v/>
      </c>
      <c r="K830" s="53" t="str">
        <f>IF(N830=0,"",VLOOKUP(B830,'申込一覧（事務局）'!$A$5:$N$804,8,0))</f>
        <v/>
      </c>
      <c r="N830" s="55">
        <f>VLOOKUP(B830,'申込一覧（事務局）'!$A$5:$N$804,10,0)</f>
        <v>0</v>
      </c>
    </row>
    <row r="831" spans="1:14" ht="22.5" customHeight="1" x14ac:dyDescent="0.4">
      <c r="A831" s="19">
        <v>741</v>
      </c>
      <c r="B831" s="15">
        <v>741</v>
      </c>
      <c r="C831" s="29" t="str">
        <f>IF(N831=0,"",VLOOKUP(B831,'申込一覧（事務局）'!$A$5:$N$804,3,0))</f>
        <v/>
      </c>
      <c r="D831" s="29" t="str">
        <f t="shared" si="146"/>
        <v/>
      </c>
      <c r="E831" s="32" t="str">
        <f>IF(N831=0,"",VLOOKUP(B831,'申込一覧（事務局）'!$A$5:$N$804,4,0))</f>
        <v/>
      </c>
      <c r="F831" s="30" t="str">
        <f>IF(N831=0,"",VLOOKUP(B831,'申込一覧（事務局）'!$A$5:$N$804,6,0))</f>
        <v/>
      </c>
      <c r="G831" s="42" t="str">
        <f t="shared" si="147"/>
        <v/>
      </c>
      <c r="H831" s="50" t="str">
        <f>IF(N831=0,"",VLOOKUP(A831,'申込一覧（事務局）'!$A$5:$N$804,11,0))</f>
        <v/>
      </c>
      <c r="I831" s="31" t="str">
        <f>IF(N831=0,"",VLOOKUP(B831,'申込一覧（事務局）'!$A$5:$N$804,13,0))</f>
        <v/>
      </c>
      <c r="J831" s="31" t="str">
        <f>IF(N831=0,"",VLOOKUP(B831,'申込一覧（事務局）'!$A$5:$N$804,14,0))</f>
        <v/>
      </c>
      <c r="K831" s="53" t="str">
        <f>IF(N831=0,"",VLOOKUP(B831,'申込一覧（事務局）'!$A$5:$N$804,8,0))</f>
        <v/>
      </c>
      <c r="N831" s="55">
        <f>VLOOKUP(B831,'申込一覧（事務局）'!$A$5:$N$804,10,0)</f>
        <v>0</v>
      </c>
    </row>
    <row r="832" spans="1:14" ht="22.5" customHeight="1" x14ac:dyDescent="0.4">
      <c r="A832" s="19">
        <v>742</v>
      </c>
      <c r="B832" s="15">
        <v>742</v>
      </c>
      <c r="C832" s="29" t="str">
        <f>IF(N832=0,"",VLOOKUP(B832,'申込一覧（事務局）'!$A$5:$N$804,3,0))</f>
        <v/>
      </c>
      <c r="D832" s="29" t="str">
        <f t="shared" si="146"/>
        <v/>
      </c>
      <c r="E832" s="32" t="str">
        <f>IF(N832=0,"",VLOOKUP(B832,'申込一覧（事務局）'!$A$5:$N$804,4,0))</f>
        <v/>
      </c>
      <c r="F832" s="30" t="str">
        <f>IF(N832=0,"",VLOOKUP(B832,'申込一覧（事務局）'!$A$5:$N$804,6,0))</f>
        <v/>
      </c>
      <c r="G832" s="42" t="str">
        <f t="shared" si="147"/>
        <v/>
      </c>
      <c r="H832" s="50" t="str">
        <f>IF(N832=0,"",VLOOKUP(A832,'申込一覧（事務局）'!$A$5:$N$804,11,0))</f>
        <v/>
      </c>
      <c r="I832" s="31" t="str">
        <f>IF(N832=0,"",VLOOKUP(B832,'申込一覧（事務局）'!$A$5:$N$804,13,0))</f>
        <v/>
      </c>
      <c r="J832" s="31" t="str">
        <f>IF(N832=0,"",VLOOKUP(B832,'申込一覧（事務局）'!$A$5:$N$804,14,0))</f>
        <v/>
      </c>
      <c r="K832" s="53" t="str">
        <f>IF(N832=0,"",VLOOKUP(B832,'申込一覧（事務局）'!$A$5:$N$804,8,0))</f>
        <v/>
      </c>
      <c r="N832" s="55">
        <f>VLOOKUP(B832,'申込一覧（事務局）'!$A$5:$N$804,10,0)</f>
        <v>0</v>
      </c>
    </row>
    <row r="833" spans="1:14" ht="22.5" customHeight="1" x14ac:dyDescent="0.4">
      <c r="A833" s="19">
        <v>743</v>
      </c>
      <c r="B833" s="15">
        <v>743</v>
      </c>
      <c r="C833" s="29" t="str">
        <f>IF(N833=0,"",VLOOKUP(B833,'申込一覧（事務局）'!$A$5:$N$804,3,0))</f>
        <v/>
      </c>
      <c r="D833" s="29" t="str">
        <f t="shared" si="146"/>
        <v/>
      </c>
      <c r="E833" s="32" t="str">
        <f>IF(N833=0,"",VLOOKUP(B833,'申込一覧（事務局）'!$A$5:$N$804,4,0))</f>
        <v/>
      </c>
      <c r="F833" s="30" t="str">
        <f>IF(N833=0,"",VLOOKUP(B833,'申込一覧（事務局）'!$A$5:$N$804,6,0))</f>
        <v/>
      </c>
      <c r="G833" s="42" t="str">
        <f t="shared" si="147"/>
        <v/>
      </c>
      <c r="H833" s="50" t="str">
        <f>IF(N833=0,"",VLOOKUP(A833,'申込一覧（事務局）'!$A$5:$N$804,11,0))</f>
        <v/>
      </c>
      <c r="I833" s="31" t="str">
        <f>IF(N833=0,"",VLOOKUP(B833,'申込一覧（事務局）'!$A$5:$N$804,13,0))</f>
        <v/>
      </c>
      <c r="J833" s="31" t="str">
        <f>IF(N833=0,"",VLOOKUP(B833,'申込一覧（事務局）'!$A$5:$N$804,14,0))</f>
        <v/>
      </c>
      <c r="K833" s="53" t="str">
        <f>IF(N833=0,"",VLOOKUP(B833,'申込一覧（事務局）'!$A$5:$N$804,8,0))</f>
        <v/>
      </c>
      <c r="N833" s="55">
        <f>VLOOKUP(B833,'申込一覧（事務局）'!$A$5:$N$804,10,0)</f>
        <v>0</v>
      </c>
    </row>
    <row r="834" spans="1:14" ht="22.5" customHeight="1" x14ac:dyDescent="0.4">
      <c r="A834" s="19">
        <v>744</v>
      </c>
      <c r="B834" s="15">
        <v>744</v>
      </c>
      <c r="C834" s="29" t="str">
        <f>IF(N834=0,"",VLOOKUP(B834,'申込一覧（事務局）'!$A$5:$N$804,3,0))</f>
        <v/>
      </c>
      <c r="D834" s="29" t="str">
        <f t="shared" si="146"/>
        <v/>
      </c>
      <c r="E834" s="32" t="str">
        <f>IF(N834=0,"",VLOOKUP(B834,'申込一覧（事務局）'!$A$5:$N$804,4,0))</f>
        <v/>
      </c>
      <c r="F834" s="30" t="str">
        <f>IF(N834=0,"",VLOOKUP(B834,'申込一覧（事務局）'!$A$5:$N$804,6,0))</f>
        <v/>
      </c>
      <c r="G834" s="42" t="str">
        <f t="shared" si="147"/>
        <v/>
      </c>
      <c r="H834" s="50" t="str">
        <f>IF(N834=0,"",VLOOKUP(A834,'申込一覧（事務局）'!$A$5:$N$804,11,0))</f>
        <v/>
      </c>
      <c r="I834" s="31" t="str">
        <f>IF(N834=0,"",VLOOKUP(B834,'申込一覧（事務局）'!$A$5:$N$804,13,0))</f>
        <v/>
      </c>
      <c r="J834" s="31" t="str">
        <f>IF(N834=0,"",VLOOKUP(B834,'申込一覧（事務局）'!$A$5:$N$804,14,0))</f>
        <v/>
      </c>
      <c r="K834" s="53" t="str">
        <f>IF(N834=0,"",VLOOKUP(B834,'申込一覧（事務局）'!$A$5:$N$804,8,0))</f>
        <v/>
      </c>
      <c r="N834" s="55">
        <f>VLOOKUP(B834,'申込一覧（事務局）'!$A$5:$N$804,10,0)</f>
        <v>0</v>
      </c>
    </row>
    <row r="835" spans="1:14" ht="22.5" customHeight="1" x14ac:dyDescent="0.4">
      <c r="A835" s="19">
        <v>745</v>
      </c>
      <c r="B835" s="15">
        <v>745</v>
      </c>
      <c r="C835" s="29" t="str">
        <f>IF(N835=0,"",VLOOKUP(B835,'申込一覧（事務局）'!$A$5:$N$804,3,0))</f>
        <v/>
      </c>
      <c r="D835" s="29" t="str">
        <f t="shared" si="146"/>
        <v/>
      </c>
      <c r="E835" s="32" t="str">
        <f>IF(N835=0,"",VLOOKUP(B835,'申込一覧（事務局）'!$A$5:$N$804,4,0))</f>
        <v/>
      </c>
      <c r="F835" s="30" t="str">
        <f>IF(N835=0,"",VLOOKUP(B835,'申込一覧（事務局）'!$A$5:$N$804,6,0))</f>
        <v/>
      </c>
      <c r="G835" s="42" t="str">
        <f t="shared" si="147"/>
        <v/>
      </c>
      <c r="H835" s="50" t="str">
        <f>IF(N835=0,"",VLOOKUP(A835,'申込一覧（事務局）'!$A$5:$N$804,11,0))</f>
        <v/>
      </c>
      <c r="I835" s="31" t="str">
        <f>IF(N835=0,"",VLOOKUP(B835,'申込一覧（事務局）'!$A$5:$N$804,13,0))</f>
        <v/>
      </c>
      <c r="J835" s="31" t="str">
        <f>IF(N835=0,"",VLOOKUP(B835,'申込一覧（事務局）'!$A$5:$N$804,14,0))</f>
        <v/>
      </c>
      <c r="K835" s="53" t="str">
        <f>IF(N835=0,"",VLOOKUP(B835,'申込一覧（事務局）'!$A$5:$N$804,8,0))</f>
        <v/>
      </c>
      <c r="N835" s="55">
        <f>VLOOKUP(B835,'申込一覧（事務局）'!$A$5:$N$804,10,0)</f>
        <v>0</v>
      </c>
    </row>
    <row r="836" spans="1:14" ht="22.5" customHeight="1" x14ac:dyDescent="0.4">
      <c r="A836" s="19">
        <v>746</v>
      </c>
      <c r="B836" s="15">
        <v>746</v>
      </c>
      <c r="C836" s="29" t="str">
        <f>IF(N836=0,"",VLOOKUP(B836,'申込一覧（事務局）'!$A$5:$N$804,3,0))</f>
        <v/>
      </c>
      <c r="D836" s="29" t="str">
        <f t="shared" si="146"/>
        <v/>
      </c>
      <c r="E836" s="32" t="str">
        <f>IF(N836=0,"",VLOOKUP(B836,'申込一覧（事務局）'!$A$5:$N$804,4,0))</f>
        <v/>
      </c>
      <c r="F836" s="30" t="str">
        <f>IF(N836=0,"",VLOOKUP(B836,'申込一覧（事務局）'!$A$5:$N$804,6,0))</f>
        <v/>
      </c>
      <c r="G836" s="42" t="str">
        <f t="shared" si="147"/>
        <v/>
      </c>
      <c r="H836" s="50" t="str">
        <f>IF(N836=0,"",VLOOKUP(A836,'申込一覧（事務局）'!$A$5:$N$804,11,0))</f>
        <v/>
      </c>
      <c r="I836" s="31" t="str">
        <f>IF(N836=0,"",VLOOKUP(B836,'申込一覧（事務局）'!$A$5:$N$804,13,0))</f>
        <v/>
      </c>
      <c r="J836" s="31" t="str">
        <f>IF(N836=0,"",VLOOKUP(B836,'申込一覧（事務局）'!$A$5:$N$804,14,0))</f>
        <v/>
      </c>
      <c r="K836" s="53" t="str">
        <f>IF(N836=0,"",VLOOKUP(B836,'申込一覧（事務局）'!$A$5:$N$804,8,0))</f>
        <v/>
      </c>
      <c r="N836" s="55">
        <f>VLOOKUP(B836,'申込一覧（事務局）'!$A$5:$N$804,10,0)</f>
        <v>0</v>
      </c>
    </row>
    <row r="837" spans="1:14" ht="22.5" customHeight="1" x14ac:dyDescent="0.4">
      <c r="A837" s="19">
        <v>747</v>
      </c>
      <c r="B837" s="15">
        <v>747</v>
      </c>
      <c r="C837" s="29" t="str">
        <f>IF(N837=0,"",VLOOKUP(B837,'申込一覧（事務局）'!$A$5:$N$804,3,0))</f>
        <v/>
      </c>
      <c r="D837" s="29" t="str">
        <f t="shared" si="146"/>
        <v/>
      </c>
      <c r="E837" s="32" t="str">
        <f>IF(N837=0,"",VLOOKUP(B837,'申込一覧（事務局）'!$A$5:$N$804,4,0))</f>
        <v/>
      </c>
      <c r="F837" s="30" t="str">
        <f>IF(N837=0,"",VLOOKUP(B837,'申込一覧（事務局）'!$A$5:$N$804,6,0))</f>
        <v/>
      </c>
      <c r="G837" s="42" t="str">
        <f t="shared" si="147"/>
        <v/>
      </c>
      <c r="H837" s="50" t="str">
        <f>IF(N837=0,"",VLOOKUP(A837,'申込一覧（事務局）'!$A$5:$N$804,11,0))</f>
        <v/>
      </c>
      <c r="I837" s="31" t="str">
        <f>IF(N837=0,"",VLOOKUP(B837,'申込一覧（事務局）'!$A$5:$N$804,13,0))</f>
        <v/>
      </c>
      <c r="J837" s="31" t="str">
        <f>IF(N837=0,"",VLOOKUP(B837,'申込一覧（事務局）'!$A$5:$N$804,14,0))</f>
        <v/>
      </c>
      <c r="K837" s="53" t="str">
        <f>IF(N837=0,"",VLOOKUP(B837,'申込一覧（事務局）'!$A$5:$N$804,8,0))</f>
        <v/>
      </c>
      <c r="N837" s="55">
        <f>VLOOKUP(B837,'申込一覧（事務局）'!$A$5:$N$804,10,0)</f>
        <v>0</v>
      </c>
    </row>
    <row r="838" spans="1:14" ht="22.5" customHeight="1" x14ac:dyDescent="0.4">
      <c r="A838" s="19">
        <v>748</v>
      </c>
      <c r="B838" s="15">
        <v>748</v>
      </c>
      <c r="C838" s="29" t="str">
        <f>IF(N838=0,"",VLOOKUP(B838,'申込一覧（事務局）'!$A$5:$N$804,3,0))</f>
        <v/>
      </c>
      <c r="D838" s="29" t="str">
        <f t="shared" si="146"/>
        <v/>
      </c>
      <c r="E838" s="32" t="str">
        <f>IF(N838=0,"",VLOOKUP(B838,'申込一覧（事務局）'!$A$5:$N$804,4,0))</f>
        <v/>
      </c>
      <c r="F838" s="30" t="str">
        <f>IF(N838=0,"",VLOOKUP(B838,'申込一覧（事務局）'!$A$5:$N$804,6,0))</f>
        <v/>
      </c>
      <c r="G838" s="42" t="str">
        <f t="shared" si="147"/>
        <v/>
      </c>
      <c r="H838" s="50" t="str">
        <f>IF(N838=0,"",VLOOKUP(A838,'申込一覧（事務局）'!$A$5:$N$804,11,0))</f>
        <v/>
      </c>
      <c r="I838" s="31" t="str">
        <f>IF(N838=0,"",VLOOKUP(B838,'申込一覧（事務局）'!$A$5:$N$804,13,0))</f>
        <v/>
      </c>
      <c r="J838" s="31" t="str">
        <f>IF(N838=0,"",VLOOKUP(B838,'申込一覧（事務局）'!$A$5:$N$804,14,0))</f>
        <v/>
      </c>
      <c r="K838" s="53" t="str">
        <f>IF(N838=0,"",VLOOKUP(B838,'申込一覧（事務局）'!$A$5:$N$804,8,0))</f>
        <v/>
      </c>
      <c r="N838" s="55">
        <f>VLOOKUP(B838,'申込一覧（事務局）'!$A$5:$N$804,10,0)</f>
        <v>0</v>
      </c>
    </row>
    <row r="839" spans="1:14" ht="22.5" customHeight="1" x14ac:dyDescent="0.4">
      <c r="A839" s="19">
        <v>749</v>
      </c>
      <c r="B839" s="15">
        <v>749</v>
      </c>
      <c r="C839" s="29" t="str">
        <f>IF(N839=0,"",VLOOKUP(B839,'申込一覧（事務局）'!$A$5:$N$804,3,0))</f>
        <v/>
      </c>
      <c r="D839" s="29" t="str">
        <f t="shared" si="146"/>
        <v/>
      </c>
      <c r="E839" s="32" t="str">
        <f>IF(N839=0,"",VLOOKUP(B839,'申込一覧（事務局）'!$A$5:$N$804,4,0))</f>
        <v/>
      </c>
      <c r="F839" s="30" t="str">
        <f>IF(N839=0,"",VLOOKUP(B839,'申込一覧（事務局）'!$A$5:$N$804,6,0))</f>
        <v/>
      </c>
      <c r="G839" s="42" t="str">
        <f t="shared" si="147"/>
        <v/>
      </c>
      <c r="H839" s="50" t="str">
        <f>IF(N839=0,"",VLOOKUP(A839,'申込一覧（事務局）'!$A$5:$N$804,11,0))</f>
        <v/>
      </c>
      <c r="I839" s="31" t="str">
        <f>IF(N839=0,"",VLOOKUP(B839,'申込一覧（事務局）'!$A$5:$N$804,13,0))</f>
        <v/>
      </c>
      <c r="J839" s="31" t="str">
        <f>IF(N839=0,"",VLOOKUP(B839,'申込一覧（事務局）'!$A$5:$N$804,14,0))</f>
        <v/>
      </c>
      <c r="K839" s="53" t="str">
        <f>IF(N839=0,"",VLOOKUP(B839,'申込一覧（事務局）'!$A$5:$N$804,8,0))</f>
        <v/>
      </c>
      <c r="N839" s="55">
        <f>VLOOKUP(B839,'申込一覧（事務局）'!$A$5:$N$804,10,0)</f>
        <v>0</v>
      </c>
    </row>
    <row r="840" spans="1:14" ht="22.5" customHeight="1" thickBot="1" x14ac:dyDescent="0.45">
      <c r="A840" s="43">
        <v>750</v>
      </c>
      <c r="B840" s="16">
        <v>750</v>
      </c>
      <c r="C840" s="33" t="str">
        <f>IF(N840=0,"",VLOOKUP(B840,'申込一覧（事務局）'!$A$5:$N$804,3,0))</f>
        <v/>
      </c>
      <c r="D840" s="33" t="str">
        <f t="shared" si="146"/>
        <v/>
      </c>
      <c r="E840" s="34" t="str">
        <f>IF(N840=0,"",VLOOKUP(B840,'申込一覧（事務局）'!$A$5:$N$804,4,0))</f>
        <v/>
      </c>
      <c r="F840" s="44" t="str">
        <f>IF(N840=0,"",VLOOKUP(B840,'申込一覧（事務局）'!$A$5:$N$804,6,0))</f>
        <v/>
      </c>
      <c r="G840" s="45" t="str">
        <f t="shared" si="147"/>
        <v/>
      </c>
      <c r="H840" s="51" t="str">
        <f>IF(N840=0,"",VLOOKUP(A840,'申込一覧（事務局）'!$A$5:$N$804,11,0))</f>
        <v/>
      </c>
      <c r="I840" s="46" t="str">
        <f>IF(N840=0,"",VLOOKUP(B840,'申込一覧（事務局）'!$A$5:$N$804,13,0))</f>
        <v/>
      </c>
      <c r="J840" s="46" t="str">
        <f>IF(N840=0,"",VLOOKUP(B840,'申込一覧（事務局）'!$A$5:$N$804,14,0))</f>
        <v/>
      </c>
      <c r="K840" s="54" t="str">
        <f>IF(N840=0,"",VLOOKUP(B840,'申込一覧（事務局）'!$A$5:$N$804,8,0))</f>
        <v/>
      </c>
      <c r="N840" s="55">
        <f>VLOOKUP(B840,'申込一覧（事務局）'!$A$5:$N$804,10,0)</f>
        <v>0</v>
      </c>
    </row>
    <row r="841" spans="1:14" ht="23.25" x14ac:dyDescent="0.4">
      <c r="A841" s="81" t="str">
        <f t="shared" ref="A841" si="148">A1</f>
        <v>2023年度　C級公認審判員申請者名簿(一般)　　　</v>
      </c>
      <c r="B841" s="81"/>
      <c r="C841" s="81"/>
      <c r="D841" s="81"/>
      <c r="E841" s="81"/>
      <c r="F841" s="81"/>
      <c r="G841" s="81"/>
      <c r="H841" s="81"/>
      <c r="I841" s="81"/>
      <c r="J841" s="81"/>
      <c r="K841" s="82" t="str">
        <f>"NO."&amp;$L$2+30</f>
        <v>NO.31</v>
      </c>
      <c r="N841" s="55" t="e">
        <f>VLOOKUP(B841,'申込一覧（事務局）'!$A$5:$N$804,10,0)</f>
        <v>#N/A</v>
      </c>
    </row>
    <row r="842" spans="1:14" ht="17.25" thickBot="1" x14ac:dyDescent="0.45">
      <c r="A842" s="84" t="str">
        <f t="shared" ref="A842:J842" si="149">A2</f>
        <v>一般財団法人　北海道陸上競技協会　　２０２３年４月１日付委嘱</v>
      </c>
      <c r="B842" s="84"/>
      <c r="C842" s="84"/>
      <c r="D842" s="84"/>
      <c r="E842" s="84"/>
      <c r="F842" s="84"/>
      <c r="G842" s="84"/>
      <c r="H842" s="84"/>
      <c r="I842" s="84"/>
      <c r="J842" s="21" t="str">
        <f t="shared" si="149"/>
        <v>2023年4月15日以降受付</v>
      </c>
      <c r="K842" s="83"/>
      <c r="L842" s="12">
        <v>1</v>
      </c>
      <c r="N842" s="55" t="e">
        <f>VLOOKUP(B842,'申込一覧（事務局）'!$A$5:$N$804,10,0)</f>
        <v>#N/A</v>
      </c>
    </row>
    <row r="843" spans="1:14" ht="26.25" customHeight="1" thickBot="1" x14ac:dyDescent="0.45">
      <c r="A843" s="13"/>
      <c r="B843" s="18" t="str">
        <f t="shared" ref="B843:K843" si="150">B3</f>
        <v>登録番号</v>
      </c>
      <c r="C843" s="22" t="str">
        <f t="shared" si="150"/>
        <v>所属陸協</v>
      </c>
      <c r="D843" s="23" t="str">
        <f t="shared" si="150"/>
        <v>区分</v>
      </c>
      <c r="E843" s="24" t="str">
        <f t="shared" si="150"/>
        <v>氏      名</v>
      </c>
      <c r="F843" s="25" t="str">
        <f t="shared" si="150"/>
        <v>性</v>
      </c>
      <c r="G843" s="24" t="str">
        <f t="shared" si="150"/>
        <v>生年月日</v>
      </c>
      <c r="H843" s="24" t="str">
        <f t="shared" si="150"/>
        <v>年齢</v>
      </c>
      <c r="I843" s="24" t="str">
        <f t="shared" si="150"/>
        <v>（〒）</v>
      </c>
      <c r="J843" s="26" t="str">
        <f t="shared" si="150"/>
        <v>住所</v>
      </c>
      <c r="K843" s="27" t="str">
        <f t="shared" si="150"/>
        <v>所属高校</v>
      </c>
      <c r="N843" s="55" t="e">
        <f>VLOOKUP(B843,'申込一覧（事務局）'!$A$5:$N$804,10,0)</f>
        <v>#N/A</v>
      </c>
    </row>
    <row r="844" spans="1:14" ht="22.5" customHeight="1" x14ac:dyDescent="0.4">
      <c r="A844" s="37">
        <v>751</v>
      </c>
      <c r="B844" s="14">
        <v>751</v>
      </c>
      <c r="C844" s="28" t="str">
        <f>IF(N844=0,"",VLOOKUP(B844,'申込一覧（事務局）'!$A$5:$N$804,3,0))</f>
        <v/>
      </c>
      <c r="D844" s="28" t="str">
        <f>IF(C844="","","高校")</f>
        <v/>
      </c>
      <c r="E844" s="38" t="str">
        <f>IF(N844=0,"",VLOOKUP(B844,'申込一覧（事務局）'!$A$5:$N$804,4,0))</f>
        <v/>
      </c>
      <c r="F844" s="39" t="str">
        <f>IF(N844=0,"",VLOOKUP(B844,'申込一覧（事務局）'!$A$5:$N$804,6,0))</f>
        <v/>
      </c>
      <c r="G844" s="40" t="str">
        <f>IF(N844=0,"",TEXT(N844,"0000!/00!/00"))</f>
        <v/>
      </c>
      <c r="H844" s="48" t="str">
        <f>IF(N844=0,"",VLOOKUP(A844,'申込一覧（事務局）'!$A$5:$N$804,11,0))</f>
        <v/>
      </c>
      <c r="I844" s="41" t="str">
        <f>IF(N844=0,"",VLOOKUP(B844,'申込一覧（事務局）'!$A$5:$N$804,13,0))</f>
        <v/>
      </c>
      <c r="J844" s="41" t="str">
        <f>IF(N844=0,"",VLOOKUP(B844,'申込一覧（事務局）'!$A$5:$N$804,14,0))</f>
        <v/>
      </c>
      <c r="K844" s="52" t="str">
        <f>IF(N844=0,"",VLOOKUP(B844,'申込一覧（事務局）'!$A$5:$N$804,8,0))</f>
        <v/>
      </c>
      <c r="N844" s="55">
        <f>VLOOKUP(B844,'申込一覧（事務局）'!$A$5:$N$804,10,0)</f>
        <v>0</v>
      </c>
    </row>
    <row r="845" spans="1:14" ht="22.5" customHeight="1" x14ac:dyDescent="0.4">
      <c r="A845" s="19">
        <v>752</v>
      </c>
      <c r="B845" s="15">
        <v>752</v>
      </c>
      <c r="C845" s="29" t="str">
        <f>IF(N845=0,"",VLOOKUP(B845,'申込一覧（事務局）'!$A$5:$N$804,3,0))</f>
        <v/>
      </c>
      <c r="D845" s="29" t="str">
        <f t="shared" ref="D845:D868" si="151">IF(C845="","","高校")</f>
        <v/>
      </c>
      <c r="E845" s="32" t="str">
        <f>IF(N845=0,"",VLOOKUP(B845,'申込一覧（事務局）'!$A$5:$N$804,4,0))</f>
        <v/>
      </c>
      <c r="F845" s="30" t="str">
        <f>IF(N845=0,"",VLOOKUP(B845,'申込一覧（事務局）'!$A$5:$N$804,6,0))</f>
        <v/>
      </c>
      <c r="G845" s="42" t="str">
        <f t="shared" ref="G845:G868" si="152">IF(N845=0,"",TEXT(N845,"0000!/00!/00"))</f>
        <v/>
      </c>
      <c r="H845" s="50" t="str">
        <f>IF(N845=0,"",VLOOKUP(A845,'申込一覧（事務局）'!$A$5:$N$804,11,0))</f>
        <v/>
      </c>
      <c r="I845" s="31" t="str">
        <f>IF(N845=0,"",VLOOKUP(B845,'申込一覧（事務局）'!$A$5:$N$804,13,0))</f>
        <v/>
      </c>
      <c r="J845" s="31" t="str">
        <f>IF(N845=0,"",VLOOKUP(B845,'申込一覧（事務局）'!$A$5:$N$804,14,0))</f>
        <v/>
      </c>
      <c r="K845" s="53" t="str">
        <f>IF(N845=0,"",VLOOKUP(B845,'申込一覧（事務局）'!$A$5:$N$804,8,0))</f>
        <v/>
      </c>
      <c r="N845" s="55">
        <f>VLOOKUP(B845,'申込一覧（事務局）'!$A$5:$N$804,10,0)</f>
        <v>0</v>
      </c>
    </row>
    <row r="846" spans="1:14" ht="22.5" customHeight="1" x14ac:dyDescent="0.4">
      <c r="A846" s="19">
        <v>753</v>
      </c>
      <c r="B846" s="15">
        <v>753</v>
      </c>
      <c r="C846" s="29" t="str">
        <f>IF(N846=0,"",VLOOKUP(B846,'申込一覧（事務局）'!$A$5:$N$804,3,0))</f>
        <v/>
      </c>
      <c r="D846" s="29" t="str">
        <f t="shared" si="151"/>
        <v/>
      </c>
      <c r="E846" s="32" t="str">
        <f>IF(N846=0,"",VLOOKUP(B846,'申込一覧（事務局）'!$A$5:$N$804,4,0))</f>
        <v/>
      </c>
      <c r="F846" s="30" t="str">
        <f>IF(N846=0,"",VLOOKUP(B846,'申込一覧（事務局）'!$A$5:$N$804,6,0))</f>
        <v/>
      </c>
      <c r="G846" s="42" t="str">
        <f t="shared" si="152"/>
        <v/>
      </c>
      <c r="H846" s="50" t="str">
        <f>IF(N846=0,"",VLOOKUP(A846,'申込一覧（事務局）'!$A$5:$N$804,11,0))</f>
        <v/>
      </c>
      <c r="I846" s="31" t="str">
        <f>IF(N846=0,"",VLOOKUP(B846,'申込一覧（事務局）'!$A$5:$N$804,13,0))</f>
        <v/>
      </c>
      <c r="J846" s="31" t="str">
        <f>IF(N846=0,"",VLOOKUP(B846,'申込一覧（事務局）'!$A$5:$N$804,14,0))</f>
        <v/>
      </c>
      <c r="K846" s="53" t="str">
        <f>IF(N846=0,"",VLOOKUP(B846,'申込一覧（事務局）'!$A$5:$N$804,8,0))</f>
        <v/>
      </c>
      <c r="N846" s="55">
        <f>VLOOKUP(B846,'申込一覧（事務局）'!$A$5:$N$804,10,0)</f>
        <v>0</v>
      </c>
    </row>
    <row r="847" spans="1:14" ht="22.5" customHeight="1" x14ac:dyDescent="0.4">
      <c r="A847" s="19">
        <v>754</v>
      </c>
      <c r="B847" s="15">
        <v>754</v>
      </c>
      <c r="C847" s="29" t="str">
        <f>IF(N847=0,"",VLOOKUP(B847,'申込一覧（事務局）'!$A$5:$N$804,3,0))</f>
        <v/>
      </c>
      <c r="D847" s="29" t="str">
        <f t="shared" si="151"/>
        <v/>
      </c>
      <c r="E847" s="32" t="str">
        <f>IF(N847=0,"",VLOOKUP(B847,'申込一覧（事務局）'!$A$5:$N$804,4,0))</f>
        <v/>
      </c>
      <c r="F847" s="30" t="str">
        <f>IF(N847=0,"",VLOOKUP(B847,'申込一覧（事務局）'!$A$5:$N$804,6,0))</f>
        <v/>
      </c>
      <c r="G847" s="42" t="str">
        <f t="shared" si="152"/>
        <v/>
      </c>
      <c r="H847" s="50" t="str">
        <f>IF(N847=0,"",VLOOKUP(A847,'申込一覧（事務局）'!$A$5:$N$804,11,0))</f>
        <v/>
      </c>
      <c r="I847" s="31" t="str">
        <f>IF(N847=0,"",VLOOKUP(B847,'申込一覧（事務局）'!$A$5:$N$804,13,0))</f>
        <v/>
      </c>
      <c r="J847" s="31" t="str">
        <f>IF(N847=0,"",VLOOKUP(B847,'申込一覧（事務局）'!$A$5:$N$804,14,0))</f>
        <v/>
      </c>
      <c r="K847" s="53" t="str">
        <f>IF(N847=0,"",VLOOKUP(B847,'申込一覧（事務局）'!$A$5:$N$804,8,0))</f>
        <v/>
      </c>
      <c r="N847" s="55">
        <f>VLOOKUP(B847,'申込一覧（事務局）'!$A$5:$N$804,10,0)</f>
        <v>0</v>
      </c>
    </row>
    <row r="848" spans="1:14" ht="22.5" customHeight="1" x14ac:dyDescent="0.4">
      <c r="A848" s="19">
        <v>755</v>
      </c>
      <c r="B848" s="15">
        <v>755</v>
      </c>
      <c r="C848" s="29" t="str">
        <f>IF(N848=0,"",VLOOKUP(B848,'申込一覧（事務局）'!$A$5:$N$804,3,0))</f>
        <v/>
      </c>
      <c r="D848" s="29" t="str">
        <f t="shared" si="151"/>
        <v/>
      </c>
      <c r="E848" s="32" t="str">
        <f>IF(N848=0,"",VLOOKUP(B848,'申込一覧（事務局）'!$A$5:$N$804,4,0))</f>
        <v/>
      </c>
      <c r="F848" s="30" t="str">
        <f>IF(N848=0,"",VLOOKUP(B848,'申込一覧（事務局）'!$A$5:$N$804,6,0))</f>
        <v/>
      </c>
      <c r="G848" s="42" t="str">
        <f t="shared" si="152"/>
        <v/>
      </c>
      <c r="H848" s="50" t="str">
        <f>IF(N848=0,"",VLOOKUP(A848,'申込一覧（事務局）'!$A$5:$N$804,11,0))</f>
        <v/>
      </c>
      <c r="I848" s="31" t="str">
        <f>IF(N848=0,"",VLOOKUP(B848,'申込一覧（事務局）'!$A$5:$N$804,13,0))</f>
        <v/>
      </c>
      <c r="J848" s="31" t="str">
        <f>IF(N848=0,"",VLOOKUP(B848,'申込一覧（事務局）'!$A$5:$N$804,14,0))</f>
        <v/>
      </c>
      <c r="K848" s="53" t="str">
        <f>IF(N848=0,"",VLOOKUP(B848,'申込一覧（事務局）'!$A$5:$N$804,8,0))</f>
        <v/>
      </c>
      <c r="N848" s="55">
        <f>VLOOKUP(B848,'申込一覧（事務局）'!$A$5:$N$804,10,0)</f>
        <v>0</v>
      </c>
    </row>
    <row r="849" spans="1:14" ht="22.5" customHeight="1" x14ac:dyDescent="0.4">
      <c r="A849" s="19">
        <v>756</v>
      </c>
      <c r="B849" s="15">
        <v>756</v>
      </c>
      <c r="C849" s="29" t="str">
        <f>IF(N849=0,"",VLOOKUP(B849,'申込一覧（事務局）'!$A$5:$N$804,3,0))</f>
        <v/>
      </c>
      <c r="D849" s="29" t="str">
        <f t="shared" si="151"/>
        <v/>
      </c>
      <c r="E849" s="32" t="str">
        <f>IF(N849=0,"",VLOOKUP(B849,'申込一覧（事務局）'!$A$5:$N$804,4,0))</f>
        <v/>
      </c>
      <c r="F849" s="30" t="str">
        <f>IF(N849=0,"",VLOOKUP(B849,'申込一覧（事務局）'!$A$5:$N$804,6,0))</f>
        <v/>
      </c>
      <c r="G849" s="42" t="str">
        <f t="shared" si="152"/>
        <v/>
      </c>
      <c r="H849" s="50" t="str">
        <f>IF(N849=0,"",VLOOKUP(A849,'申込一覧（事務局）'!$A$5:$N$804,11,0))</f>
        <v/>
      </c>
      <c r="I849" s="31" t="str">
        <f>IF(N849=0,"",VLOOKUP(B849,'申込一覧（事務局）'!$A$5:$N$804,13,0))</f>
        <v/>
      </c>
      <c r="J849" s="31" t="str">
        <f>IF(N849=0,"",VLOOKUP(B849,'申込一覧（事務局）'!$A$5:$N$804,14,0))</f>
        <v/>
      </c>
      <c r="K849" s="53" t="str">
        <f>IF(N849=0,"",VLOOKUP(B849,'申込一覧（事務局）'!$A$5:$N$804,8,0))</f>
        <v/>
      </c>
      <c r="N849" s="55">
        <f>VLOOKUP(B849,'申込一覧（事務局）'!$A$5:$N$804,10,0)</f>
        <v>0</v>
      </c>
    </row>
    <row r="850" spans="1:14" ht="22.5" customHeight="1" x14ac:dyDescent="0.4">
      <c r="A850" s="19">
        <v>757</v>
      </c>
      <c r="B850" s="15">
        <v>757</v>
      </c>
      <c r="C850" s="29" t="str">
        <f>IF(N850=0,"",VLOOKUP(B850,'申込一覧（事務局）'!$A$5:$N$804,3,0))</f>
        <v/>
      </c>
      <c r="D850" s="29" t="str">
        <f t="shared" si="151"/>
        <v/>
      </c>
      <c r="E850" s="32" t="str">
        <f>IF(N850=0,"",VLOOKUP(B850,'申込一覧（事務局）'!$A$5:$N$804,4,0))</f>
        <v/>
      </c>
      <c r="F850" s="30" t="str">
        <f>IF(N850=0,"",VLOOKUP(B850,'申込一覧（事務局）'!$A$5:$N$804,6,0))</f>
        <v/>
      </c>
      <c r="G850" s="42" t="str">
        <f t="shared" si="152"/>
        <v/>
      </c>
      <c r="H850" s="50" t="str">
        <f>IF(N850=0,"",VLOOKUP(A850,'申込一覧（事務局）'!$A$5:$N$804,11,0))</f>
        <v/>
      </c>
      <c r="I850" s="31" t="str">
        <f>IF(N850=0,"",VLOOKUP(B850,'申込一覧（事務局）'!$A$5:$N$804,13,0))</f>
        <v/>
      </c>
      <c r="J850" s="31" t="str">
        <f>IF(N850=0,"",VLOOKUP(B850,'申込一覧（事務局）'!$A$5:$N$804,14,0))</f>
        <v/>
      </c>
      <c r="K850" s="53" t="str">
        <f>IF(N850=0,"",VLOOKUP(B850,'申込一覧（事務局）'!$A$5:$N$804,8,0))</f>
        <v/>
      </c>
      <c r="N850" s="55">
        <f>VLOOKUP(B850,'申込一覧（事務局）'!$A$5:$N$804,10,0)</f>
        <v>0</v>
      </c>
    </row>
    <row r="851" spans="1:14" ht="22.5" customHeight="1" x14ac:dyDescent="0.4">
      <c r="A851" s="19">
        <v>758</v>
      </c>
      <c r="B851" s="15">
        <v>758</v>
      </c>
      <c r="C851" s="29" t="str">
        <f>IF(N851=0,"",VLOOKUP(B851,'申込一覧（事務局）'!$A$5:$N$804,3,0))</f>
        <v/>
      </c>
      <c r="D851" s="29" t="str">
        <f t="shared" si="151"/>
        <v/>
      </c>
      <c r="E851" s="32" t="str">
        <f>IF(N851=0,"",VLOOKUP(B851,'申込一覧（事務局）'!$A$5:$N$804,4,0))</f>
        <v/>
      </c>
      <c r="F851" s="30" t="str">
        <f>IF(N851=0,"",VLOOKUP(B851,'申込一覧（事務局）'!$A$5:$N$804,6,0))</f>
        <v/>
      </c>
      <c r="G851" s="42" t="str">
        <f t="shared" si="152"/>
        <v/>
      </c>
      <c r="H851" s="50" t="str">
        <f>IF(N851=0,"",VLOOKUP(A851,'申込一覧（事務局）'!$A$5:$N$804,11,0))</f>
        <v/>
      </c>
      <c r="I851" s="31" t="str">
        <f>IF(N851=0,"",VLOOKUP(B851,'申込一覧（事務局）'!$A$5:$N$804,13,0))</f>
        <v/>
      </c>
      <c r="J851" s="31" t="str">
        <f>IF(N851=0,"",VLOOKUP(B851,'申込一覧（事務局）'!$A$5:$N$804,14,0))</f>
        <v/>
      </c>
      <c r="K851" s="53" t="str">
        <f>IF(N851=0,"",VLOOKUP(B851,'申込一覧（事務局）'!$A$5:$N$804,8,0))</f>
        <v/>
      </c>
      <c r="N851" s="55">
        <f>VLOOKUP(B851,'申込一覧（事務局）'!$A$5:$N$804,10,0)</f>
        <v>0</v>
      </c>
    </row>
    <row r="852" spans="1:14" ht="22.5" customHeight="1" x14ac:dyDescent="0.4">
      <c r="A852" s="19">
        <v>759</v>
      </c>
      <c r="B852" s="15">
        <v>759</v>
      </c>
      <c r="C852" s="29" t="str">
        <f>IF(N852=0,"",VLOOKUP(B852,'申込一覧（事務局）'!$A$5:$N$804,3,0))</f>
        <v/>
      </c>
      <c r="D852" s="29" t="str">
        <f t="shared" si="151"/>
        <v/>
      </c>
      <c r="E852" s="32" t="str">
        <f>IF(N852=0,"",VLOOKUP(B852,'申込一覧（事務局）'!$A$5:$N$804,4,0))</f>
        <v/>
      </c>
      <c r="F852" s="30" t="str">
        <f>IF(N852=0,"",VLOOKUP(B852,'申込一覧（事務局）'!$A$5:$N$804,6,0))</f>
        <v/>
      </c>
      <c r="G852" s="42" t="str">
        <f t="shared" si="152"/>
        <v/>
      </c>
      <c r="H852" s="50" t="str">
        <f>IF(N852=0,"",VLOOKUP(A852,'申込一覧（事務局）'!$A$5:$N$804,11,0))</f>
        <v/>
      </c>
      <c r="I852" s="31" t="str">
        <f>IF(N852=0,"",VLOOKUP(B852,'申込一覧（事務局）'!$A$5:$N$804,13,0))</f>
        <v/>
      </c>
      <c r="J852" s="31" t="str">
        <f>IF(N852=0,"",VLOOKUP(B852,'申込一覧（事務局）'!$A$5:$N$804,14,0))</f>
        <v/>
      </c>
      <c r="K852" s="53" t="str">
        <f>IF(N852=0,"",VLOOKUP(B852,'申込一覧（事務局）'!$A$5:$N$804,8,0))</f>
        <v/>
      </c>
      <c r="N852" s="55">
        <f>VLOOKUP(B852,'申込一覧（事務局）'!$A$5:$N$804,10,0)</f>
        <v>0</v>
      </c>
    </row>
    <row r="853" spans="1:14" ht="22.5" customHeight="1" x14ac:dyDescent="0.4">
      <c r="A853" s="19">
        <v>760</v>
      </c>
      <c r="B853" s="15">
        <v>760</v>
      </c>
      <c r="C853" s="29" t="str">
        <f>IF(N853=0,"",VLOOKUP(B853,'申込一覧（事務局）'!$A$5:$N$804,3,0))</f>
        <v/>
      </c>
      <c r="D853" s="29" t="str">
        <f t="shared" si="151"/>
        <v/>
      </c>
      <c r="E853" s="32" t="str">
        <f>IF(N853=0,"",VLOOKUP(B853,'申込一覧（事務局）'!$A$5:$N$804,4,0))</f>
        <v/>
      </c>
      <c r="F853" s="30" t="str">
        <f>IF(N853=0,"",VLOOKUP(B853,'申込一覧（事務局）'!$A$5:$N$804,6,0))</f>
        <v/>
      </c>
      <c r="G853" s="42" t="str">
        <f t="shared" si="152"/>
        <v/>
      </c>
      <c r="H853" s="50" t="str">
        <f>IF(N853=0,"",VLOOKUP(A853,'申込一覧（事務局）'!$A$5:$N$804,11,0))</f>
        <v/>
      </c>
      <c r="I853" s="31" t="str">
        <f>IF(N853=0,"",VLOOKUP(B853,'申込一覧（事務局）'!$A$5:$N$804,13,0))</f>
        <v/>
      </c>
      <c r="J853" s="31" t="str">
        <f>IF(N853=0,"",VLOOKUP(B853,'申込一覧（事務局）'!$A$5:$N$804,14,0))</f>
        <v/>
      </c>
      <c r="K853" s="53" t="str">
        <f>IF(N853=0,"",VLOOKUP(B853,'申込一覧（事務局）'!$A$5:$N$804,8,0))</f>
        <v/>
      </c>
      <c r="N853" s="55">
        <f>VLOOKUP(B853,'申込一覧（事務局）'!$A$5:$N$804,10,0)</f>
        <v>0</v>
      </c>
    </row>
    <row r="854" spans="1:14" ht="22.5" customHeight="1" x14ac:dyDescent="0.4">
      <c r="A854" s="19">
        <v>761</v>
      </c>
      <c r="B854" s="15">
        <v>761</v>
      </c>
      <c r="C854" s="29" t="str">
        <f>IF(N854=0,"",VLOOKUP(B854,'申込一覧（事務局）'!$A$5:$N$804,3,0))</f>
        <v/>
      </c>
      <c r="D854" s="29" t="str">
        <f t="shared" si="151"/>
        <v/>
      </c>
      <c r="E854" s="32" t="str">
        <f>IF(N854=0,"",VLOOKUP(B854,'申込一覧（事務局）'!$A$5:$N$804,4,0))</f>
        <v/>
      </c>
      <c r="F854" s="30" t="str">
        <f>IF(N854=0,"",VLOOKUP(B854,'申込一覧（事務局）'!$A$5:$N$804,6,0))</f>
        <v/>
      </c>
      <c r="G854" s="42" t="str">
        <f t="shared" si="152"/>
        <v/>
      </c>
      <c r="H854" s="50" t="str">
        <f>IF(N854=0,"",VLOOKUP(A854,'申込一覧（事務局）'!$A$5:$N$804,11,0))</f>
        <v/>
      </c>
      <c r="I854" s="31" t="str">
        <f>IF(N854=0,"",VLOOKUP(B854,'申込一覧（事務局）'!$A$5:$N$804,13,0))</f>
        <v/>
      </c>
      <c r="J854" s="31" t="str">
        <f>IF(N854=0,"",VLOOKUP(B854,'申込一覧（事務局）'!$A$5:$N$804,14,0))</f>
        <v/>
      </c>
      <c r="K854" s="53" t="str">
        <f>IF(N854=0,"",VLOOKUP(B854,'申込一覧（事務局）'!$A$5:$N$804,8,0))</f>
        <v/>
      </c>
      <c r="N854" s="55">
        <f>VLOOKUP(B854,'申込一覧（事務局）'!$A$5:$N$804,10,0)</f>
        <v>0</v>
      </c>
    </row>
    <row r="855" spans="1:14" ht="22.5" customHeight="1" x14ac:dyDescent="0.4">
      <c r="A855" s="19">
        <v>762</v>
      </c>
      <c r="B855" s="15">
        <v>762</v>
      </c>
      <c r="C855" s="29" t="str">
        <f>IF(N855=0,"",VLOOKUP(B855,'申込一覧（事務局）'!$A$5:$N$804,3,0))</f>
        <v/>
      </c>
      <c r="D855" s="29" t="str">
        <f t="shared" si="151"/>
        <v/>
      </c>
      <c r="E855" s="32" t="str">
        <f>IF(N855=0,"",VLOOKUP(B855,'申込一覧（事務局）'!$A$5:$N$804,4,0))</f>
        <v/>
      </c>
      <c r="F855" s="30" t="str">
        <f>IF(N855=0,"",VLOOKUP(B855,'申込一覧（事務局）'!$A$5:$N$804,6,0))</f>
        <v/>
      </c>
      <c r="G855" s="42" t="str">
        <f t="shared" si="152"/>
        <v/>
      </c>
      <c r="H855" s="50" t="str">
        <f>IF(N855=0,"",VLOOKUP(A855,'申込一覧（事務局）'!$A$5:$N$804,11,0))</f>
        <v/>
      </c>
      <c r="I855" s="31" t="str">
        <f>IF(N855=0,"",VLOOKUP(B855,'申込一覧（事務局）'!$A$5:$N$804,13,0))</f>
        <v/>
      </c>
      <c r="J855" s="31" t="str">
        <f>IF(N855=0,"",VLOOKUP(B855,'申込一覧（事務局）'!$A$5:$N$804,14,0))</f>
        <v/>
      </c>
      <c r="K855" s="53" t="str">
        <f>IF(N855=0,"",VLOOKUP(B855,'申込一覧（事務局）'!$A$5:$N$804,8,0))</f>
        <v/>
      </c>
      <c r="N855" s="55">
        <f>VLOOKUP(B855,'申込一覧（事務局）'!$A$5:$N$804,10,0)</f>
        <v>0</v>
      </c>
    </row>
    <row r="856" spans="1:14" ht="22.5" customHeight="1" x14ac:dyDescent="0.4">
      <c r="A856" s="19">
        <v>763</v>
      </c>
      <c r="B856" s="15">
        <v>763</v>
      </c>
      <c r="C856" s="29" t="str">
        <f>IF(N856=0,"",VLOOKUP(B856,'申込一覧（事務局）'!$A$5:$N$804,3,0))</f>
        <v/>
      </c>
      <c r="D856" s="29" t="str">
        <f t="shared" si="151"/>
        <v/>
      </c>
      <c r="E856" s="32" t="str">
        <f>IF(N856=0,"",VLOOKUP(B856,'申込一覧（事務局）'!$A$5:$N$804,4,0))</f>
        <v/>
      </c>
      <c r="F856" s="30" t="str">
        <f>IF(N856=0,"",VLOOKUP(B856,'申込一覧（事務局）'!$A$5:$N$804,6,0))</f>
        <v/>
      </c>
      <c r="G856" s="42" t="str">
        <f t="shared" si="152"/>
        <v/>
      </c>
      <c r="H856" s="50" t="str">
        <f>IF(N856=0,"",VLOOKUP(A856,'申込一覧（事務局）'!$A$5:$N$804,11,0))</f>
        <v/>
      </c>
      <c r="I856" s="31" t="str">
        <f>IF(N856=0,"",VLOOKUP(B856,'申込一覧（事務局）'!$A$5:$N$804,13,0))</f>
        <v/>
      </c>
      <c r="J856" s="31" t="str">
        <f>IF(N856=0,"",VLOOKUP(B856,'申込一覧（事務局）'!$A$5:$N$804,14,0))</f>
        <v/>
      </c>
      <c r="K856" s="53" t="str">
        <f>IF(N856=0,"",VLOOKUP(B856,'申込一覧（事務局）'!$A$5:$N$804,8,0))</f>
        <v/>
      </c>
      <c r="N856" s="55">
        <f>VLOOKUP(B856,'申込一覧（事務局）'!$A$5:$N$804,10,0)</f>
        <v>0</v>
      </c>
    </row>
    <row r="857" spans="1:14" ht="22.5" customHeight="1" x14ac:dyDescent="0.4">
      <c r="A857" s="19">
        <v>764</v>
      </c>
      <c r="B857" s="15">
        <v>764</v>
      </c>
      <c r="C857" s="29" t="str">
        <f>IF(N857=0,"",VLOOKUP(B857,'申込一覧（事務局）'!$A$5:$N$804,3,0))</f>
        <v/>
      </c>
      <c r="D857" s="29" t="str">
        <f t="shared" si="151"/>
        <v/>
      </c>
      <c r="E857" s="32" t="str">
        <f>IF(N857=0,"",VLOOKUP(B857,'申込一覧（事務局）'!$A$5:$N$804,4,0))</f>
        <v/>
      </c>
      <c r="F857" s="30" t="str">
        <f>IF(N857=0,"",VLOOKUP(B857,'申込一覧（事務局）'!$A$5:$N$804,6,0))</f>
        <v/>
      </c>
      <c r="G857" s="42" t="str">
        <f t="shared" si="152"/>
        <v/>
      </c>
      <c r="H857" s="50" t="str">
        <f>IF(N857=0,"",VLOOKUP(A857,'申込一覧（事務局）'!$A$5:$N$804,11,0))</f>
        <v/>
      </c>
      <c r="I857" s="31" t="str">
        <f>IF(N857=0,"",VLOOKUP(B857,'申込一覧（事務局）'!$A$5:$N$804,13,0))</f>
        <v/>
      </c>
      <c r="J857" s="31" t="str">
        <f>IF(N857=0,"",VLOOKUP(B857,'申込一覧（事務局）'!$A$5:$N$804,14,0))</f>
        <v/>
      </c>
      <c r="K857" s="53" t="str">
        <f>IF(N857=0,"",VLOOKUP(B857,'申込一覧（事務局）'!$A$5:$N$804,8,0))</f>
        <v/>
      </c>
      <c r="N857" s="55">
        <f>VLOOKUP(B857,'申込一覧（事務局）'!$A$5:$N$804,10,0)</f>
        <v>0</v>
      </c>
    </row>
    <row r="858" spans="1:14" ht="22.5" customHeight="1" x14ac:dyDescent="0.4">
      <c r="A858" s="19">
        <v>765</v>
      </c>
      <c r="B858" s="15">
        <v>765</v>
      </c>
      <c r="C858" s="29" t="str">
        <f>IF(N858=0,"",VLOOKUP(B858,'申込一覧（事務局）'!$A$5:$N$804,3,0))</f>
        <v/>
      </c>
      <c r="D858" s="29" t="str">
        <f t="shared" si="151"/>
        <v/>
      </c>
      <c r="E858" s="32" t="str">
        <f>IF(N858=0,"",VLOOKUP(B858,'申込一覧（事務局）'!$A$5:$N$804,4,0))</f>
        <v/>
      </c>
      <c r="F858" s="30" t="str">
        <f>IF(N858=0,"",VLOOKUP(B858,'申込一覧（事務局）'!$A$5:$N$804,6,0))</f>
        <v/>
      </c>
      <c r="G858" s="42" t="str">
        <f t="shared" si="152"/>
        <v/>
      </c>
      <c r="H858" s="50" t="str">
        <f>IF(N858=0,"",VLOOKUP(A858,'申込一覧（事務局）'!$A$5:$N$804,11,0))</f>
        <v/>
      </c>
      <c r="I858" s="31" t="str">
        <f>IF(N858=0,"",VLOOKUP(B858,'申込一覧（事務局）'!$A$5:$N$804,13,0))</f>
        <v/>
      </c>
      <c r="J858" s="31" t="str">
        <f>IF(N858=0,"",VLOOKUP(B858,'申込一覧（事務局）'!$A$5:$N$804,14,0))</f>
        <v/>
      </c>
      <c r="K858" s="53" t="str">
        <f>IF(N858=0,"",VLOOKUP(B858,'申込一覧（事務局）'!$A$5:$N$804,8,0))</f>
        <v/>
      </c>
      <c r="N858" s="55">
        <f>VLOOKUP(B858,'申込一覧（事務局）'!$A$5:$N$804,10,0)</f>
        <v>0</v>
      </c>
    </row>
    <row r="859" spans="1:14" ht="22.5" customHeight="1" x14ac:dyDescent="0.4">
      <c r="A859" s="19">
        <v>766</v>
      </c>
      <c r="B859" s="15">
        <v>766</v>
      </c>
      <c r="C859" s="29" t="str">
        <f>IF(N859=0,"",VLOOKUP(B859,'申込一覧（事務局）'!$A$5:$N$804,3,0))</f>
        <v/>
      </c>
      <c r="D859" s="29" t="str">
        <f t="shared" si="151"/>
        <v/>
      </c>
      <c r="E859" s="32" t="str">
        <f>IF(N859=0,"",VLOOKUP(B859,'申込一覧（事務局）'!$A$5:$N$804,4,0))</f>
        <v/>
      </c>
      <c r="F859" s="30" t="str">
        <f>IF(N859=0,"",VLOOKUP(B859,'申込一覧（事務局）'!$A$5:$N$804,6,0))</f>
        <v/>
      </c>
      <c r="G859" s="42" t="str">
        <f t="shared" si="152"/>
        <v/>
      </c>
      <c r="H859" s="50" t="str">
        <f>IF(N859=0,"",VLOOKUP(A859,'申込一覧（事務局）'!$A$5:$N$804,11,0))</f>
        <v/>
      </c>
      <c r="I859" s="31" t="str">
        <f>IF(N859=0,"",VLOOKUP(B859,'申込一覧（事務局）'!$A$5:$N$804,13,0))</f>
        <v/>
      </c>
      <c r="J859" s="31" t="str">
        <f>IF(N859=0,"",VLOOKUP(B859,'申込一覧（事務局）'!$A$5:$N$804,14,0))</f>
        <v/>
      </c>
      <c r="K859" s="53" t="str">
        <f>IF(N859=0,"",VLOOKUP(B859,'申込一覧（事務局）'!$A$5:$N$804,8,0))</f>
        <v/>
      </c>
      <c r="N859" s="55">
        <f>VLOOKUP(B859,'申込一覧（事務局）'!$A$5:$N$804,10,0)</f>
        <v>0</v>
      </c>
    </row>
    <row r="860" spans="1:14" ht="22.5" customHeight="1" x14ac:dyDescent="0.4">
      <c r="A860" s="19">
        <v>767</v>
      </c>
      <c r="B860" s="15">
        <v>767</v>
      </c>
      <c r="C860" s="29" t="str">
        <f>IF(N860=0,"",VLOOKUP(B860,'申込一覧（事務局）'!$A$5:$N$804,3,0))</f>
        <v/>
      </c>
      <c r="D860" s="29" t="str">
        <f t="shared" si="151"/>
        <v/>
      </c>
      <c r="E860" s="32" t="str">
        <f>IF(N860=0,"",VLOOKUP(B860,'申込一覧（事務局）'!$A$5:$N$804,4,0))</f>
        <v/>
      </c>
      <c r="F860" s="30" t="str">
        <f>IF(N860=0,"",VLOOKUP(B860,'申込一覧（事務局）'!$A$5:$N$804,6,0))</f>
        <v/>
      </c>
      <c r="G860" s="42" t="str">
        <f t="shared" si="152"/>
        <v/>
      </c>
      <c r="H860" s="50" t="str">
        <f>IF(N860=0,"",VLOOKUP(A860,'申込一覧（事務局）'!$A$5:$N$804,11,0))</f>
        <v/>
      </c>
      <c r="I860" s="31" t="str">
        <f>IF(N860=0,"",VLOOKUP(B860,'申込一覧（事務局）'!$A$5:$N$804,13,0))</f>
        <v/>
      </c>
      <c r="J860" s="31" t="str">
        <f>IF(N860=0,"",VLOOKUP(B860,'申込一覧（事務局）'!$A$5:$N$804,14,0))</f>
        <v/>
      </c>
      <c r="K860" s="53" t="str">
        <f>IF(N860=0,"",VLOOKUP(B860,'申込一覧（事務局）'!$A$5:$N$804,8,0))</f>
        <v/>
      </c>
      <c r="N860" s="55">
        <f>VLOOKUP(B860,'申込一覧（事務局）'!$A$5:$N$804,10,0)</f>
        <v>0</v>
      </c>
    </row>
    <row r="861" spans="1:14" ht="22.5" customHeight="1" x14ac:dyDescent="0.4">
      <c r="A861" s="19">
        <v>768</v>
      </c>
      <c r="B861" s="15">
        <v>768</v>
      </c>
      <c r="C861" s="29" t="str">
        <f>IF(N861=0,"",VLOOKUP(B861,'申込一覧（事務局）'!$A$5:$N$804,3,0))</f>
        <v/>
      </c>
      <c r="D861" s="29" t="str">
        <f t="shared" si="151"/>
        <v/>
      </c>
      <c r="E861" s="32" t="str">
        <f>IF(N861=0,"",VLOOKUP(B861,'申込一覧（事務局）'!$A$5:$N$804,4,0))</f>
        <v/>
      </c>
      <c r="F861" s="30" t="str">
        <f>IF(N861=0,"",VLOOKUP(B861,'申込一覧（事務局）'!$A$5:$N$804,6,0))</f>
        <v/>
      </c>
      <c r="G861" s="42" t="str">
        <f t="shared" si="152"/>
        <v/>
      </c>
      <c r="H861" s="50" t="str">
        <f>IF(N861=0,"",VLOOKUP(A861,'申込一覧（事務局）'!$A$5:$N$804,11,0))</f>
        <v/>
      </c>
      <c r="I861" s="31" t="str">
        <f>IF(N861=0,"",VLOOKUP(B861,'申込一覧（事務局）'!$A$5:$N$804,13,0))</f>
        <v/>
      </c>
      <c r="J861" s="31" t="str">
        <f>IF(N861=0,"",VLOOKUP(B861,'申込一覧（事務局）'!$A$5:$N$804,14,0))</f>
        <v/>
      </c>
      <c r="K861" s="53" t="str">
        <f>IF(N861=0,"",VLOOKUP(B861,'申込一覧（事務局）'!$A$5:$N$804,8,0))</f>
        <v/>
      </c>
      <c r="N861" s="55">
        <f>VLOOKUP(B861,'申込一覧（事務局）'!$A$5:$N$804,10,0)</f>
        <v>0</v>
      </c>
    </row>
    <row r="862" spans="1:14" ht="22.5" customHeight="1" x14ac:dyDescent="0.4">
      <c r="A862" s="19">
        <v>769</v>
      </c>
      <c r="B862" s="15">
        <v>769</v>
      </c>
      <c r="C862" s="29" t="str">
        <f>IF(N862=0,"",VLOOKUP(B862,'申込一覧（事務局）'!$A$5:$N$804,3,0))</f>
        <v/>
      </c>
      <c r="D862" s="29" t="str">
        <f t="shared" si="151"/>
        <v/>
      </c>
      <c r="E862" s="32" t="str">
        <f>IF(N862=0,"",VLOOKUP(B862,'申込一覧（事務局）'!$A$5:$N$804,4,0))</f>
        <v/>
      </c>
      <c r="F862" s="30" t="str">
        <f>IF(N862=0,"",VLOOKUP(B862,'申込一覧（事務局）'!$A$5:$N$804,6,0))</f>
        <v/>
      </c>
      <c r="G862" s="42" t="str">
        <f t="shared" si="152"/>
        <v/>
      </c>
      <c r="H862" s="50" t="str">
        <f>IF(N862=0,"",VLOOKUP(A862,'申込一覧（事務局）'!$A$5:$N$804,11,0))</f>
        <v/>
      </c>
      <c r="I862" s="31" t="str">
        <f>IF(N862=0,"",VLOOKUP(B862,'申込一覧（事務局）'!$A$5:$N$804,13,0))</f>
        <v/>
      </c>
      <c r="J862" s="31" t="str">
        <f>IF(N862=0,"",VLOOKUP(B862,'申込一覧（事務局）'!$A$5:$N$804,14,0))</f>
        <v/>
      </c>
      <c r="K862" s="53" t="str">
        <f>IF(N862=0,"",VLOOKUP(B862,'申込一覧（事務局）'!$A$5:$N$804,8,0))</f>
        <v/>
      </c>
      <c r="N862" s="55">
        <f>VLOOKUP(B862,'申込一覧（事務局）'!$A$5:$N$804,10,0)</f>
        <v>0</v>
      </c>
    </row>
    <row r="863" spans="1:14" ht="22.5" customHeight="1" x14ac:dyDescent="0.4">
      <c r="A863" s="19">
        <v>770</v>
      </c>
      <c r="B863" s="15">
        <v>770</v>
      </c>
      <c r="C863" s="29" t="str">
        <f>IF(N863=0,"",VLOOKUP(B863,'申込一覧（事務局）'!$A$5:$N$804,3,0))</f>
        <v/>
      </c>
      <c r="D863" s="29" t="str">
        <f t="shared" si="151"/>
        <v/>
      </c>
      <c r="E863" s="32" t="str">
        <f>IF(N863=0,"",VLOOKUP(B863,'申込一覧（事務局）'!$A$5:$N$804,4,0))</f>
        <v/>
      </c>
      <c r="F863" s="30" t="str">
        <f>IF(N863=0,"",VLOOKUP(B863,'申込一覧（事務局）'!$A$5:$N$804,6,0))</f>
        <v/>
      </c>
      <c r="G863" s="42" t="str">
        <f t="shared" si="152"/>
        <v/>
      </c>
      <c r="H863" s="50" t="str">
        <f>IF(N863=0,"",VLOOKUP(A863,'申込一覧（事務局）'!$A$5:$N$804,11,0))</f>
        <v/>
      </c>
      <c r="I863" s="31" t="str">
        <f>IF(N863=0,"",VLOOKUP(B863,'申込一覧（事務局）'!$A$5:$N$804,13,0))</f>
        <v/>
      </c>
      <c r="J863" s="31" t="str">
        <f>IF(N863=0,"",VLOOKUP(B863,'申込一覧（事務局）'!$A$5:$N$804,14,0))</f>
        <v/>
      </c>
      <c r="K863" s="53" t="str">
        <f>IF(N863=0,"",VLOOKUP(B863,'申込一覧（事務局）'!$A$5:$N$804,8,0))</f>
        <v/>
      </c>
      <c r="N863" s="55">
        <f>VLOOKUP(B863,'申込一覧（事務局）'!$A$5:$N$804,10,0)</f>
        <v>0</v>
      </c>
    </row>
    <row r="864" spans="1:14" ht="22.5" customHeight="1" x14ac:dyDescent="0.4">
      <c r="A864" s="19">
        <v>771</v>
      </c>
      <c r="B864" s="15">
        <v>771</v>
      </c>
      <c r="C864" s="29" t="str">
        <f>IF(N864=0,"",VLOOKUP(B864,'申込一覧（事務局）'!$A$5:$N$804,3,0))</f>
        <v/>
      </c>
      <c r="D864" s="29" t="str">
        <f t="shared" si="151"/>
        <v/>
      </c>
      <c r="E864" s="32" t="str">
        <f>IF(N864=0,"",VLOOKUP(B864,'申込一覧（事務局）'!$A$5:$N$804,4,0))</f>
        <v/>
      </c>
      <c r="F864" s="30" t="str">
        <f>IF(N864=0,"",VLOOKUP(B864,'申込一覧（事務局）'!$A$5:$N$804,6,0))</f>
        <v/>
      </c>
      <c r="G864" s="42" t="str">
        <f t="shared" si="152"/>
        <v/>
      </c>
      <c r="H864" s="50" t="str">
        <f>IF(N864=0,"",VLOOKUP(A864,'申込一覧（事務局）'!$A$5:$N$804,11,0))</f>
        <v/>
      </c>
      <c r="I864" s="31" t="str">
        <f>IF(N864=0,"",VLOOKUP(B864,'申込一覧（事務局）'!$A$5:$N$804,13,0))</f>
        <v/>
      </c>
      <c r="J864" s="31" t="str">
        <f>IF(N864=0,"",VLOOKUP(B864,'申込一覧（事務局）'!$A$5:$N$804,14,0))</f>
        <v/>
      </c>
      <c r="K864" s="53" t="str">
        <f>IF(N864=0,"",VLOOKUP(B864,'申込一覧（事務局）'!$A$5:$N$804,8,0))</f>
        <v/>
      </c>
      <c r="N864" s="55">
        <f>VLOOKUP(B864,'申込一覧（事務局）'!$A$5:$N$804,10,0)</f>
        <v>0</v>
      </c>
    </row>
    <row r="865" spans="1:14" ht="22.5" customHeight="1" x14ac:dyDescent="0.4">
      <c r="A865" s="19">
        <v>772</v>
      </c>
      <c r="B865" s="15">
        <v>772</v>
      </c>
      <c r="C865" s="29" t="str">
        <f>IF(N865=0,"",VLOOKUP(B865,'申込一覧（事務局）'!$A$5:$N$804,3,0))</f>
        <v/>
      </c>
      <c r="D865" s="29" t="str">
        <f t="shared" si="151"/>
        <v/>
      </c>
      <c r="E865" s="32" t="str">
        <f>IF(N865=0,"",VLOOKUP(B865,'申込一覧（事務局）'!$A$5:$N$804,4,0))</f>
        <v/>
      </c>
      <c r="F865" s="30" t="str">
        <f>IF(N865=0,"",VLOOKUP(B865,'申込一覧（事務局）'!$A$5:$N$804,6,0))</f>
        <v/>
      </c>
      <c r="G865" s="42" t="str">
        <f t="shared" si="152"/>
        <v/>
      </c>
      <c r="H865" s="50" t="str">
        <f>IF(N865=0,"",VLOOKUP(A865,'申込一覧（事務局）'!$A$5:$N$804,11,0))</f>
        <v/>
      </c>
      <c r="I865" s="31" t="str">
        <f>IF(N865=0,"",VLOOKUP(B865,'申込一覧（事務局）'!$A$5:$N$804,13,0))</f>
        <v/>
      </c>
      <c r="J865" s="31" t="str">
        <f>IF(N865=0,"",VLOOKUP(B865,'申込一覧（事務局）'!$A$5:$N$804,14,0))</f>
        <v/>
      </c>
      <c r="K865" s="53" t="str">
        <f>IF(N865=0,"",VLOOKUP(B865,'申込一覧（事務局）'!$A$5:$N$804,8,0))</f>
        <v/>
      </c>
      <c r="N865" s="55">
        <f>VLOOKUP(B865,'申込一覧（事務局）'!$A$5:$N$804,10,0)</f>
        <v>0</v>
      </c>
    </row>
    <row r="866" spans="1:14" ht="22.5" customHeight="1" x14ac:dyDescent="0.4">
      <c r="A866" s="19">
        <v>773</v>
      </c>
      <c r="B866" s="15">
        <v>773</v>
      </c>
      <c r="C866" s="29" t="str">
        <f>IF(N866=0,"",VLOOKUP(B866,'申込一覧（事務局）'!$A$5:$N$804,3,0))</f>
        <v/>
      </c>
      <c r="D866" s="29" t="str">
        <f t="shared" si="151"/>
        <v/>
      </c>
      <c r="E866" s="32" t="str">
        <f>IF(N866=0,"",VLOOKUP(B866,'申込一覧（事務局）'!$A$5:$N$804,4,0))</f>
        <v/>
      </c>
      <c r="F866" s="30" t="str">
        <f>IF(N866=0,"",VLOOKUP(B866,'申込一覧（事務局）'!$A$5:$N$804,6,0))</f>
        <v/>
      </c>
      <c r="G866" s="42" t="str">
        <f t="shared" si="152"/>
        <v/>
      </c>
      <c r="H866" s="50" t="str">
        <f>IF(N866=0,"",VLOOKUP(A866,'申込一覧（事務局）'!$A$5:$N$804,11,0))</f>
        <v/>
      </c>
      <c r="I866" s="31" t="str">
        <f>IF(N866=0,"",VLOOKUP(B866,'申込一覧（事務局）'!$A$5:$N$804,13,0))</f>
        <v/>
      </c>
      <c r="J866" s="31" t="str">
        <f>IF(N866=0,"",VLOOKUP(B866,'申込一覧（事務局）'!$A$5:$N$804,14,0))</f>
        <v/>
      </c>
      <c r="K866" s="53" t="str">
        <f>IF(N866=0,"",VLOOKUP(B866,'申込一覧（事務局）'!$A$5:$N$804,8,0))</f>
        <v/>
      </c>
      <c r="N866" s="55">
        <f>VLOOKUP(B866,'申込一覧（事務局）'!$A$5:$N$804,10,0)</f>
        <v>0</v>
      </c>
    </row>
    <row r="867" spans="1:14" ht="22.5" customHeight="1" x14ac:dyDescent="0.4">
      <c r="A867" s="19">
        <v>774</v>
      </c>
      <c r="B867" s="15">
        <v>774</v>
      </c>
      <c r="C867" s="29" t="str">
        <f>IF(N867=0,"",VLOOKUP(B867,'申込一覧（事務局）'!$A$5:$N$804,3,0))</f>
        <v/>
      </c>
      <c r="D867" s="29" t="str">
        <f t="shared" si="151"/>
        <v/>
      </c>
      <c r="E867" s="32" t="str">
        <f>IF(N867=0,"",VLOOKUP(B867,'申込一覧（事務局）'!$A$5:$N$804,4,0))</f>
        <v/>
      </c>
      <c r="F867" s="30" t="str">
        <f>IF(N867=0,"",VLOOKUP(B867,'申込一覧（事務局）'!$A$5:$N$804,6,0))</f>
        <v/>
      </c>
      <c r="G867" s="42" t="str">
        <f t="shared" si="152"/>
        <v/>
      </c>
      <c r="H867" s="50" t="str">
        <f>IF(N867=0,"",VLOOKUP(A867,'申込一覧（事務局）'!$A$5:$N$804,11,0))</f>
        <v/>
      </c>
      <c r="I867" s="31" t="str">
        <f>IF(N867=0,"",VLOOKUP(B867,'申込一覧（事務局）'!$A$5:$N$804,13,0))</f>
        <v/>
      </c>
      <c r="J867" s="31" t="str">
        <f>IF(N867=0,"",VLOOKUP(B867,'申込一覧（事務局）'!$A$5:$N$804,14,0))</f>
        <v/>
      </c>
      <c r="K867" s="53" t="str">
        <f>IF(N867=0,"",VLOOKUP(B867,'申込一覧（事務局）'!$A$5:$N$804,8,0))</f>
        <v/>
      </c>
      <c r="N867" s="55">
        <f>VLOOKUP(B867,'申込一覧（事務局）'!$A$5:$N$804,10,0)</f>
        <v>0</v>
      </c>
    </row>
    <row r="868" spans="1:14" ht="22.5" customHeight="1" thickBot="1" x14ac:dyDescent="0.45">
      <c r="A868" s="43">
        <v>775</v>
      </c>
      <c r="B868" s="16">
        <v>775</v>
      </c>
      <c r="C868" s="33" t="str">
        <f>IF(N868=0,"",VLOOKUP(B868,'申込一覧（事務局）'!$A$5:$N$804,3,0))</f>
        <v/>
      </c>
      <c r="D868" s="33" t="str">
        <f t="shared" si="151"/>
        <v/>
      </c>
      <c r="E868" s="34" t="str">
        <f>IF(N868=0,"",VLOOKUP(B868,'申込一覧（事務局）'!$A$5:$N$804,4,0))</f>
        <v/>
      </c>
      <c r="F868" s="44" t="str">
        <f>IF(N868=0,"",VLOOKUP(B868,'申込一覧（事務局）'!$A$5:$N$804,6,0))</f>
        <v/>
      </c>
      <c r="G868" s="45" t="str">
        <f t="shared" si="152"/>
        <v/>
      </c>
      <c r="H868" s="51" t="str">
        <f>IF(N868=0,"",VLOOKUP(A868,'申込一覧（事務局）'!$A$5:$N$804,11,0))</f>
        <v/>
      </c>
      <c r="I868" s="46" t="str">
        <f>IF(N868=0,"",VLOOKUP(B868,'申込一覧（事務局）'!$A$5:$N$804,13,0))</f>
        <v/>
      </c>
      <c r="J868" s="46" t="str">
        <f>IF(N868=0,"",VLOOKUP(B868,'申込一覧（事務局）'!$A$5:$N$804,14,0))</f>
        <v/>
      </c>
      <c r="K868" s="54" t="str">
        <f>IF(N868=0,"",VLOOKUP(B868,'申込一覧（事務局）'!$A$5:$N$804,8,0))</f>
        <v/>
      </c>
      <c r="N868" s="55">
        <f>VLOOKUP(B868,'申込一覧（事務局）'!$A$5:$N$804,10,0)</f>
        <v>0</v>
      </c>
    </row>
    <row r="869" spans="1:14" ht="23.25" x14ac:dyDescent="0.4">
      <c r="A869" s="81" t="str">
        <f t="shared" ref="A869" si="153">A1</f>
        <v>2023年度　C級公認審判員申請者名簿(一般)　　　</v>
      </c>
      <c r="B869" s="81"/>
      <c r="C869" s="81"/>
      <c r="D869" s="81"/>
      <c r="E869" s="81"/>
      <c r="F869" s="81"/>
      <c r="G869" s="81"/>
      <c r="H869" s="81"/>
      <c r="I869" s="81"/>
      <c r="J869" s="81"/>
      <c r="K869" s="82" t="str">
        <f>"NO."&amp;$L$2+31</f>
        <v>NO.32</v>
      </c>
      <c r="N869" s="55" t="e">
        <f>VLOOKUP(B869,'申込一覧（事務局）'!$A$5:$N$804,10,0)</f>
        <v>#N/A</v>
      </c>
    </row>
    <row r="870" spans="1:14" ht="17.25" thickBot="1" x14ac:dyDescent="0.45">
      <c r="A870" s="84" t="str">
        <f t="shared" ref="A870:J870" si="154">A2</f>
        <v>一般財団法人　北海道陸上競技協会　　２０２３年４月１日付委嘱</v>
      </c>
      <c r="B870" s="84"/>
      <c r="C870" s="84"/>
      <c r="D870" s="84"/>
      <c r="E870" s="84"/>
      <c r="F870" s="84"/>
      <c r="G870" s="84"/>
      <c r="H870" s="84"/>
      <c r="I870" s="84"/>
      <c r="J870" s="21" t="str">
        <f t="shared" si="154"/>
        <v>2023年4月15日以降受付</v>
      </c>
      <c r="K870" s="83"/>
      <c r="L870" s="12">
        <v>1</v>
      </c>
      <c r="N870" s="55" t="e">
        <f>VLOOKUP(B870,'申込一覧（事務局）'!$A$5:$N$804,10,0)</f>
        <v>#N/A</v>
      </c>
    </row>
    <row r="871" spans="1:14" ht="26.25" customHeight="1" thickBot="1" x14ac:dyDescent="0.45">
      <c r="A871" s="13"/>
      <c r="B871" s="18" t="str">
        <f t="shared" ref="B871:K871" si="155">B3</f>
        <v>登録番号</v>
      </c>
      <c r="C871" s="22" t="str">
        <f t="shared" si="155"/>
        <v>所属陸協</v>
      </c>
      <c r="D871" s="23" t="str">
        <f t="shared" si="155"/>
        <v>区分</v>
      </c>
      <c r="E871" s="24" t="str">
        <f t="shared" si="155"/>
        <v>氏      名</v>
      </c>
      <c r="F871" s="25" t="str">
        <f t="shared" si="155"/>
        <v>性</v>
      </c>
      <c r="G871" s="24" t="str">
        <f t="shared" si="155"/>
        <v>生年月日</v>
      </c>
      <c r="H871" s="24" t="str">
        <f t="shared" si="155"/>
        <v>年齢</v>
      </c>
      <c r="I871" s="24" t="str">
        <f t="shared" si="155"/>
        <v>（〒）</v>
      </c>
      <c r="J871" s="26" t="str">
        <f t="shared" si="155"/>
        <v>住所</v>
      </c>
      <c r="K871" s="27" t="str">
        <f t="shared" si="155"/>
        <v>所属高校</v>
      </c>
      <c r="N871" s="55" t="e">
        <f>VLOOKUP(B871,'申込一覧（事務局）'!$A$5:$N$804,10,0)</f>
        <v>#N/A</v>
      </c>
    </row>
    <row r="872" spans="1:14" ht="22.5" customHeight="1" x14ac:dyDescent="0.4">
      <c r="A872" s="37">
        <v>776</v>
      </c>
      <c r="B872" s="14">
        <v>776</v>
      </c>
      <c r="C872" s="28" t="str">
        <f>IF(N872=0,"",VLOOKUP(B872,'申込一覧（事務局）'!$A$5:$N$804,3,0))</f>
        <v/>
      </c>
      <c r="D872" s="28" t="str">
        <f>IF(C872="","","高校")</f>
        <v/>
      </c>
      <c r="E872" s="38" t="str">
        <f>IF(N872=0,"",VLOOKUP(B872,'申込一覧（事務局）'!$A$5:$N$804,4,0))</f>
        <v/>
      </c>
      <c r="F872" s="39" t="str">
        <f>IF(N872=0,"",VLOOKUP(B872,'申込一覧（事務局）'!$A$5:$N$804,6,0))</f>
        <v/>
      </c>
      <c r="G872" s="40" t="str">
        <f>IF(N872=0,"",TEXT(N872,"0000!/00!/00"))</f>
        <v/>
      </c>
      <c r="H872" s="48" t="str">
        <f>IF(N872=0,"",VLOOKUP(A872,'申込一覧（事務局）'!$A$5:$N$804,11,0))</f>
        <v/>
      </c>
      <c r="I872" s="41" t="str">
        <f>IF(N872=0,"",VLOOKUP(B872,'申込一覧（事務局）'!$A$5:$N$804,13,0))</f>
        <v/>
      </c>
      <c r="J872" s="41" t="str">
        <f>IF(N872=0,"",VLOOKUP(B872,'申込一覧（事務局）'!$A$5:$N$804,14,0))</f>
        <v/>
      </c>
      <c r="K872" s="52" t="str">
        <f>IF(N872=0,"",VLOOKUP(B872,'申込一覧（事務局）'!$A$5:$N$804,8,0))</f>
        <v/>
      </c>
      <c r="N872" s="55">
        <f>VLOOKUP(B872,'申込一覧（事務局）'!$A$5:$N$804,10,0)</f>
        <v>0</v>
      </c>
    </row>
    <row r="873" spans="1:14" ht="22.5" customHeight="1" x14ac:dyDescent="0.4">
      <c r="A873" s="19">
        <v>777</v>
      </c>
      <c r="B873" s="15">
        <v>777</v>
      </c>
      <c r="C873" s="29" t="str">
        <f>IF(N873=0,"",VLOOKUP(B873,'申込一覧（事務局）'!$A$5:$N$804,3,0))</f>
        <v/>
      </c>
      <c r="D873" s="29" t="str">
        <f t="shared" ref="D873:D896" si="156">IF(C873="","","高校")</f>
        <v/>
      </c>
      <c r="E873" s="32" t="str">
        <f>IF(N873=0,"",VLOOKUP(B873,'申込一覧（事務局）'!$A$5:$N$804,4,0))</f>
        <v/>
      </c>
      <c r="F873" s="30" t="str">
        <f>IF(N873=0,"",VLOOKUP(B873,'申込一覧（事務局）'!$A$5:$N$804,6,0))</f>
        <v/>
      </c>
      <c r="G873" s="42" t="str">
        <f t="shared" ref="G873:G896" si="157">IF(N873=0,"",TEXT(N873,"0000!/00!/00"))</f>
        <v/>
      </c>
      <c r="H873" s="50" t="str">
        <f>IF(N873=0,"",VLOOKUP(A873,'申込一覧（事務局）'!$A$5:$N$804,11,0))</f>
        <v/>
      </c>
      <c r="I873" s="31" t="str">
        <f>IF(N873=0,"",VLOOKUP(B873,'申込一覧（事務局）'!$A$5:$N$804,13,0))</f>
        <v/>
      </c>
      <c r="J873" s="31" t="str">
        <f>IF(N873=0,"",VLOOKUP(B873,'申込一覧（事務局）'!$A$5:$N$804,14,0))</f>
        <v/>
      </c>
      <c r="K873" s="53" t="str">
        <f>IF(N873=0,"",VLOOKUP(B873,'申込一覧（事務局）'!$A$5:$N$804,8,0))</f>
        <v/>
      </c>
      <c r="N873" s="55">
        <f>VLOOKUP(B873,'申込一覧（事務局）'!$A$5:$N$804,10,0)</f>
        <v>0</v>
      </c>
    </row>
    <row r="874" spans="1:14" ht="22.5" customHeight="1" x14ac:dyDescent="0.4">
      <c r="A874" s="19">
        <v>778</v>
      </c>
      <c r="B874" s="15">
        <v>778</v>
      </c>
      <c r="C874" s="29" t="str">
        <f>IF(N874=0,"",VLOOKUP(B874,'申込一覧（事務局）'!$A$5:$N$804,3,0))</f>
        <v/>
      </c>
      <c r="D874" s="29" t="str">
        <f t="shared" si="156"/>
        <v/>
      </c>
      <c r="E874" s="32" t="str">
        <f>IF(N874=0,"",VLOOKUP(B874,'申込一覧（事務局）'!$A$5:$N$804,4,0))</f>
        <v/>
      </c>
      <c r="F874" s="30" t="str">
        <f>IF(N874=0,"",VLOOKUP(B874,'申込一覧（事務局）'!$A$5:$N$804,6,0))</f>
        <v/>
      </c>
      <c r="G874" s="42" t="str">
        <f t="shared" si="157"/>
        <v/>
      </c>
      <c r="H874" s="50" t="str">
        <f>IF(N874=0,"",VLOOKUP(A874,'申込一覧（事務局）'!$A$5:$N$804,11,0))</f>
        <v/>
      </c>
      <c r="I874" s="31" t="str">
        <f>IF(N874=0,"",VLOOKUP(B874,'申込一覧（事務局）'!$A$5:$N$804,13,0))</f>
        <v/>
      </c>
      <c r="J874" s="31" t="str">
        <f>IF(N874=0,"",VLOOKUP(B874,'申込一覧（事務局）'!$A$5:$N$804,14,0))</f>
        <v/>
      </c>
      <c r="K874" s="53" t="str">
        <f>IF(N874=0,"",VLOOKUP(B874,'申込一覧（事務局）'!$A$5:$N$804,8,0))</f>
        <v/>
      </c>
      <c r="N874" s="55">
        <f>VLOOKUP(B874,'申込一覧（事務局）'!$A$5:$N$804,10,0)</f>
        <v>0</v>
      </c>
    </row>
    <row r="875" spans="1:14" ht="22.5" customHeight="1" x14ac:dyDescent="0.4">
      <c r="A875" s="19">
        <v>779</v>
      </c>
      <c r="B875" s="15">
        <v>779</v>
      </c>
      <c r="C875" s="29" t="str">
        <f>IF(N875=0,"",VLOOKUP(B875,'申込一覧（事務局）'!$A$5:$N$804,3,0))</f>
        <v/>
      </c>
      <c r="D875" s="29" t="str">
        <f t="shared" si="156"/>
        <v/>
      </c>
      <c r="E875" s="32" t="str">
        <f>IF(N875=0,"",VLOOKUP(B875,'申込一覧（事務局）'!$A$5:$N$804,4,0))</f>
        <v/>
      </c>
      <c r="F875" s="30" t="str">
        <f>IF(N875=0,"",VLOOKUP(B875,'申込一覧（事務局）'!$A$5:$N$804,6,0))</f>
        <v/>
      </c>
      <c r="G875" s="42" t="str">
        <f t="shared" si="157"/>
        <v/>
      </c>
      <c r="H875" s="50" t="str">
        <f>IF(N875=0,"",VLOOKUP(A875,'申込一覧（事務局）'!$A$5:$N$804,11,0))</f>
        <v/>
      </c>
      <c r="I875" s="31" t="str">
        <f>IF(N875=0,"",VLOOKUP(B875,'申込一覧（事務局）'!$A$5:$N$804,13,0))</f>
        <v/>
      </c>
      <c r="J875" s="31" t="str">
        <f>IF(N875=0,"",VLOOKUP(B875,'申込一覧（事務局）'!$A$5:$N$804,14,0))</f>
        <v/>
      </c>
      <c r="K875" s="53" t="str">
        <f>IF(N875=0,"",VLOOKUP(B875,'申込一覧（事務局）'!$A$5:$N$804,8,0))</f>
        <v/>
      </c>
      <c r="N875" s="55">
        <f>VLOOKUP(B875,'申込一覧（事務局）'!$A$5:$N$804,10,0)</f>
        <v>0</v>
      </c>
    </row>
    <row r="876" spans="1:14" ht="22.5" customHeight="1" x14ac:dyDescent="0.4">
      <c r="A876" s="19">
        <v>780</v>
      </c>
      <c r="B876" s="15">
        <v>780</v>
      </c>
      <c r="C876" s="29" t="str">
        <f>IF(N876=0,"",VLOOKUP(B876,'申込一覧（事務局）'!$A$5:$N$804,3,0))</f>
        <v/>
      </c>
      <c r="D876" s="29" t="str">
        <f t="shared" si="156"/>
        <v/>
      </c>
      <c r="E876" s="32" t="str">
        <f>IF(N876=0,"",VLOOKUP(B876,'申込一覧（事務局）'!$A$5:$N$804,4,0))</f>
        <v/>
      </c>
      <c r="F876" s="30" t="str">
        <f>IF(N876=0,"",VLOOKUP(B876,'申込一覧（事務局）'!$A$5:$N$804,6,0))</f>
        <v/>
      </c>
      <c r="G876" s="42" t="str">
        <f t="shared" si="157"/>
        <v/>
      </c>
      <c r="H876" s="50" t="str">
        <f>IF(N876=0,"",VLOOKUP(A876,'申込一覧（事務局）'!$A$5:$N$804,11,0))</f>
        <v/>
      </c>
      <c r="I876" s="31" t="str">
        <f>IF(N876=0,"",VLOOKUP(B876,'申込一覧（事務局）'!$A$5:$N$804,13,0))</f>
        <v/>
      </c>
      <c r="J876" s="31" t="str">
        <f>IF(N876=0,"",VLOOKUP(B876,'申込一覧（事務局）'!$A$5:$N$804,14,0))</f>
        <v/>
      </c>
      <c r="K876" s="53" t="str">
        <f>IF(N876=0,"",VLOOKUP(B876,'申込一覧（事務局）'!$A$5:$N$804,8,0))</f>
        <v/>
      </c>
      <c r="N876" s="55">
        <f>VLOOKUP(B876,'申込一覧（事務局）'!$A$5:$N$804,10,0)</f>
        <v>0</v>
      </c>
    </row>
    <row r="877" spans="1:14" ht="22.5" customHeight="1" x14ac:dyDescent="0.4">
      <c r="A877" s="19">
        <v>781</v>
      </c>
      <c r="B877" s="15">
        <v>781</v>
      </c>
      <c r="C877" s="29" t="str">
        <f>IF(N877=0,"",VLOOKUP(B877,'申込一覧（事務局）'!$A$5:$N$804,3,0))</f>
        <v/>
      </c>
      <c r="D877" s="29" t="str">
        <f t="shared" si="156"/>
        <v/>
      </c>
      <c r="E877" s="32" t="str">
        <f>IF(N877=0,"",VLOOKUP(B877,'申込一覧（事務局）'!$A$5:$N$804,4,0))</f>
        <v/>
      </c>
      <c r="F877" s="30" t="str">
        <f>IF(N877=0,"",VLOOKUP(B877,'申込一覧（事務局）'!$A$5:$N$804,6,0))</f>
        <v/>
      </c>
      <c r="G877" s="42" t="str">
        <f t="shared" si="157"/>
        <v/>
      </c>
      <c r="H877" s="50" t="str">
        <f>IF(N877=0,"",VLOOKUP(A877,'申込一覧（事務局）'!$A$5:$N$804,11,0))</f>
        <v/>
      </c>
      <c r="I877" s="31" t="str">
        <f>IF(N877=0,"",VLOOKUP(B877,'申込一覧（事務局）'!$A$5:$N$804,13,0))</f>
        <v/>
      </c>
      <c r="J877" s="31" t="str">
        <f>IF(N877=0,"",VLOOKUP(B877,'申込一覧（事務局）'!$A$5:$N$804,14,0))</f>
        <v/>
      </c>
      <c r="K877" s="53" t="str">
        <f>IF(N877=0,"",VLOOKUP(B877,'申込一覧（事務局）'!$A$5:$N$804,8,0))</f>
        <v/>
      </c>
      <c r="N877" s="55">
        <f>VLOOKUP(B877,'申込一覧（事務局）'!$A$5:$N$804,10,0)</f>
        <v>0</v>
      </c>
    </row>
    <row r="878" spans="1:14" ht="22.5" customHeight="1" x14ac:dyDescent="0.4">
      <c r="A878" s="19">
        <v>782</v>
      </c>
      <c r="B878" s="15">
        <v>782</v>
      </c>
      <c r="C878" s="29" t="str">
        <f>IF(N878=0,"",VLOOKUP(B878,'申込一覧（事務局）'!$A$5:$N$804,3,0))</f>
        <v/>
      </c>
      <c r="D878" s="29" t="str">
        <f t="shared" si="156"/>
        <v/>
      </c>
      <c r="E878" s="32" t="str">
        <f>IF(N878=0,"",VLOOKUP(B878,'申込一覧（事務局）'!$A$5:$N$804,4,0))</f>
        <v/>
      </c>
      <c r="F878" s="30" t="str">
        <f>IF(N878=0,"",VLOOKUP(B878,'申込一覧（事務局）'!$A$5:$N$804,6,0))</f>
        <v/>
      </c>
      <c r="G878" s="42" t="str">
        <f t="shared" si="157"/>
        <v/>
      </c>
      <c r="H878" s="50" t="str">
        <f>IF(N878=0,"",VLOOKUP(A878,'申込一覧（事務局）'!$A$5:$N$804,11,0))</f>
        <v/>
      </c>
      <c r="I878" s="31" t="str">
        <f>IF(N878=0,"",VLOOKUP(B878,'申込一覧（事務局）'!$A$5:$N$804,13,0))</f>
        <v/>
      </c>
      <c r="J878" s="31" t="str">
        <f>IF(N878=0,"",VLOOKUP(B878,'申込一覧（事務局）'!$A$5:$N$804,14,0))</f>
        <v/>
      </c>
      <c r="K878" s="53" t="str">
        <f>IF(N878=0,"",VLOOKUP(B878,'申込一覧（事務局）'!$A$5:$N$804,8,0))</f>
        <v/>
      </c>
      <c r="N878" s="55">
        <f>VLOOKUP(B878,'申込一覧（事務局）'!$A$5:$N$804,10,0)</f>
        <v>0</v>
      </c>
    </row>
    <row r="879" spans="1:14" ht="22.5" customHeight="1" x14ac:dyDescent="0.4">
      <c r="A879" s="19">
        <v>783</v>
      </c>
      <c r="B879" s="15">
        <v>783</v>
      </c>
      <c r="C879" s="29" t="str">
        <f>IF(N879=0,"",VLOOKUP(B879,'申込一覧（事務局）'!$A$5:$N$804,3,0))</f>
        <v/>
      </c>
      <c r="D879" s="29" t="str">
        <f t="shared" si="156"/>
        <v/>
      </c>
      <c r="E879" s="32" t="str">
        <f>IF(N879=0,"",VLOOKUP(B879,'申込一覧（事務局）'!$A$5:$N$804,4,0))</f>
        <v/>
      </c>
      <c r="F879" s="30" t="str">
        <f>IF(N879=0,"",VLOOKUP(B879,'申込一覧（事務局）'!$A$5:$N$804,6,0))</f>
        <v/>
      </c>
      <c r="G879" s="42" t="str">
        <f t="shared" si="157"/>
        <v/>
      </c>
      <c r="H879" s="50" t="str">
        <f>IF(N879=0,"",VLOOKUP(A879,'申込一覧（事務局）'!$A$5:$N$804,11,0))</f>
        <v/>
      </c>
      <c r="I879" s="31" t="str">
        <f>IF(N879=0,"",VLOOKUP(B879,'申込一覧（事務局）'!$A$5:$N$804,13,0))</f>
        <v/>
      </c>
      <c r="J879" s="31" t="str">
        <f>IF(N879=0,"",VLOOKUP(B879,'申込一覧（事務局）'!$A$5:$N$804,14,0))</f>
        <v/>
      </c>
      <c r="K879" s="53" t="str">
        <f>IF(N879=0,"",VLOOKUP(B879,'申込一覧（事務局）'!$A$5:$N$804,8,0))</f>
        <v/>
      </c>
      <c r="N879" s="55">
        <f>VLOOKUP(B879,'申込一覧（事務局）'!$A$5:$N$804,10,0)</f>
        <v>0</v>
      </c>
    </row>
    <row r="880" spans="1:14" ht="22.5" customHeight="1" x14ac:dyDescent="0.4">
      <c r="A880" s="19">
        <v>784</v>
      </c>
      <c r="B880" s="15">
        <v>784</v>
      </c>
      <c r="C880" s="29" t="str">
        <f>IF(N880=0,"",VLOOKUP(B880,'申込一覧（事務局）'!$A$5:$N$804,3,0))</f>
        <v/>
      </c>
      <c r="D880" s="29" t="str">
        <f t="shared" si="156"/>
        <v/>
      </c>
      <c r="E880" s="32" t="str">
        <f>IF(N880=0,"",VLOOKUP(B880,'申込一覧（事務局）'!$A$5:$N$804,4,0))</f>
        <v/>
      </c>
      <c r="F880" s="30" t="str">
        <f>IF(N880=0,"",VLOOKUP(B880,'申込一覧（事務局）'!$A$5:$N$804,6,0))</f>
        <v/>
      </c>
      <c r="G880" s="42" t="str">
        <f t="shared" si="157"/>
        <v/>
      </c>
      <c r="H880" s="50" t="str">
        <f>IF(N880=0,"",VLOOKUP(A880,'申込一覧（事務局）'!$A$5:$N$804,11,0))</f>
        <v/>
      </c>
      <c r="I880" s="31" t="str">
        <f>IF(N880=0,"",VLOOKUP(B880,'申込一覧（事務局）'!$A$5:$N$804,13,0))</f>
        <v/>
      </c>
      <c r="J880" s="31" t="str">
        <f>IF(N880=0,"",VLOOKUP(B880,'申込一覧（事務局）'!$A$5:$N$804,14,0))</f>
        <v/>
      </c>
      <c r="K880" s="53" t="str">
        <f>IF(N880=0,"",VLOOKUP(B880,'申込一覧（事務局）'!$A$5:$N$804,8,0))</f>
        <v/>
      </c>
      <c r="N880" s="55">
        <f>VLOOKUP(B880,'申込一覧（事務局）'!$A$5:$N$804,10,0)</f>
        <v>0</v>
      </c>
    </row>
    <row r="881" spans="1:14" ht="22.5" customHeight="1" x14ac:dyDescent="0.4">
      <c r="A881" s="19">
        <v>785</v>
      </c>
      <c r="B881" s="15">
        <v>785</v>
      </c>
      <c r="C881" s="29" t="str">
        <f>IF(N881=0,"",VLOOKUP(B881,'申込一覧（事務局）'!$A$5:$N$804,3,0))</f>
        <v/>
      </c>
      <c r="D881" s="29" t="str">
        <f t="shared" si="156"/>
        <v/>
      </c>
      <c r="E881" s="32" t="str">
        <f>IF(N881=0,"",VLOOKUP(B881,'申込一覧（事務局）'!$A$5:$N$804,4,0))</f>
        <v/>
      </c>
      <c r="F881" s="30" t="str">
        <f>IF(N881=0,"",VLOOKUP(B881,'申込一覧（事務局）'!$A$5:$N$804,6,0))</f>
        <v/>
      </c>
      <c r="G881" s="42" t="str">
        <f t="shared" si="157"/>
        <v/>
      </c>
      <c r="H881" s="50" t="str">
        <f>IF(N881=0,"",VLOOKUP(A881,'申込一覧（事務局）'!$A$5:$N$804,11,0))</f>
        <v/>
      </c>
      <c r="I881" s="31" t="str">
        <f>IF(N881=0,"",VLOOKUP(B881,'申込一覧（事務局）'!$A$5:$N$804,13,0))</f>
        <v/>
      </c>
      <c r="J881" s="31" t="str">
        <f>IF(N881=0,"",VLOOKUP(B881,'申込一覧（事務局）'!$A$5:$N$804,14,0))</f>
        <v/>
      </c>
      <c r="K881" s="53" t="str">
        <f>IF(N881=0,"",VLOOKUP(B881,'申込一覧（事務局）'!$A$5:$N$804,8,0))</f>
        <v/>
      </c>
      <c r="N881" s="55">
        <f>VLOOKUP(B881,'申込一覧（事務局）'!$A$5:$N$804,10,0)</f>
        <v>0</v>
      </c>
    </row>
    <row r="882" spans="1:14" ht="22.5" customHeight="1" x14ac:dyDescent="0.4">
      <c r="A882" s="19">
        <v>786</v>
      </c>
      <c r="B882" s="15">
        <v>786</v>
      </c>
      <c r="C882" s="29" t="str">
        <f>IF(N882=0,"",VLOOKUP(B882,'申込一覧（事務局）'!$A$5:$N$804,3,0))</f>
        <v/>
      </c>
      <c r="D882" s="29" t="str">
        <f t="shared" si="156"/>
        <v/>
      </c>
      <c r="E882" s="32" t="str">
        <f>IF(N882=0,"",VLOOKUP(B882,'申込一覧（事務局）'!$A$5:$N$804,4,0))</f>
        <v/>
      </c>
      <c r="F882" s="30" t="str">
        <f>IF(N882=0,"",VLOOKUP(B882,'申込一覧（事務局）'!$A$5:$N$804,6,0))</f>
        <v/>
      </c>
      <c r="G882" s="42" t="str">
        <f t="shared" si="157"/>
        <v/>
      </c>
      <c r="H882" s="50" t="str">
        <f>IF(N882=0,"",VLOOKUP(A882,'申込一覧（事務局）'!$A$5:$N$804,11,0))</f>
        <v/>
      </c>
      <c r="I882" s="31" t="str">
        <f>IF(N882=0,"",VLOOKUP(B882,'申込一覧（事務局）'!$A$5:$N$804,13,0))</f>
        <v/>
      </c>
      <c r="J882" s="31" t="str">
        <f>IF(N882=0,"",VLOOKUP(B882,'申込一覧（事務局）'!$A$5:$N$804,14,0))</f>
        <v/>
      </c>
      <c r="K882" s="53" t="str">
        <f>IF(N882=0,"",VLOOKUP(B882,'申込一覧（事務局）'!$A$5:$N$804,8,0))</f>
        <v/>
      </c>
      <c r="N882" s="55">
        <f>VLOOKUP(B882,'申込一覧（事務局）'!$A$5:$N$804,10,0)</f>
        <v>0</v>
      </c>
    </row>
    <row r="883" spans="1:14" ht="22.5" customHeight="1" x14ac:dyDescent="0.4">
      <c r="A883" s="19">
        <v>787</v>
      </c>
      <c r="B883" s="15">
        <v>787</v>
      </c>
      <c r="C883" s="29" t="str">
        <f>IF(N883=0,"",VLOOKUP(B883,'申込一覧（事務局）'!$A$5:$N$804,3,0))</f>
        <v/>
      </c>
      <c r="D883" s="29" t="str">
        <f t="shared" si="156"/>
        <v/>
      </c>
      <c r="E883" s="32" t="str">
        <f>IF(N883=0,"",VLOOKUP(B883,'申込一覧（事務局）'!$A$5:$N$804,4,0))</f>
        <v/>
      </c>
      <c r="F883" s="30" t="str">
        <f>IF(N883=0,"",VLOOKUP(B883,'申込一覧（事務局）'!$A$5:$N$804,6,0))</f>
        <v/>
      </c>
      <c r="G883" s="42" t="str">
        <f t="shared" si="157"/>
        <v/>
      </c>
      <c r="H883" s="50" t="str">
        <f>IF(N883=0,"",VLOOKUP(A883,'申込一覧（事務局）'!$A$5:$N$804,11,0))</f>
        <v/>
      </c>
      <c r="I883" s="31" t="str">
        <f>IF(N883=0,"",VLOOKUP(B883,'申込一覧（事務局）'!$A$5:$N$804,13,0))</f>
        <v/>
      </c>
      <c r="J883" s="31" t="str">
        <f>IF(N883=0,"",VLOOKUP(B883,'申込一覧（事務局）'!$A$5:$N$804,14,0))</f>
        <v/>
      </c>
      <c r="K883" s="53" t="str">
        <f>IF(N883=0,"",VLOOKUP(B883,'申込一覧（事務局）'!$A$5:$N$804,8,0))</f>
        <v/>
      </c>
      <c r="N883" s="55">
        <f>VLOOKUP(B883,'申込一覧（事務局）'!$A$5:$N$804,10,0)</f>
        <v>0</v>
      </c>
    </row>
    <row r="884" spans="1:14" ht="22.5" customHeight="1" x14ac:dyDescent="0.4">
      <c r="A884" s="19">
        <v>788</v>
      </c>
      <c r="B884" s="15">
        <v>788</v>
      </c>
      <c r="C884" s="29" t="str">
        <f>IF(N884=0,"",VLOOKUP(B884,'申込一覧（事務局）'!$A$5:$N$804,3,0))</f>
        <v/>
      </c>
      <c r="D884" s="29" t="str">
        <f t="shared" si="156"/>
        <v/>
      </c>
      <c r="E884" s="32" t="str">
        <f>IF(N884=0,"",VLOOKUP(B884,'申込一覧（事務局）'!$A$5:$N$804,4,0))</f>
        <v/>
      </c>
      <c r="F884" s="30" t="str">
        <f>IF(N884=0,"",VLOOKUP(B884,'申込一覧（事務局）'!$A$5:$N$804,6,0))</f>
        <v/>
      </c>
      <c r="G884" s="42" t="str">
        <f t="shared" si="157"/>
        <v/>
      </c>
      <c r="H884" s="50" t="str">
        <f>IF(N884=0,"",VLOOKUP(A884,'申込一覧（事務局）'!$A$5:$N$804,11,0))</f>
        <v/>
      </c>
      <c r="I884" s="31" t="str">
        <f>IF(N884=0,"",VLOOKUP(B884,'申込一覧（事務局）'!$A$5:$N$804,13,0))</f>
        <v/>
      </c>
      <c r="J884" s="31" t="str">
        <f>IF(N884=0,"",VLOOKUP(B884,'申込一覧（事務局）'!$A$5:$N$804,14,0))</f>
        <v/>
      </c>
      <c r="K884" s="53" t="str">
        <f>IF(N884=0,"",VLOOKUP(B884,'申込一覧（事務局）'!$A$5:$N$804,8,0))</f>
        <v/>
      </c>
      <c r="N884" s="55">
        <f>VLOOKUP(B884,'申込一覧（事務局）'!$A$5:$N$804,10,0)</f>
        <v>0</v>
      </c>
    </row>
    <row r="885" spans="1:14" ht="22.5" customHeight="1" x14ac:dyDescent="0.4">
      <c r="A885" s="19">
        <v>789</v>
      </c>
      <c r="B885" s="15">
        <v>789</v>
      </c>
      <c r="C885" s="29" t="str">
        <f>IF(N885=0,"",VLOOKUP(B885,'申込一覧（事務局）'!$A$5:$N$804,3,0))</f>
        <v/>
      </c>
      <c r="D885" s="29" t="str">
        <f t="shared" si="156"/>
        <v/>
      </c>
      <c r="E885" s="32" t="str">
        <f>IF(N885=0,"",VLOOKUP(B885,'申込一覧（事務局）'!$A$5:$N$804,4,0))</f>
        <v/>
      </c>
      <c r="F885" s="30" t="str">
        <f>IF(N885=0,"",VLOOKUP(B885,'申込一覧（事務局）'!$A$5:$N$804,6,0))</f>
        <v/>
      </c>
      <c r="G885" s="42" t="str">
        <f t="shared" si="157"/>
        <v/>
      </c>
      <c r="H885" s="50" t="str">
        <f>IF(N885=0,"",VLOOKUP(A885,'申込一覧（事務局）'!$A$5:$N$804,11,0))</f>
        <v/>
      </c>
      <c r="I885" s="31" t="str">
        <f>IF(N885=0,"",VLOOKUP(B885,'申込一覧（事務局）'!$A$5:$N$804,13,0))</f>
        <v/>
      </c>
      <c r="J885" s="31" t="str">
        <f>IF(N885=0,"",VLOOKUP(B885,'申込一覧（事務局）'!$A$5:$N$804,14,0))</f>
        <v/>
      </c>
      <c r="K885" s="53" t="str">
        <f>IF(N885=0,"",VLOOKUP(B885,'申込一覧（事務局）'!$A$5:$N$804,8,0))</f>
        <v/>
      </c>
      <c r="N885" s="55">
        <f>VLOOKUP(B885,'申込一覧（事務局）'!$A$5:$N$804,10,0)</f>
        <v>0</v>
      </c>
    </row>
    <row r="886" spans="1:14" ht="22.5" customHeight="1" x14ac:dyDescent="0.4">
      <c r="A886" s="19">
        <v>790</v>
      </c>
      <c r="B886" s="15">
        <v>790</v>
      </c>
      <c r="C886" s="29" t="str">
        <f>IF(N886=0,"",VLOOKUP(B886,'申込一覧（事務局）'!$A$5:$N$804,3,0))</f>
        <v/>
      </c>
      <c r="D886" s="29" t="str">
        <f t="shared" si="156"/>
        <v/>
      </c>
      <c r="E886" s="32" t="str">
        <f>IF(N886=0,"",VLOOKUP(B886,'申込一覧（事務局）'!$A$5:$N$804,4,0))</f>
        <v/>
      </c>
      <c r="F886" s="30" t="str">
        <f>IF(N886=0,"",VLOOKUP(B886,'申込一覧（事務局）'!$A$5:$N$804,6,0))</f>
        <v/>
      </c>
      <c r="G886" s="42" t="str">
        <f t="shared" si="157"/>
        <v/>
      </c>
      <c r="H886" s="50" t="str">
        <f>IF(N886=0,"",VLOOKUP(A886,'申込一覧（事務局）'!$A$5:$N$804,11,0))</f>
        <v/>
      </c>
      <c r="I886" s="31" t="str">
        <f>IF(N886=0,"",VLOOKUP(B886,'申込一覧（事務局）'!$A$5:$N$804,13,0))</f>
        <v/>
      </c>
      <c r="J886" s="31" t="str">
        <f>IF(N886=0,"",VLOOKUP(B886,'申込一覧（事務局）'!$A$5:$N$804,14,0))</f>
        <v/>
      </c>
      <c r="K886" s="53" t="str">
        <f>IF(N886=0,"",VLOOKUP(B886,'申込一覧（事務局）'!$A$5:$N$804,8,0))</f>
        <v/>
      </c>
      <c r="N886" s="55">
        <f>VLOOKUP(B886,'申込一覧（事務局）'!$A$5:$N$804,10,0)</f>
        <v>0</v>
      </c>
    </row>
    <row r="887" spans="1:14" ht="22.5" customHeight="1" x14ac:dyDescent="0.4">
      <c r="A887" s="19">
        <v>791</v>
      </c>
      <c r="B887" s="15">
        <v>791</v>
      </c>
      <c r="C887" s="29" t="str">
        <f>IF(N887=0,"",VLOOKUP(B887,'申込一覧（事務局）'!$A$5:$N$804,3,0))</f>
        <v/>
      </c>
      <c r="D887" s="29" t="str">
        <f t="shared" si="156"/>
        <v/>
      </c>
      <c r="E887" s="32" t="str">
        <f>IF(N887=0,"",VLOOKUP(B887,'申込一覧（事務局）'!$A$5:$N$804,4,0))</f>
        <v/>
      </c>
      <c r="F887" s="30" t="str">
        <f>IF(N887=0,"",VLOOKUP(B887,'申込一覧（事務局）'!$A$5:$N$804,6,0))</f>
        <v/>
      </c>
      <c r="G887" s="42" t="str">
        <f t="shared" si="157"/>
        <v/>
      </c>
      <c r="H887" s="50" t="str">
        <f>IF(N887=0,"",VLOOKUP(A887,'申込一覧（事務局）'!$A$5:$N$804,11,0))</f>
        <v/>
      </c>
      <c r="I887" s="31" t="str">
        <f>IF(N887=0,"",VLOOKUP(B887,'申込一覧（事務局）'!$A$5:$N$804,13,0))</f>
        <v/>
      </c>
      <c r="J887" s="31" t="str">
        <f>IF(N887=0,"",VLOOKUP(B887,'申込一覧（事務局）'!$A$5:$N$804,14,0))</f>
        <v/>
      </c>
      <c r="K887" s="53" t="str">
        <f>IF(N887=0,"",VLOOKUP(B887,'申込一覧（事務局）'!$A$5:$N$804,8,0))</f>
        <v/>
      </c>
      <c r="N887" s="55">
        <f>VLOOKUP(B887,'申込一覧（事務局）'!$A$5:$N$804,10,0)</f>
        <v>0</v>
      </c>
    </row>
    <row r="888" spans="1:14" ht="22.5" customHeight="1" x14ac:dyDescent="0.4">
      <c r="A888" s="19">
        <v>792</v>
      </c>
      <c r="B888" s="15">
        <v>792</v>
      </c>
      <c r="C888" s="29" t="str">
        <f>IF(N888=0,"",VLOOKUP(B888,'申込一覧（事務局）'!$A$5:$N$804,3,0))</f>
        <v/>
      </c>
      <c r="D888" s="29" t="str">
        <f t="shared" si="156"/>
        <v/>
      </c>
      <c r="E888" s="32" t="str">
        <f>IF(N888=0,"",VLOOKUP(B888,'申込一覧（事務局）'!$A$5:$N$804,4,0))</f>
        <v/>
      </c>
      <c r="F888" s="30" t="str">
        <f>IF(N888=0,"",VLOOKUP(B888,'申込一覧（事務局）'!$A$5:$N$804,6,0))</f>
        <v/>
      </c>
      <c r="G888" s="42" t="str">
        <f t="shared" si="157"/>
        <v/>
      </c>
      <c r="H888" s="50" t="str">
        <f>IF(N888=0,"",VLOOKUP(A888,'申込一覧（事務局）'!$A$5:$N$804,11,0))</f>
        <v/>
      </c>
      <c r="I888" s="31" t="str">
        <f>IF(N888=0,"",VLOOKUP(B888,'申込一覧（事務局）'!$A$5:$N$804,13,0))</f>
        <v/>
      </c>
      <c r="J888" s="31" t="str">
        <f>IF(N888=0,"",VLOOKUP(B888,'申込一覧（事務局）'!$A$5:$N$804,14,0))</f>
        <v/>
      </c>
      <c r="K888" s="53" t="str">
        <f>IF(N888=0,"",VLOOKUP(B888,'申込一覧（事務局）'!$A$5:$N$804,8,0))</f>
        <v/>
      </c>
      <c r="N888" s="55">
        <f>VLOOKUP(B888,'申込一覧（事務局）'!$A$5:$N$804,10,0)</f>
        <v>0</v>
      </c>
    </row>
    <row r="889" spans="1:14" ht="22.5" customHeight="1" x14ac:dyDescent="0.4">
      <c r="A889" s="19">
        <v>793</v>
      </c>
      <c r="B889" s="15">
        <v>793</v>
      </c>
      <c r="C889" s="29" t="str">
        <f>IF(N889=0,"",VLOOKUP(B889,'申込一覧（事務局）'!$A$5:$N$804,3,0))</f>
        <v/>
      </c>
      <c r="D889" s="29" t="str">
        <f t="shared" si="156"/>
        <v/>
      </c>
      <c r="E889" s="32" t="str">
        <f>IF(N889=0,"",VLOOKUP(B889,'申込一覧（事務局）'!$A$5:$N$804,4,0))</f>
        <v/>
      </c>
      <c r="F889" s="30" t="str">
        <f>IF(N889=0,"",VLOOKUP(B889,'申込一覧（事務局）'!$A$5:$N$804,6,0))</f>
        <v/>
      </c>
      <c r="G889" s="42" t="str">
        <f t="shared" si="157"/>
        <v/>
      </c>
      <c r="H889" s="50" t="str">
        <f>IF(N889=0,"",VLOOKUP(A889,'申込一覧（事務局）'!$A$5:$N$804,11,0))</f>
        <v/>
      </c>
      <c r="I889" s="31" t="str">
        <f>IF(N889=0,"",VLOOKUP(B889,'申込一覧（事務局）'!$A$5:$N$804,13,0))</f>
        <v/>
      </c>
      <c r="J889" s="31" t="str">
        <f>IF(N889=0,"",VLOOKUP(B889,'申込一覧（事務局）'!$A$5:$N$804,14,0))</f>
        <v/>
      </c>
      <c r="K889" s="53" t="str">
        <f>IF(N889=0,"",VLOOKUP(B889,'申込一覧（事務局）'!$A$5:$N$804,8,0))</f>
        <v/>
      </c>
      <c r="N889" s="55">
        <f>VLOOKUP(B889,'申込一覧（事務局）'!$A$5:$N$804,10,0)</f>
        <v>0</v>
      </c>
    </row>
    <row r="890" spans="1:14" ht="22.5" customHeight="1" x14ac:dyDescent="0.4">
      <c r="A890" s="19">
        <v>794</v>
      </c>
      <c r="B890" s="15">
        <v>794</v>
      </c>
      <c r="C890" s="29" t="str">
        <f>IF(N890=0,"",VLOOKUP(B890,'申込一覧（事務局）'!$A$5:$N$804,3,0))</f>
        <v/>
      </c>
      <c r="D890" s="29" t="str">
        <f t="shared" si="156"/>
        <v/>
      </c>
      <c r="E890" s="32" t="str">
        <f>IF(N890=0,"",VLOOKUP(B890,'申込一覧（事務局）'!$A$5:$N$804,4,0))</f>
        <v/>
      </c>
      <c r="F890" s="30" t="str">
        <f>IF(N890=0,"",VLOOKUP(B890,'申込一覧（事務局）'!$A$5:$N$804,6,0))</f>
        <v/>
      </c>
      <c r="G890" s="42" t="str">
        <f t="shared" si="157"/>
        <v/>
      </c>
      <c r="H890" s="50" t="str">
        <f>IF(N890=0,"",VLOOKUP(A890,'申込一覧（事務局）'!$A$5:$N$804,11,0))</f>
        <v/>
      </c>
      <c r="I890" s="31" t="str">
        <f>IF(N890=0,"",VLOOKUP(B890,'申込一覧（事務局）'!$A$5:$N$804,13,0))</f>
        <v/>
      </c>
      <c r="J890" s="31" t="str">
        <f>IF(N890=0,"",VLOOKUP(B890,'申込一覧（事務局）'!$A$5:$N$804,14,0))</f>
        <v/>
      </c>
      <c r="K890" s="53" t="str">
        <f>IF(N890=0,"",VLOOKUP(B890,'申込一覧（事務局）'!$A$5:$N$804,8,0))</f>
        <v/>
      </c>
      <c r="N890" s="55">
        <f>VLOOKUP(B890,'申込一覧（事務局）'!$A$5:$N$804,10,0)</f>
        <v>0</v>
      </c>
    </row>
    <row r="891" spans="1:14" ht="22.5" customHeight="1" x14ac:dyDescent="0.4">
      <c r="A891" s="19">
        <v>795</v>
      </c>
      <c r="B891" s="15">
        <v>795</v>
      </c>
      <c r="C891" s="29" t="str">
        <f>IF(N891=0,"",VLOOKUP(B891,'申込一覧（事務局）'!$A$5:$N$804,3,0))</f>
        <v/>
      </c>
      <c r="D891" s="29" t="str">
        <f t="shared" si="156"/>
        <v/>
      </c>
      <c r="E891" s="32" t="str">
        <f>IF(N891=0,"",VLOOKUP(B891,'申込一覧（事務局）'!$A$5:$N$804,4,0))</f>
        <v/>
      </c>
      <c r="F891" s="30" t="str">
        <f>IF(N891=0,"",VLOOKUP(B891,'申込一覧（事務局）'!$A$5:$N$804,6,0))</f>
        <v/>
      </c>
      <c r="G891" s="42" t="str">
        <f t="shared" si="157"/>
        <v/>
      </c>
      <c r="H891" s="50" t="str">
        <f>IF(N891=0,"",VLOOKUP(A891,'申込一覧（事務局）'!$A$5:$N$804,11,0))</f>
        <v/>
      </c>
      <c r="I891" s="31" t="str">
        <f>IF(N891=0,"",VLOOKUP(B891,'申込一覧（事務局）'!$A$5:$N$804,13,0))</f>
        <v/>
      </c>
      <c r="J891" s="31" t="str">
        <f>IF(N891=0,"",VLOOKUP(B891,'申込一覧（事務局）'!$A$5:$N$804,14,0))</f>
        <v/>
      </c>
      <c r="K891" s="53" t="str">
        <f>IF(N891=0,"",VLOOKUP(B891,'申込一覧（事務局）'!$A$5:$N$804,8,0))</f>
        <v/>
      </c>
      <c r="N891" s="55">
        <f>VLOOKUP(B891,'申込一覧（事務局）'!$A$5:$N$804,10,0)</f>
        <v>0</v>
      </c>
    </row>
    <row r="892" spans="1:14" ht="22.5" customHeight="1" x14ac:dyDescent="0.4">
      <c r="A892" s="19">
        <v>796</v>
      </c>
      <c r="B892" s="15">
        <v>796</v>
      </c>
      <c r="C892" s="29" t="str">
        <f>IF(N892=0,"",VLOOKUP(B892,'申込一覧（事務局）'!$A$5:$N$804,3,0))</f>
        <v/>
      </c>
      <c r="D892" s="29" t="str">
        <f t="shared" si="156"/>
        <v/>
      </c>
      <c r="E892" s="32" t="str">
        <f>IF(N892=0,"",VLOOKUP(B892,'申込一覧（事務局）'!$A$5:$N$804,4,0))</f>
        <v/>
      </c>
      <c r="F892" s="30" t="str">
        <f>IF(N892=0,"",VLOOKUP(B892,'申込一覧（事務局）'!$A$5:$N$804,6,0))</f>
        <v/>
      </c>
      <c r="G892" s="42" t="str">
        <f t="shared" si="157"/>
        <v/>
      </c>
      <c r="H892" s="50" t="str">
        <f>IF(N892=0,"",VLOOKUP(A892,'申込一覧（事務局）'!$A$5:$N$804,11,0))</f>
        <v/>
      </c>
      <c r="I892" s="31" t="str">
        <f>IF(N892=0,"",VLOOKUP(B892,'申込一覧（事務局）'!$A$5:$N$804,13,0))</f>
        <v/>
      </c>
      <c r="J892" s="31" t="str">
        <f>IF(N892=0,"",VLOOKUP(B892,'申込一覧（事務局）'!$A$5:$N$804,14,0))</f>
        <v/>
      </c>
      <c r="K892" s="53" t="str">
        <f>IF(N892=0,"",VLOOKUP(B892,'申込一覧（事務局）'!$A$5:$N$804,8,0))</f>
        <v/>
      </c>
      <c r="N892" s="55">
        <f>VLOOKUP(B892,'申込一覧（事務局）'!$A$5:$N$804,10,0)</f>
        <v>0</v>
      </c>
    </row>
    <row r="893" spans="1:14" ht="22.5" customHeight="1" x14ac:dyDescent="0.4">
      <c r="A893" s="19">
        <v>797</v>
      </c>
      <c r="B893" s="15">
        <v>797</v>
      </c>
      <c r="C893" s="29" t="str">
        <f>IF(N893=0,"",VLOOKUP(B893,'申込一覧（事務局）'!$A$5:$N$804,3,0))</f>
        <v/>
      </c>
      <c r="D893" s="29" t="str">
        <f t="shared" si="156"/>
        <v/>
      </c>
      <c r="E893" s="32" t="str">
        <f>IF(N893=0,"",VLOOKUP(B893,'申込一覧（事務局）'!$A$5:$N$804,4,0))</f>
        <v/>
      </c>
      <c r="F893" s="30" t="str">
        <f>IF(N893=0,"",VLOOKUP(B893,'申込一覧（事務局）'!$A$5:$N$804,6,0))</f>
        <v/>
      </c>
      <c r="G893" s="42" t="str">
        <f t="shared" si="157"/>
        <v/>
      </c>
      <c r="H893" s="50" t="str">
        <f>IF(N893=0,"",VLOOKUP(A893,'申込一覧（事務局）'!$A$5:$N$804,11,0))</f>
        <v/>
      </c>
      <c r="I893" s="31" t="str">
        <f>IF(N893=0,"",VLOOKUP(B893,'申込一覧（事務局）'!$A$5:$N$804,13,0))</f>
        <v/>
      </c>
      <c r="J893" s="31" t="str">
        <f>IF(N893=0,"",VLOOKUP(B893,'申込一覧（事務局）'!$A$5:$N$804,14,0))</f>
        <v/>
      </c>
      <c r="K893" s="53" t="str">
        <f>IF(N893=0,"",VLOOKUP(B893,'申込一覧（事務局）'!$A$5:$N$804,8,0))</f>
        <v/>
      </c>
      <c r="N893" s="55">
        <f>VLOOKUP(B893,'申込一覧（事務局）'!$A$5:$N$804,10,0)</f>
        <v>0</v>
      </c>
    </row>
    <row r="894" spans="1:14" ht="22.5" customHeight="1" x14ac:dyDescent="0.4">
      <c r="A894" s="19">
        <v>798</v>
      </c>
      <c r="B894" s="15">
        <v>798</v>
      </c>
      <c r="C894" s="29" t="str">
        <f>IF(N894=0,"",VLOOKUP(B894,'申込一覧（事務局）'!$A$5:$N$804,3,0))</f>
        <v/>
      </c>
      <c r="D894" s="29" t="str">
        <f t="shared" si="156"/>
        <v/>
      </c>
      <c r="E894" s="32" t="str">
        <f>IF(N894=0,"",VLOOKUP(B894,'申込一覧（事務局）'!$A$5:$N$804,4,0))</f>
        <v/>
      </c>
      <c r="F894" s="30" t="str">
        <f>IF(N894=0,"",VLOOKUP(B894,'申込一覧（事務局）'!$A$5:$N$804,6,0))</f>
        <v/>
      </c>
      <c r="G894" s="42" t="str">
        <f t="shared" si="157"/>
        <v/>
      </c>
      <c r="H894" s="50" t="str">
        <f>IF(N894=0,"",VLOOKUP(A894,'申込一覧（事務局）'!$A$5:$N$804,11,0))</f>
        <v/>
      </c>
      <c r="I894" s="31" t="str">
        <f>IF(N894=0,"",VLOOKUP(B894,'申込一覧（事務局）'!$A$5:$N$804,13,0))</f>
        <v/>
      </c>
      <c r="J894" s="31" t="str">
        <f>IF(N894=0,"",VLOOKUP(B894,'申込一覧（事務局）'!$A$5:$N$804,14,0))</f>
        <v/>
      </c>
      <c r="K894" s="53" t="str">
        <f>IF(N894=0,"",VLOOKUP(B894,'申込一覧（事務局）'!$A$5:$N$804,8,0))</f>
        <v/>
      </c>
      <c r="N894" s="55">
        <f>VLOOKUP(B894,'申込一覧（事務局）'!$A$5:$N$804,10,0)</f>
        <v>0</v>
      </c>
    </row>
    <row r="895" spans="1:14" ht="22.5" customHeight="1" x14ac:dyDescent="0.4">
      <c r="A895" s="19">
        <v>799</v>
      </c>
      <c r="B895" s="15">
        <v>799</v>
      </c>
      <c r="C895" s="29" t="str">
        <f>IF(N895=0,"",VLOOKUP(B895,'申込一覧（事務局）'!$A$5:$N$804,3,0))</f>
        <v/>
      </c>
      <c r="D895" s="29" t="str">
        <f t="shared" si="156"/>
        <v/>
      </c>
      <c r="E895" s="32" t="str">
        <f>IF(N895=0,"",VLOOKUP(B895,'申込一覧（事務局）'!$A$5:$N$804,4,0))</f>
        <v/>
      </c>
      <c r="F895" s="30" t="str">
        <f>IF(N895=0,"",VLOOKUP(B895,'申込一覧（事務局）'!$A$5:$N$804,6,0))</f>
        <v/>
      </c>
      <c r="G895" s="42" t="str">
        <f t="shared" si="157"/>
        <v/>
      </c>
      <c r="H895" s="50" t="str">
        <f>IF(N895=0,"",VLOOKUP(A895,'申込一覧（事務局）'!$A$5:$N$804,11,0))</f>
        <v/>
      </c>
      <c r="I895" s="31" t="str">
        <f>IF(N895=0,"",VLOOKUP(B895,'申込一覧（事務局）'!$A$5:$N$804,13,0))</f>
        <v/>
      </c>
      <c r="J895" s="31" t="str">
        <f>IF(N895=0,"",VLOOKUP(B895,'申込一覧（事務局）'!$A$5:$N$804,14,0))</f>
        <v/>
      </c>
      <c r="K895" s="53" t="str">
        <f>IF(N895=0,"",VLOOKUP(B895,'申込一覧（事務局）'!$A$5:$N$804,8,0))</f>
        <v/>
      </c>
      <c r="N895" s="55">
        <f>VLOOKUP(B895,'申込一覧（事務局）'!$A$5:$N$804,10,0)</f>
        <v>0</v>
      </c>
    </row>
    <row r="896" spans="1:14" ht="22.5" customHeight="1" thickBot="1" x14ac:dyDescent="0.45">
      <c r="A896" s="43">
        <v>800</v>
      </c>
      <c r="B896" s="16">
        <v>800</v>
      </c>
      <c r="C896" s="33" t="str">
        <f>IF(N896=0,"",VLOOKUP(B896,'申込一覧（事務局）'!$A$5:$N$804,3,0))</f>
        <v/>
      </c>
      <c r="D896" s="33" t="str">
        <f t="shared" si="156"/>
        <v/>
      </c>
      <c r="E896" s="34" t="str">
        <f>IF(N896=0,"",VLOOKUP(B896,'申込一覧（事務局）'!$A$5:$N$804,4,0))</f>
        <v/>
      </c>
      <c r="F896" s="44" t="str">
        <f>IF(N896=0,"",VLOOKUP(B896,'申込一覧（事務局）'!$A$5:$N$804,6,0))</f>
        <v/>
      </c>
      <c r="G896" s="45" t="str">
        <f t="shared" si="157"/>
        <v/>
      </c>
      <c r="H896" s="51" t="str">
        <f>IF(N896=0,"",VLOOKUP(A896,'申込一覧（事務局）'!$A$5:$N$804,11,0))</f>
        <v/>
      </c>
      <c r="I896" s="46" t="str">
        <f>IF(N896=0,"",VLOOKUP(B896,'申込一覧（事務局）'!$A$5:$N$804,13,0))</f>
        <v/>
      </c>
      <c r="J896" s="46" t="str">
        <f>IF(N896=0,"",VLOOKUP(B896,'申込一覧（事務局）'!$A$5:$N$804,14,0))</f>
        <v/>
      </c>
      <c r="K896" s="54" t="str">
        <f>IF(N896=0,"",VLOOKUP(B896,'申込一覧（事務局）'!$A$5:$N$804,8,0))</f>
        <v/>
      </c>
      <c r="N896" s="55">
        <f>VLOOKUP(B896,'申込一覧（事務局）'!$A$5:$N$804,10,0)</f>
        <v>0</v>
      </c>
    </row>
  </sheetData>
  <mergeCells count="96">
    <mergeCell ref="A841:J841"/>
    <mergeCell ref="K841:K842"/>
    <mergeCell ref="A842:I842"/>
    <mergeCell ref="A869:J869"/>
    <mergeCell ref="K869:K870"/>
    <mergeCell ref="A870:I870"/>
    <mergeCell ref="A785:J785"/>
    <mergeCell ref="K785:K786"/>
    <mergeCell ref="A786:I786"/>
    <mergeCell ref="A813:J813"/>
    <mergeCell ref="K813:K814"/>
    <mergeCell ref="A814:I814"/>
    <mergeCell ref="A729:J729"/>
    <mergeCell ref="K729:K730"/>
    <mergeCell ref="A730:I730"/>
    <mergeCell ref="A757:J757"/>
    <mergeCell ref="K757:K758"/>
    <mergeCell ref="A758:I758"/>
    <mergeCell ref="A673:J673"/>
    <mergeCell ref="K673:K674"/>
    <mergeCell ref="A674:I674"/>
    <mergeCell ref="A701:J701"/>
    <mergeCell ref="K701:K702"/>
    <mergeCell ref="A702:I702"/>
    <mergeCell ref="A645:J645"/>
    <mergeCell ref="K645:K646"/>
    <mergeCell ref="A646:I646"/>
    <mergeCell ref="A589:J589"/>
    <mergeCell ref="K589:K590"/>
    <mergeCell ref="A590:I590"/>
    <mergeCell ref="A617:J617"/>
    <mergeCell ref="K617:K618"/>
    <mergeCell ref="A618:I618"/>
    <mergeCell ref="A561:J561"/>
    <mergeCell ref="K561:K562"/>
    <mergeCell ref="A562:I562"/>
    <mergeCell ref="A505:J505"/>
    <mergeCell ref="K505:K506"/>
    <mergeCell ref="A506:I506"/>
    <mergeCell ref="A533:J533"/>
    <mergeCell ref="K533:K534"/>
    <mergeCell ref="A534:I534"/>
    <mergeCell ref="A421:J421"/>
    <mergeCell ref="K421:K422"/>
    <mergeCell ref="A422:I422"/>
    <mergeCell ref="A477:J477"/>
    <mergeCell ref="K477:K478"/>
    <mergeCell ref="A478:I478"/>
    <mergeCell ref="A449:J449"/>
    <mergeCell ref="K449:K450"/>
    <mergeCell ref="A450:I450"/>
    <mergeCell ref="A309:J309"/>
    <mergeCell ref="K309:K310"/>
    <mergeCell ref="A310:I310"/>
    <mergeCell ref="A393:J393"/>
    <mergeCell ref="K393:K394"/>
    <mergeCell ref="A394:I394"/>
    <mergeCell ref="A337:J337"/>
    <mergeCell ref="K337:K338"/>
    <mergeCell ref="A338:I338"/>
    <mergeCell ref="A365:J365"/>
    <mergeCell ref="K365:K366"/>
    <mergeCell ref="A366:I366"/>
    <mergeCell ref="A253:J253"/>
    <mergeCell ref="K253:K254"/>
    <mergeCell ref="A254:I254"/>
    <mergeCell ref="A281:J281"/>
    <mergeCell ref="K281:K282"/>
    <mergeCell ref="A282:I282"/>
    <mergeCell ref="A197:J197"/>
    <mergeCell ref="K197:K198"/>
    <mergeCell ref="A198:I198"/>
    <mergeCell ref="A225:J225"/>
    <mergeCell ref="K225:K226"/>
    <mergeCell ref="A226:I226"/>
    <mergeCell ref="A57:J57"/>
    <mergeCell ref="K57:K58"/>
    <mergeCell ref="A58:I58"/>
    <mergeCell ref="A85:J85"/>
    <mergeCell ref="A169:J169"/>
    <mergeCell ref="K169:K170"/>
    <mergeCell ref="A170:I170"/>
    <mergeCell ref="K85:K86"/>
    <mergeCell ref="A86:I86"/>
    <mergeCell ref="A141:J141"/>
    <mergeCell ref="K141:K142"/>
    <mergeCell ref="A142:I142"/>
    <mergeCell ref="A113:J113"/>
    <mergeCell ref="K113:K114"/>
    <mergeCell ref="A114:I114"/>
    <mergeCell ref="A1:J1"/>
    <mergeCell ref="K1:K2"/>
    <mergeCell ref="A2:I2"/>
    <mergeCell ref="A29:J29"/>
    <mergeCell ref="K29:K30"/>
    <mergeCell ref="A30:I30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</vt:lpstr>
      <vt:lpstr>申込一覧（事務局）</vt:lpstr>
      <vt:lpstr>名簿</vt:lpstr>
      <vt:lpstr>申込!Print_Area</vt:lpstr>
      <vt:lpstr>'申込一覧（事務局）'!Print_Area</vt:lpstr>
      <vt:lpstr>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satoru iwabuchi</dc:creator>
  <cp:lastModifiedBy>Windows ユーザー</cp:lastModifiedBy>
  <cp:lastPrinted>2023-05-22T10:54:20Z</cp:lastPrinted>
  <dcterms:created xsi:type="dcterms:W3CDTF">2022-04-17T05:02:01Z</dcterms:created>
  <dcterms:modified xsi:type="dcterms:W3CDTF">2024-04-20T00:06:14Z</dcterms:modified>
</cp:coreProperties>
</file>