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codeName="ThisWorkbook" defaultThemeVersion="124226"/>
  <mc:AlternateContent xmlns:mc="http://schemas.openxmlformats.org/markup-compatibility/2006">
    <mc:Choice Requires="x15">
      <x15ac:absPath xmlns:x15ac="http://schemas.microsoft.com/office/spreadsheetml/2010/11/ac" url="C:\Users\user\Downloads\"/>
    </mc:Choice>
  </mc:AlternateContent>
  <xr:revisionPtr revIDLastSave="0" documentId="8_{808E8C4E-CC08-4AD3-A481-80701FD57B22}" xr6:coauthVersionLast="47" xr6:coauthVersionMax="47" xr10:uidLastSave="{00000000-0000-0000-0000-000000000000}"/>
  <bookViews>
    <workbookView xWindow="-108" yWindow="-108" windowWidth="23256" windowHeight="12576" tabRatio="862" firstSheet="1" activeTab="1" xr2:uid="{00000000-000D-0000-FFFF-FFFF00000000}"/>
  </bookViews>
  <sheets>
    <sheet name="大会要項" sheetId="46" state="hidden" r:id="rId1"/>
    <sheet name="大会要項 " sheetId="47" r:id="rId2"/>
    <sheet name="入力表・参加種目確認" sheetId="45" r:id="rId3"/>
    <sheet name="申込確認シート" sheetId="41" state="hidden" r:id="rId4"/>
    <sheet name="貼付（事務局）" sheetId="37" state="hidden" r:id="rId5"/>
    <sheet name="①初期設定" sheetId="44" state="hidden" r:id="rId6"/>
  </sheets>
  <definedNames>
    <definedName name="_xlnm._FilterDatabase" localSheetId="4" hidden="1">'貼付（事務局）'!$B$2:$L$41</definedName>
    <definedName name="_xlnm._FilterDatabase" localSheetId="2" hidden="1">入力表・参加種目確認!$AI$14:$AI$58</definedName>
    <definedName name="M400R">入力表・参加種目確認!$DU$14:$DU$20</definedName>
    <definedName name="_xlnm.Print_Area" localSheetId="0">大会要項!$A$1:$Z$57</definedName>
    <definedName name="_xlnm.Print_Area" localSheetId="1">'大会要項 '!$A$1:$Z$57</definedName>
    <definedName name="_xlnm.Print_Area" localSheetId="2">入力表・参加種目確認!$A$1:$CC$122</definedName>
    <definedName name="ひらがな">#REF!</definedName>
    <definedName name="一般" localSheetId="0">#REF!</definedName>
    <definedName name="一般" localSheetId="1">#REF!</definedName>
    <definedName name="一般" localSheetId="2">入力表・参加種目確認!$CV$14:$CV$74</definedName>
    <definedName name="一般">#REF!</definedName>
    <definedName name="一般女" localSheetId="0">#REF!</definedName>
    <definedName name="一般女" localSheetId="1">#REF!</definedName>
    <definedName name="一般女">#REF!</definedName>
    <definedName name="一般女種目" localSheetId="2">入力表・参加種目確認!$DR$14:$DR$50</definedName>
    <definedName name="一般女種目">#REF!</definedName>
    <definedName name="一般女種目変換">#REF!</definedName>
    <definedName name="一般女通し番号">#REF!</definedName>
    <definedName name="一般男" localSheetId="0">#REF!</definedName>
    <definedName name="一般男" localSheetId="1">#REF!</definedName>
    <definedName name="一般男">#REF!</definedName>
    <definedName name="一般男種目" localSheetId="2">入力表・参加種目確認!$DP$14:$DP$50</definedName>
    <definedName name="一般男種目">#REF!</definedName>
    <definedName name="一般男種目変換">#REF!</definedName>
    <definedName name="一般男通し番号">#REF!</definedName>
    <definedName name="高校" localSheetId="0">#REF!</definedName>
    <definedName name="高校" localSheetId="1">#REF!</definedName>
    <definedName name="高校" localSheetId="2">入力表・参加種目確認!$CU$14:$CU$74</definedName>
    <definedName name="高校">#REF!</definedName>
    <definedName name="高校女" localSheetId="0">#REF!</definedName>
    <definedName name="高校女" localSheetId="1">#REF!</definedName>
    <definedName name="高校女">#REF!</definedName>
    <definedName name="高校女種目" localSheetId="2">入力表・参加種目確認!$DN$14:$DN$50</definedName>
    <definedName name="高校女種目">#REF!</definedName>
    <definedName name="高校女種目変換">#REF!</definedName>
    <definedName name="高校女通し番号">#REF!</definedName>
    <definedName name="高校生">#REF!</definedName>
    <definedName name="高校生女">#REF!</definedName>
    <definedName name="高校生男">#REF!</definedName>
    <definedName name="高校男" localSheetId="0">#REF!</definedName>
    <definedName name="高校男" localSheetId="1">#REF!</definedName>
    <definedName name="高校男">#REF!</definedName>
    <definedName name="高校男種目" localSheetId="2">入力表・参加種目確認!$DL$14:$DL$50</definedName>
    <definedName name="高校男種目">#REF!</definedName>
    <definedName name="高校男種目変換">#REF!</definedName>
    <definedName name="高校男通し番号">#REF!</definedName>
    <definedName name="女" localSheetId="0">#REF!</definedName>
    <definedName name="女" localSheetId="1">#REF!</definedName>
    <definedName name="女">#REF!</definedName>
    <definedName name="女400R">入力表・参加種目確認!$DV$14:$DV$20</definedName>
    <definedName name="女MR">入力表・参加種目確認!$DX$14:$DX$17</definedName>
    <definedName name="小学" localSheetId="0">#REF!</definedName>
    <definedName name="小学" localSheetId="1">#REF!</definedName>
    <definedName name="小学" localSheetId="2">入力表・参加種目確認!$CS$14:$CS$74</definedName>
    <definedName name="小学">#REF!</definedName>
    <definedName name="小学女" localSheetId="0">#REF!</definedName>
    <definedName name="小学女" localSheetId="1">#REF!</definedName>
    <definedName name="小学女">#REF!</definedName>
    <definedName name="小学女種目" localSheetId="2">入力表・参加種目確認!$DF$14:$DF$50</definedName>
    <definedName name="小学女種目">#REF!</definedName>
    <definedName name="小学女種目変換">#REF!</definedName>
    <definedName name="小学女通し番号">#REF!</definedName>
    <definedName name="小学生">#REF!</definedName>
    <definedName name="小学生女">#REF!</definedName>
    <definedName name="小学生男">#REF!</definedName>
    <definedName name="小学男" localSheetId="0">#REF!</definedName>
    <definedName name="小学男" localSheetId="1">#REF!</definedName>
    <definedName name="小学男">#REF!</definedName>
    <definedName name="小学男種目" localSheetId="2">入力表・参加種目確認!$DD$14:$DD$50</definedName>
    <definedName name="小学男種目">#REF!</definedName>
    <definedName name="小学男種目変換">#REF!</definedName>
    <definedName name="小学男通し番号">#REF!</definedName>
    <definedName name="性別" localSheetId="0">#REF!</definedName>
    <definedName name="性別" localSheetId="1">#REF!</definedName>
    <definedName name="性別">#REF!</definedName>
    <definedName name="男" localSheetId="0">#REF!</definedName>
    <definedName name="男" localSheetId="1">#REF!</definedName>
    <definedName name="男">#REF!</definedName>
    <definedName name="男400R">入力表・参加種目確認!$DU$14:$DU$20</definedName>
    <definedName name="男MR">入力表・参加種目確認!$DW$14:$DW$17</definedName>
    <definedName name="中学" localSheetId="0">#REF!</definedName>
    <definedName name="中学" localSheetId="1">#REF!</definedName>
    <definedName name="中学" localSheetId="2">入力表・参加種目確認!$CT$14:$CT$74</definedName>
    <definedName name="中学">#REF!</definedName>
    <definedName name="中学女" localSheetId="0">#REF!</definedName>
    <definedName name="中学女" localSheetId="1">#REF!</definedName>
    <definedName name="中学女">#REF!</definedName>
    <definedName name="中学女種目" localSheetId="2">入力表・参加種目確認!$DJ$14:$DJ$50</definedName>
    <definedName name="中学女種目">#REF!</definedName>
    <definedName name="中学女種目変換">#REF!</definedName>
    <definedName name="中学女通し番号">#REF!</definedName>
    <definedName name="中学生">#REF!</definedName>
    <definedName name="中学生女">#REF!</definedName>
    <definedName name="中学生男">#REF!</definedName>
    <definedName name="中学男" localSheetId="0">#REF!</definedName>
    <definedName name="中学男" localSheetId="1">#REF!</definedName>
    <definedName name="中学男">#REF!</definedName>
    <definedName name="中学男種目" localSheetId="2">入力表・参加種目確認!$DH$14:$DH$50</definedName>
    <definedName name="中学男種目">#REF!</definedName>
    <definedName name="中学男種目変換">#REF!</definedName>
    <definedName name="中学男通し番号">#REF!</definedName>
    <definedName name="幼児" localSheetId="2">入力表・参加種目確認!$CR$14:$CR$74</definedName>
    <definedName name="幼児">#REF!</definedName>
    <definedName name="幼児女">#REF!</definedName>
    <definedName name="幼児女種目" localSheetId="2">入力表・参加種目確認!#REF!</definedName>
    <definedName name="幼児女種目">#REF!</definedName>
    <definedName name="幼児女種目変換">#REF!</definedName>
    <definedName name="幼児女通し番号">#REF!</definedName>
    <definedName name="幼児男">#REF!</definedName>
    <definedName name="幼児男種目" localSheetId="2">入力表・参加種目確認!#REF!</definedName>
    <definedName name="幼児男種目">#REF!</definedName>
    <definedName name="幼児男種目変換">#REF!</definedName>
    <definedName name="幼児男通し番号">#REF!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45" l="1"/>
  <c r="CK14" i="45" l="1"/>
  <c r="CF15" i="45" l="1"/>
  <c r="CF16" i="45"/>
  <c r="CF17" i="45"/>
  <c r="CF18" i="45"/>
  <c r="CF19" i="45"/>
  <c r="CF20" i="45"/>
  <c r="CF21" i="45"/>
  <c r="CF22" i="45"/>
  <c r="CF23" i="45"/>
  <c r="CF24" i="45"/>
  <c r="CF25" i="45"/>
  <c r="CF26" i="45"/>
  <c r="CF27" i="45"/>
  <c r="CF28" i="45"/>
  <c r="CF29" i="45"/>
  <c r="CF30" i="45"/>
  <c r="CF31" i="45"/>
  <c r="CF32" i="45"/>
  <c r="CF33" i="45"/>
  <c r="CF34" i="45"/>
  <c r="CF35" i="45"/>
  <c r="CF36" i="45"/>
  <c r="CF37" i="45"/>
  <c r="CF38" i="45"/>
  <c r="CF39" i="45"/>
  <c r="CF40" i="45"/>
  <c r="CF41" i="45"/>
  <c r="CF42" i="45"/>
  <c r="CF43" i="45"/>
  <c r="CF44" i="45"/>
  <c r="CF45" i="45"/>
  <c r="CF46" i="45"/>
  <c r="CF47" i="45"/>
  <c r="CF48" i="45"/>
  <c r="CF49" i="45"/>
  <c r="CF50" i="45"/>
  <c r="CF51" i="45"/>
  <c r="CF52" i="45"/>
  <c r="CF53" i="45"/>
  <c r="CF14" i="45"/>
  <c r="CE15" i="45"/>
  <c r="CE16" i="45"/>
  <c r="CE17" i="45"/>
  <c r="CE18" i="45"/>
  <c r="CE19" i="45"/>
  <c r="CE20" i="45"/>
  <c r="CE21" i="45"/>
  <c r="CE22" i="45"/>
  <c r="CE23" i="45"/>
  <c r="CE24" i="45"/>
  <c r="CE25" i="45"/>
  <c r="CE26" i="45"/>
  <c r="CE27" i="45"/>
  <c r="CE28" i="45"/>
  <c r="CE29" i="45"/>
  <c r="CE30" i="45"/>
  <c r="CE31" i="45"/>
  <c r="CE32" i="45"/>
  <c r="CE33" i="45"/>
  <c r="CE34" i="45"/>
  <c r="CE35" i="45"/>
  <c r="CE36" i="45"/>
  <c r="CE37" i="45"/>
  <c r="CE38" i="45"/>
  <c r="CE39" i="45"/>
  <c r="CE40" i="45"/>
  <c r="CE41" i="45"/>
  <c r="CE42" i="45"/>
  <c r="CE43" i="45"/>
  <c r="CE44" i="45"/>
  <c r="CE45" i="45"/>
  <c r="CE46" i="45"/>
  <c r="CE47" i="45"/>
  <c r="CE48" i="45"/>
  <c r="CE49" i="45"/>
  <c r="CE50" i="45"/>
  <c r="CE51" i="45"/>
  <c r="CE52" i="45"/>
  <c r="CE53" i="45"/>
  <c r="CE14" i="45"/>
  <c r="CL14" i="45"/>
  <c r="AB9" i="45" l="1"/>
  <c r="S3" i="37"/>
  <c r="S4" i="37"/>
  <c r="S5" i="37"/>
  <c r="S6" i="37"/>
  <c r="S7" i="37"/>
  <c r="S8" i="37"/>
  <c r="S9" i="37"/>
  <c r="S10" i="37"/>
  <c r="S11" i="37"/>
  <c r="S12" i="37"/>
  <c r="S13" i="37"/>
  <c r="S14" i="37"/>
  <c r="S15" i="37"/>
  <c r="S16" i="37"/>
  <c r="S17" i="37"/>
  <c r="S18" i="37"/>
  <c r="S19" i="37"/>
  <c r="S20" i="37"/>
  <c r="S21" i="37"/>
  <c r="S22" i="37"/>
  <c r="S23" i="37"/>
  <c r="S24" i="37"/>
  <c r="S25" i="37"/>
  <c r="S26" i="37"/>
  <c r="S27" i="37"/>
  <c r="S28" i="37"/>
  <c r="S29" i="37"/>
  <c r="S30" i="37"/>
  <c r="S31" i="37"/>
  <c r="S32" i="37"/>
  <c r="S33" i="37"/>
  <c r="S34" i="37"/>
  <c r="S35" i="37"/>
  <c r="S36" i="37"/>
  <c r="S37" i="37"/>
  <c r="S38" i="37"/>
  <c r="S39" i="37"/>
  <c r="S40" i="37"/>
  <c r="S41" i="37"/>
  <c r="S2" i="37"/>
  <c r="P41" i="37"/>
  <c r="P40" i="37"/>
  <c r="P39" i="37"/>
  <c r="P38" i="37"/>
  <c r="P37" i="37"/>
  <c r="P36" i="37"/>
  <c r="P35" i="37"/>
  <c r="P34" i="37"/>
  <c r="P33" i="37"/>
  <c r="P32" i="37"/>
  <c r="P31" i="37"/>
  <c r="P30" i="37"/>
  <c r="P29" i="37"/>
  <c r="P28" i="37"/>
  <c r="P27" i="37"/>
  <c r="P26" i="37"/>
  <c r="P25" i="37"/>
  <c r="P24" i="37"/>
  <c r="P23" i="37"/>
  <c r="P22" i="37"/>
  <c r="P21" i="37"/>
  <c r="P20" i="37"/>
  <c r="P19" i="37"/>
  <c r="P18" i="37"/>
  <c r="P17" i="37"/>
  <c r="P16" i="37"/>
  <c r="P15" i="37"/>
  <c r="P14" i="37"/>
  <c r="P13" i="37"/>
  <c r="P12" i="37"/>
  <c r="P11" i="37"/>
  <c r="P10" i="37"/>
  <c r="P9" i="37"/>
  <c r="P8" i="37"/>
  <c r="P7" i="37"/>
  <c r="P6" i="37"/>
  <c r="P5" i="37"/>
  <c r="P4" i="37"/>
  <c r="P3" i="37"/>
  <c r="P2" i="37"/>
  <c r="Z2" i="37"/>
  <c r="T4" i="37" l="1"/>
  <c r="U4" i="37" s="1"/>
  <c r="T7" i="37"/>
  <c r="U7" i="37" s="1"/>
  <c r="T8" i="37"/>
  <c r="U8" i="37" s="1"/>
  <c r="T9" i="37"/>
  <c r="U9" i="37" s="1"/>
  <c r="T10" i="37"/>
  <c r="U10" i="37" s="1"/>
  <c r="T11" i="37"/>
  <c r="U11" i="37" s="1"/>
  <c r="T12" i="37"/>
  <c r="U12" i="37" s="1"/>
  <c r="T13" i="37"/>
  <c r="U13" i="37" s="1"/>
  <c r="T14" i="37"/>
  <c r="U14" i="37" s="1"/>
  <c r="T15" i="37"/>
  <c r="U15" i="37" s="1"/>
  <c r="T16" i="37"/>
  <c r="U16" i="37" s="1"/>
  <c r="T17" i="37"/>
  <c r="U17" i="37" s="1"/>
  <c r="T18" i="37"/>
  <c r="U18" i="37" s="1"/>
  <c r="T19" i="37"/>
  <c r="U19" i="37" s="1"/>
  <c r="T21" i="37"/>
  <c r="U21" i="37" s="1"/>
  <c r="T22" i="37"/>
  <c r="U22" i="37" s="1"/>
  <c r="T23" i="37"/>
  <c r="U23" i="37" s="1"/>
  <c r="T24" i="37"/>
  <c r="U24" i="37" s="1"/>
  <c r="T25" i="37"/>
  <c r="U25" i="37" s="1"/>
  <c r="T26" i="37"/>
  <c r="U26" i="37" s="1"/>
  <c r="T27" i="37"/>
  <c r="U27" i="37" s="1"/>
  <c r="T28" i="37"/>
  <c r="U28" i="37" s="1"/>
  <c r="T29" i="37"/>
  <c r="U29" i="37" s="1"/>
  <c r="T30" i="37"/>
  <c r="U30" i="37" s="1"/>
  <c r="T31" i="37"/>
  <c r="U31" i="37" s="1"/>
  <c r="T32" i="37"/>
  <c r="U32" i="37" s="1"/>
  <c r="T33" i="37"/>
  <c r="U33" i="37" s="1"/>
  <c r="T34" i="37"/>
  <c r="U34" i="37" s="1"/>
  <c r="T35" i="37"/>
  <c r="U35" i="37" s="1"/>
  <c r="T36" i="37"/>
  <c r="U36" i="37" s="1"/>
  <c r="T37" i="37"/>
  <c r="U37" i="37" s="1"/>
  <c r="T38" i="37"/>
  <c r="U38" i="37" s="1"/>
  <c r="T40" i="37"/>
  <c r="U40" i="37" s="1"/>
  <c r="T41" i="37"/>
  <c r="U41" i="37" s="1"/>
  <c r="Q9" i="37"/>
  <c r="R9" i="37" s="1"/>
  <c r="Q12" i="37"/>
  <c r="R12" i="37" s="1"/>
  <c r="Q14" i="37"/>
  <c r="R14" i="37" s="1"/>
  <c r="Q16" i="37"/>
  <c r="R16" i="37" s="1"/>
  <c r="Q18" i="37"/>
  <c r="R18" i="37" s="1"/>
  <c r="Q21" i="37"/>
  <c r="R21" i="37" s="1"/>
  <c r="Q22" i="37"/>
  <c r="R22" i="37" s="1"/>
  <c r="Q23" i="37"/>
  <c r="R23" i="37" s="1"/>
  <c r="Q25" i="37"/>
  <c r="R25" i="37" s="1"/>
  <c r="Q26" i="37"/>
  <c r="R26" i="37" s="1"/>
  <c r="Q27" i="37"/>
  <c r="R27" i="37" s="1"/>
  <c r="Q28" i="37"/>
  <c r="R28" i="37" s="1"/>
  <c r="Q29" i="37"/>
  <c r="R29" i="37" s="1"/>
  <c r="Q30" i="37"/>
  <c r="R30" i="37" s="1"/>
  <c r="Q31" i="37"/>
  <c r="R31" i="37" s="1"/>
  <c r="Q32" i="37"/>
  <c r="R32" i="37" s="1"/>
  <c r="Q33" i="37"/>
  <c r="R33" i="37" s="1"/>
  <c r="Q34" i="37"/>
  <c r="R34" i="37" s="1"/>
  <c r="Q35" i="37"/>
  <c r="R35" i="37" s="1"/>
  <c r="Q36" i="37"/>
  <c r="R36" i="37" s="1"/>
  <c r="Q37" i="37"/>
  <c r="R37" i="37" s="1"/>
  <c r="Q38" i="37"/>
  <c r="R38" i="37" s="1"/>
  <c r="Q40" i="37"/>
  <c r="R40" i="37" s="1"/>
  <c r="AB2" i="37" l="1"/>
  <c r="Y2" i="37"/>
  <c r="AA2" i="37"/>
  <c r="X2" i="37"/>
  <c r="W2" i="37"/>
  <c r="B2" i="37" l="1"/>
  <c r="J2" i="37" s="1"/>
  <c r="B3" i="37"/>
  <c r="B4" i="37"/>
  <c r="B5" i="37"/>
  <c r="B6" i="37"/>
  <c r="B7" i="37"/>
  <c r="B8" i="37"/>
  <c r="B9" i="37"/>
  <c r="B10" i="37"/>
  <c r="B11" i="37"/>
  <c r="B12" i="37"/>
  <c r="B13" i="37"/>
  <c r="B14" i="37"/>
  <c r="B15" i="37"/>
  <c r="B16" i="37"/>
  <c r="B17" i="37"/>
  <c r="B18" i="37"/>
  <c r="B19" i="37"/>
  <c r="B20" i="37"/>
  <c r="B21" i="37"/>
  <c r="B22" i="37"/>
  <c r="B23" i="37"/>
  <c r="B24" i="37"/>
  <c r="B25" i="37"/>
  <c r="B26" i="37"/>
  <c r="B27" i="37"/>
  <c r="B28" i="37"/>
  <c r="B29" i="37"/>
  <c r="N40" i="37" l="1"/>
  <c r="N38" i="37"/>
  <c r="N37" i="37"/>
  <c r="N36" i="37"/>
  <c r="N35" i="37"/>
  <c r="N34" i="37"/>
  <c r="N33" i="37"/>
  <c r="N32" i="37"/>
  <c r="N31" i="37"/>
  <c r="N30" i="37"/>
  <c r="N29" i="37"/>
  <c r="N28" i="37"/>
  <c r="N27" i="37"/>
  <c r="N26" i="37"/>
  <c r="N25" i="37"/>
  <c r="N24" i="37"/>
  <c r="N23" i="37"/>
  <c r="N22" i="37"/>
  <c r="N21" i="37"/>
  <c r="N20" i="37"/>
  <c r="N19" i="37"/>
  <c r="N18" i="37"/>
  <c r="N17" i="37"/>
  <c r="N16" i="37"/>
  <c r="N15" i="37"/>
  <c r="N14" i="37"/>
  <c r="N13" i="37"/>
  <c r="N12" i="37"/>
  <c r="N11" i="37"/>
  <c r="N10" i="37"/>
  <c r="N9" i="37"/>
  <c r="N8" i="37"/>
  <c r="N7" i="37"/>
  <c r="N6" i="37"/>
  <c r="N5" i="37"/>
  <c r="N4" i="37"/>
  <c r="N2" i="37"/>
  <c r="L40" i="37"/>
  <c r="L38" i="37"/>
  <c r="L37" i="37"/>
  <c r="L34" i="37"/>
  <c r="L32" i="37"/>
  <c r="L30" i="37"/>
  <c r="L29" i="37"/>
  <c r="L28" i="37"/>
  <c r="L27" i="37"/>
  <c r="L26" i="37"/>
  <c r="L25" i="37"/>
  <c r="L24" i="37"/>
  <c r="L23" i="37"/>
  <c r="L22" i="37"/>
  <c r="L21" i="37"/>
  <c r="L19" i="37"/>
  <c r="L18" i="37"/>
  <c r="L17" i="37"/>
  <c r="L16" i="37"/>
  <c r="L15" i="37"/>
  <c r="L14" i="37"/>
  <c r="L13" i="37"/>
  <c r="L12" i="37"/>
  <c r="L11" i="37"/>
  <c r="L10" i="37"/>
  <c r="L9" i="37"/>
  <c r="L8" i="37"/>
  <c r="L7" i="37"/>
  <c r="L6" i="37"/>
  <c r="L4" i="37"/>
  <c r="J40" i="37"/>
  <c r="J37" i="37"/>
  <c r="J34" i="37"/>
  <c r="J32" i="37"/>
  <c r="J29" i="37"/>
  <c r="J28" i="37"/>
  <c r="J27" i="37"/>
  <c r="J26" i="37"/>
  <c r="J25" i="37"/>
  <c r="J24" i="37"/>
  <c r="J23" i="37"/>
  <c r="J22" i="37"/>
  <c r="J21" i="37"/>
  <c r="J19" i="37"/>
  <c r="J18" i="37"/>
  <c r="J16" i="37"/>
  <c r="J15" i="37"/>
  <c r="J14" i="37"/>
  <c r="J13" i="37"/>
  <c r="J12" i="37"/>
  <c r="J11" i="37"/>
  <c r="J10" i="37"/>
  <c r="J9" i="37"/>
  <c r="J8" i="37"/>
  <c r="J7" i="37"/>
  <c r="J6" i="37"/>
  <c r="J4" i="37"/>
  <c r="F17" i="37" l="1"/>
  <c r="C121" i="41"/>
  <c r="C120" i="41"/>
  <c r="C119" i="41"/>
  <c r="C118" i="41"/>
  <c r="C117" i="41"/>
  <c r="C116" i="41"/>
  <c r="C115" i="41"/>
  <c r="C114" i="41"/>
  <c r="C113" i="41"/>
  <c r="C112" i="41"/>
  <c r="C111" i="41"/>
  <c r="C110" i="41"/>
  <c r="C109" i="41"/>
  <c r="C108" i="41"/>
  <c r="C107" i="41"/>
  <c r="C106" i="41"/>
  <c r="C105" i="41"/>
  <c r="C104" i="41"/>
  <c r="C103" i="41"/>
  <c r="C102" i="41"/>
  <c r="C101" i="41"/>
  <c r="C100" i="41"/>
  <c r="C99" i="41"/>
  <c r="C98" i="41"/>
  <c r="C97" i="41"/>
  <c r="C96" i="41"/>
  <c r="C95" i="41"/>
  <c r="C94" i="41"/>
  <c r="C93" i="41"/>
  <c r="C92" i="41"/>
  <c r="C91" i="41"/>
  <c r="C90" i="41"/>
  <c r="C89" i="41"/>
  <c r="C88" i="41"/>
  <c r="C87" i="41"/>
  <c r="C86" i="41"/>
  <c r="C85" i="41"/>
  <c r="C84" i="41"/>
  <c r="C83" i="41"/>
  <c r="C82" i="41"/>
  <c r="C81" i="41"/>
  <c r="C80" i="41"/>
  <c r="C79" i="41"/>
  <c r="C78" i="41"/>
  <c r="C77" i="41"/>
  <c r="C76" i="41"/>
  <c r="C75" i="41"/>
  <c r="C74" i="41"/>
  <c r="C73" i="41"/>
  <c r="C72" i="41"/>
  <c r="C71" i="41"/>
  <c r="C70" i="41"/>
  <c r="C69" i="41"/>
  <c r="C68" i="41"/>
  <c r="C67" i="41"/>
  <c r="C66" i="41"/>
  <c r="C65" i="41"/>
  <c r="C64" i="41"/>
  <c r="C63" i="41"/>
  <c r="C62" i="41"/>
  <c r="C61" i="41"/>
  <c r="C60" i="41"/>
  <c r="C59" i="41"/>
  <c r="C58" i="41"/>
  <c r="C57" i="41"/>
  <c r="C56" i="41"/>
  <c r="C55" i="41"/>
  <c r="C54" i="41"/>
  <c r="C53" i="41"/>
  <c r="C52" i="41"/>
  <c r="C51" i="41"/>
  <c r="C50" i="41"/>
  <c r="C49" i="41"/>
  <c r="C48" i="41"/>
  <c r="C47" i="41"/>
  <c r="C46" i="41"/>
  <c r="C45" i="41"/>
  <c r="C44" i="41"/>
  <c r="C43" i="41"/>
  <c r="C42" i="41"/>
  <c r="C41" i="41"/>
  <c r="C40" i="41"/>
  <c r="C39" i="41"/>
  <c r="C38" i="41"/>
  <c r="C37" i="41"/>
  <c r="C36" i="41"/>
  <c r="C35" i="41"/>
  <c r="C34" i="41"/>
  <c r="C33" i="41"/>
  <c r="C32" i="41"/>
  <c r="C31" i="41"/>
  <c r="C30" i="41"/>
  <c r="C29" i="41"/>
  <c r="C28" i="41"/>
  <c r="C27" i="41"/>
  <c r="C26" i="41"/>
  <c r="C25" i="41"/>
  <c r="C24" i="41"/>
  <c r="C23" i="41"/>
  <c r="C22" i="41"/>
  <c r="C21" i="41"/>
  <c r="C20" i="41"/>
  <c r="C19" i="41"/>
  <c r="C18" i="41"/>
  <c r="C17" i="41"/>
  <c r="C16" i="41"/>
  <c r="C15" i="41"/>
  <c r="C14" i="41"/>
  <c r="C13" i="41"/>
  <c r="C12" i="41"/>
  <c r="C11" i="41"/>
  <c r="C10" i="41"/>
  <c r="C9" i="41"/>
  <c r="C8" i="41"/>
  <c r="C7" i="41"/>
  <c r="C6" i="41"/>
  <c r="C5" i="41"/>
  <c r="C4" i="41"/>
  <c r="C3" i="41"/>
  <c r="C2" i="41"/>
  <c r="C1" i="41"/>
  <c r="AH57" i="45" l="1"/>
  <c r="CM14" i="45" l="1"/>
  <c r="CN14" i="45"/>
  <c r="CO14" i="45"/>
  <c r="CM15" i="45"/>
  <c r="CN15" i="45"/>
  <c r="CO15" i="45"/>
  <c r="CM16" i="45"/>
  <c r="CN16" i="45"/>
  <c r="CO16" i="45"/>
  <c r="CM17" i="45"/>
  <c r="CN17" i="45"/>
  <c r="CO17" i="45"/>
  <c r="CM18" i="45"/>
  <c r="CN18" i="45"/>
  <c r="CO18" i="45"/>
  <c r="CM19" i="45"/>
  <c r="CN19" i="45"/>
  <c r="CO19" i="45"/>
  <c r="CL15" i="45"/>
  <c r="CL16" i="45"/>
  <c r="CL17" i="45"/>
  <c r="CL18" i="45"/>
  <c r="CL19" i="45"/>
  <c r="CL20" i="45"/>
  <c r="CM20" i="45"/>
  <c r="CN20" i="45"/>
  <c r="CO20" i="45"/>
  <c r="CL21" i="45"/>
  <c r="CM21" i="45"/>
  <c r="CN21" i="45"/>
  <c r="CO21" i="45"/>
  <c r="CL22" i="45"/>
  <c r="CM22" i="45"/>
  <c r="CN22" i="45"/>
  <c r="CO22" i="45"/>
  <c r="CL23" i="45"/>
  <c r="CM23" i="45"/>
  <c r="CN23" i="45"/>
  <c r="CO23" i="45"/>
  <c r="CL24" i="45"/>
  <c r="CM24" i="45"/>
  <c r="AS24" i="45" s="1"/>
  <c r="CN24" i="45"/>
  <c r="CO24" i="45"/>
  <c r="CL25" i="45"/>
  <c r="CM25" i="45"/>
  <c r="CN25" i="45"/>
  <c r="CO25" i="45"/>
  <c r="CL26" i="45"/>
  <c r="CM26" i="45"/>
  <c r="CN26" i="45"/>
  <c r="CO26" i="45"/>
  <c r="CL27" i="45"/>
  <c r="CM27" i="45"/>
  <c r="CN27" i="45"/>
  <c r="CO27" i="45"/>
  <c r="CL28" i="45"/>
  <c r="CM28" i="45"/>
  <c r="CN28" i="45"/>
  <c r="CO28" i="45"/>
  <c r="CL29" i="45"/>
  <c r="CM29" i="45"/>
  <c r="CN29" i="45"/>
  <c r="CO29" i="45"/>
  <c r="CL30" i="45"/>
  <c r="CM30" i="45"/>
  <c r="CN30" i="45"/>
  <c r="CO30" i="45"/>
  <c r="CL31" i="45"/>
  <c r="CM31" i="45"/>
  <c r="CN31" i="45"/>
  <c r="CO31" i="45"/>
  <c r="CL32" i="45"/>
  <c r="CM32" i="45"/>
  <c r="CN32" i="45"/>
  <c r="CO32" i="45"/>
  <c r="CL33" i="45"/>
  <c r="CM33" i="45"/>
  <c r="CN33" i="45"/>
  <c r="CO33" i="45"/>
  <c r="CL34" i="45"/>
  <c r="CM34" i="45"/>
  <c r="CN34" i="45"/>
  <c r="CO34" i="45"/>
  <c r="CL35" i="45"/>
  <c r="CM35" i="45"/>
  <c r="CN35" i="45"/>
  <c r="CO35" i="45"/>
  <c r="CL36" i="45"/>
  <c r="CM36" i="45"/>
  <c r="CN36" i="45"/>
  <c r="CO36" i="45"/>
  <c r="CL37" i="45"/>
  <c r="CM37" i="45"/>
  <c r="CN37" i="45"/>
  <c r="CO37" i="45"/>
  <c r="CL38" i="45"/>
  <c r="CM38" i="45"/>
  <c r="CN38" i="45"/>
  <c r="CO38" i="45"/>
  <c r="CL39" i="45"/>
  <c r="CM39" i="45"/>
  <c r="CN39" i="45"/>
  <c r="CO39" i="45"/>
  <c r="CL40" i="45"/>
  <c r="CM40" i="45"/>
  <c r="CN40" i="45"/>
  <c r="CO40" i="45"/>
  <c r="CL41" i="45"/>
  <c r="CM41" i="45"/>
  <c r="CN41" i="45"/>
  <c r="CO41" i="45"/>
  <c r="CL42" i="45"/>
  <c r="CM42" i="45"/>
  <c r="CN42" i="45"/>
  <c r="CO42" i="45"/>
  <c r="CL43" i="45"/>
  <c r="CM43" i="45"/>
  <c r="CN43" i="45"/>
  <c r="CO43" i="45"/>
  <c r="CL44" i="45"/>
  <c r="CM44" i="45"/>
  <c r="CN44" i="45"/>
  <c r="CO44" i="45"/>
  <c r="CL45" i="45"/>
  <c r="CM45" i="45"/>
  <c r="CN45" i="45"/>
  <c r="CO45" i="45"/>
  <c r="CL46" i="45"/>
  <c r="CM46" i="45"/>
  <c r="CN46" i="45"/>
  <c r="CO46" i="45"/>
  <c r="CL47" i="45"/>
  <c r="CM47" i="45"/>
  <c r="CN47" i="45"/>
  <c r="CO47" i="45"/>
  <c r="CL48" i="45"/>
  <c r="CM48" i="45"/>
  <c r="CN48" i="45"/>
  <c r="CO48" i="45"/>
  <c r="CL49" i="45"/>
  <c r="CM49" i="45"/>
  <c r="CN49" i="45"/>
  <c r="CO49" i="45"/>
  <c r="CL50" i="45"/>
  <c r="CM50" i="45"/>
  <c r="CN50" i="45"/>
  <c r="CO50" i="45"/>
  <c r="CL51" i="45"/>
  <c r="CM51" i="45"/>
  <c r="CN51" i="45"/>
  <c r="CO51" i="45"/>
  <c r="CL52" i="45"/>
  <c r="CM52" i="45"/>
  <c r="CN52" i="45"/>
  <c r="CO52" i="45"/>
  <c r="CL53" i="45"/>
  <c r="CM53" i="45"/>
  <c r="CN53" i="45"/>
  <c r="CO53" i="45"/>
  <c r="AC2" i="37" l="1"/>
  <c r="AE2" i="37"/>
  <c r="AD2" i="37"/>
  <c r="AF2" i="37"/>
  <c r="AD103" i="44"/>
  <c r="AP201" i="44"/>
  <c r="AP200" i="44"/>
  <c r="AP199" i="44"/>
  <c r="AP198" i="44"/>
  <c r="AP197" i="44"/>
  <c r="AP196" i="44"/>
  <c r="AP195" i="44"/>
  <c r="AP194" i="44"/>
  <c r="AP193" i="44"/>
  <c r="AP192" i="44"/>
  <c r="AP191" i="44"/>
  <c r="AP190" i="44"/>
  <c r="AP189" i="44"/>
  <c r="AP188" i="44"/>
  <c r="AP187" i="44"/>
  <c r="AP186" i="44"/>
  <c r="AP185" i="44"/>
  <c r="AP184" i="44"/>
  <c r="AP183" i="44"/>
  <c r="AP182" i="44"/>
  <c r="AP181" i="44"/>
  <c r="AP180" i="44"/>
  <c r="AP179" i="44"/>
  <c r="AP178" i="44"/>
  <c r="AP177" i="44"/>
  <c r="AP176" i="44"/>
  <c r="AP175" i="44"/>
  <c r="AP174" i="44"/>
  <c r="AP173" i="44"/>
  <c r="AP172" i="44"/>
  <c r="AP171" i="44"/>
  <c r="AP170" i="44"/>
  <c r="AP169" i="44"/>
  <c r="AP168" i="44"/>
  <c r="AP167" i="44"/>
  <c r="AP166" i="44"/>
  <c r="AP165" i="44"/>
  <c r="AP164" i="44"/>
  <c r="AP163" i="44"/>
  <c r="AP162" i="44"/>
  <c r="AP161" i="44"/>
  <c r="AP160" i="44"/>
  <c r="AP159" i="44"/>
  <c r="AP158" i="44"/>
  <c r="AP157" i="44"/>
  <c r="AP156" i="44"/>
  <c r="AP155" i="44"/>
  <c r="AP154" i="44"/>
  <c r="AP153" i="44"/>
  <c r="AP152" i="44"/>
  <c r="AP151" i="44"/>
  <c r="AP150" i="44"/>
  <c r="AP149" i="44"/>
  <c r="AP148" i="44"/>
  <c r="AP147" i="44"/>
  <c r="AP146" i="44"/>
  <c r="AP145" i="44"/>
  <c r="AP144" i="44"/>
  <c r="AP143" i="44"/>
  <c r="AP142" i="44"/>
  <c r="AP141" i="44"/>
  <c r="AP140" i="44"/>
  <c r="AP139" i="44"/>
  <c r="AP138" i="44"/>
  <c r="AP137" i="44"/>
  <c r="AP136" i="44"/>
  <c r="AP135" i="44"/>
  <c r="AP134" i="44"/>
  <c r="AP133" i="44"/>
  <c r="AP132" i="44"/>
  <c r="AP131" i="44"/>
  <c r="AP130" i="44"/>
  <c r="AP129" i="44"/>
  <c r="AP128" i="44"/>
  <c r="AP127" i="44"/>
  <c r="AP126" i="44"/>
  <c r="AP125" i="44"/>
  <c r="AP124" i="44"/>
  <c r="AP123" i="44"/>
  <c r="AP122" i="44"/>
  <c r="AP121" i="44"/>
  <c r="AP120" i="44"/>
  <c r="AP119" i="44"/>
  <c r="AP118" i="44"/>
  <c r="AP117" i="44"/>
  <c r="AP116" i="44"/>
  <c r="AP115" i="44"/>
  <c r="AP114" i="44"/>
  <c r="AP113" i="44"/>
  <c r="AP112" i="44"/>
  <c r="AP111" i="44"/>
  <c r="AP110" i="44"/>
  <c r="AP109" i="44"/>
  <c r="AP108" i="44"/>
  <c r="AP107" i="44"/>
  <c r="AP106" i="44"/>
  <c r="AP105" i="44"/>
  <c r="AP104" i="44"/>
  <c r="AP103" i="44"/>
  <c r="AP102" i="44"/>
  <c r="AP101" i="44"/>
  <c r="AP100" i="44"/>
  <c r="AP99" i="44"/>
  <c r="AP98" i="44"/>
  <c r="AP97" i="44"/>
  <c r="AP96" i="44"/>
  <c r="AP95" i="44"/>
  <c r="AP94" i="44"/>
  <c r="AP93" i="44"/>
  <c r="AP92" i="44"/>
  <c r="AP91" i="44"/>
  <c r="AP90" i="44"/>
  <c r="AP89" i="44"/>
  <c r="AP88" i="44"/>
  <c r="AP87" i="44"/>
  <c r="AP86" i="44"/>
  <c r="AP85" i="44"/>
  <c r="AP84" i="44"/>
  <c r="AP83" i="44"/>
  <c r="AP82" i="44"/>
  <c r="AP81" i="44"/>
  <c r="AP80" i="44"/>
  <c r="AP79" i="44"/>
  <c r="AP78" i="44"/>
  <c r="AP77" i="44"/>
  <c r="AP76" i="44"/>
  <c r="AP75" i="44"/>
  <c r="AP74" i="44"/>
  <c r="AP73" i="44"/>
  <c r="AP72" i="44"/>
  <c r="AP71" i="44"/>
  <c r="AP70" i="44"/>
  <c r="AP69" i="44"/>
  <c r="AP68" i="44"/>
  <c r="AP67" i="44"/>
  <c r="AP66" i="44"/>
  <c r="AP65" i="44"/>
  <c r="AP64" i="44"/>
  <c r="AP63" i="44"/>
  <c r="AP62" i="44"/>
  <c r="AP61" i="44"/>
  <c r="AP60" i="44"/>
  <c r="AP59" i="44"/>
  <c r="AP58" i="44"/>
  <c r="AP57" i="44"/>
  <c r="AP56" i="44"/>
  <c r="AP55" i="44"/>
  <c r="AO55" i="44"/>
  <c r="AN55" i="44"/>
  <c r="AN56" i="44" s="1"/>
  <c r="AN57" i="44" s="1"/>
  <c r="AM55" i="44"/>
  <c r="AM56" i="44" s="1"/>
  <c r="AM57" i="44" s="1"/>
  <c r="AM58" i="44" s="1"/>
  <c r="AM59" i="44" s="1"/>
  <c r="AM60" i="44" s="1"/>
  <c r="AM61" i="44" s="1"/>
  <c r="AM62" i="44" s="1"/>
  <c r="AM63" i="44" s="1"/>
  <c r="AM64" i="44" s="1"/>
  <c r="AM65" i="44" s="1"/>
  <c r="AM66" i="44" s="1"/>
  <c r="AM67" i="44" s="1"/>
  <c r="AM68" i="44" s="1"/>
  <c r="AM69" i="44" s="1"/>
  <c r="AM70" i="44" s="1"/>
  <c r="AM71" i="44" s="1"/>
  <c r="AM72" i="44" s="1"/>
  <c r="AM73" i="44" s="1"/>
  <c r="AM74" i="44" s="1"/>
  <c r="AM75" i="44" s="1"/>
  <c r="AM76" i="44" s="1"/>
  <c r="AM77" i="44" s="1"/>
  <c r="AM78" i="44" s="1"/>
  <c r="AM79" i="44" s="1"/>
  <c r="AM80" i="44" s="1"/>
  <c r="AM81" i="44" s="1"/>
  <c r="AM82" i="44" s="1"/>
  <c r="AM83" i="44" s="1"/>
  <c r="AM84" i="44" s="1"/>
  <c r="AM85" i="44" s="1"/>
  <c r="AM86" i="44" s="1"/>
  <c r="AM87" i="44" s="1"/>
  <c r="AM88" i="44" s="1"/>
  <c r="AM89" i="44" s="1"/>
  <c r="AM90" i="44" s="1"/>
  <c r="AM91" i="44" s="1"/>
  <c r="AM92" i="44" s="1"/>
  <c r="AM93" i="44" s="1"/>
  <c r="AM94" i="44" s="1"/>
  <c r="AM95" i="44" s="1"/>
  <c r="AM96" i="44" s="1"/>
  <c r="AM97" i="44" s="1"/>
  <c r="AM98" i="44" s="1"/>
  <c r="AM99" i="44" s="1"/>
  <c r="AM100" i="44" s="1"/>
  <c r="AM101" i="44" s="1"/>
  <c r="AM102" i="44" s="1"/>
  <c r="AM103" i="44" s="1"/>
  <c r="AM104" i="44" s="1"/>
  <c r="AM105" i="44" s="1"/>
  <c r="AM106" i="44" s="1"/>
  <c r="AM107" i="44" s="1"/>
  <c r="AM108" i="44" s="1"/>
  <c r="AM109" i="44" s="1"/>
  <c r="AM110" i="44" s="1"/>
  <c r="AM111" i="44" s="1"/>
  <c r="AM112" i="44" s="1"/>
  <c r="AM113" i="44" s="1"/>
  <c r="AM114" i="44" s="1"/>
  <c r="AM115" i="44" s="1"/>
  <c r="AM116" i="44" s="1"/>
  <c r="AM117" i="44" s="1"/>
  <c r="AM118" i="44" s="1"/>
  <c r="AM119" i="44" s="1"/>
  <c r="AM120" i="44" s="1"/>
  <c r="AM121" i="44" s="1"/>
  <c r="AM122" i="44" s="1"/>
  <c r="AM123" i="44" s="1"/>
  <c r="AM124" i="44" s="1"/>
  <c r="AM125" i="44" s="1"/>
  <c r="AM126" i="44" s="1"/>
  <c r="AM127" i="44" s="1"/>
  <c r="AM128" i="44" s="1"/>
  <c r="AM129" i="44" s="1"/>
  <c r="AM130" i="44" s="1"/>
  <c r="AM131" i="44" s="1"/>
  <c r="AM132" i="44" s="1"/>
  <c r="AM133" i="44" s="1"/>
  <c r="AM134" i="44" s="1"/>
  <c r="AM135" i="44" s="1"/>
  <c r="AM136" i="44" s="1"/>
  <c r="AM137" i="44" s="1"/>
  <c r="AM138" i="44" s="1"/>
  <c r="AM139" i="44" s="1"/>
  <c r="AM140" i="44" s="1"/>
  <c r="AM141" i="44" s="1"/>
  <c r="AM142" i="44" s="1"/>
  <c r="AM143" i="44" s="1"/>
  <c r="AM144" i="44" s="1"/>
  <c r="AM145" i="44" s="1"/>
  <c r="AM146" i="44" s="1"/>
  <c r="AM147" i="44" s="1"/>
  <c r="AM148" i="44" s="1"/>
  <c r="AM149" i="44" s="1"/>
  <c r="AM150" i="44" s="1"/>
  <c r="AM151" i="44" s="1"/>
  <c r="AM152" i="44" s="1"/>
  <c r="AM153" i="44" s="1"/>
  <c r="AM154" i="44" s="1"/>
  <c r="AM155" i="44" s="1"/>
  <c r="AM156" i="44" s="1"/>
  <c r="AM157" i="44" s="1"/>
  <c r="AM158" i="44" s="1"/>
  <c r="AM159" i="44" s="1"/>
  <c r="AM160" i="44" s="1"/>
  <c r="AM161" i="44" s="1"/>
  <c r="AM162" i="44" s="1"/>
  <c r="AM163" i="44" s="1"/>
  <c r="AM164" i="44" s="1"/>
  <c r="AM165" i="44" s="1"/>
  <c r="AM166" i="44" s="1"/>
  <c r="AM167" i="44" s="1"/>
  <c r="AM168" i="44" s="1"/>
  <c r="AM169" i="44" s="1"/>
  <c r="AM170" i="44" s="1"/>
  <c r="AM171" i="44" s="1"/>
  <c r="AM172" i="44" s="1"/>
  <c r="AM173" i="44" s="1"/>
  <c r="AM174" i="44" s="1"/>
  <c r="AM175" i="44" s="1"/>
  <c r="AM176" i="44" s="1"/>
  <c r="AM177" i="44" s="1"/>
  <c r="AM178" i="44" s="1"/>
  <c r="AM179" i="44" s="1"/>
  <c r="AM180" i="44" s="1"/>
  <c r="AM181" i="44" s="1"/>
  <c r="AM182" i="44" s="1"/>
  <c r="AM183" i="44" s="1"/>
  <c r="AM184" i="44" s="1"/>
  <c r="AM185" i="44" s="1"/>
  <c r="AM186" i="44" s="1"/>
  <c r="AM187" i="44" s="1"/>
  <c r="AM188" i="44" s="1"/>
  <c r="AM189" i="44" s="1"/>
  <c r="AM190" i="44" s="1"/>
  <c r="AM191" i="44" s="1"/>
  <c r="AM192" i="44" s="1"/>
  <c r="AM193" i="44" s="1"/>
  <c r="AM194" i="44" s="1"/>
  <c r="AM195" i="44" s="1"/>
  <c r="AM196" i="44" s="1"/>
  <c r="AM197" i="44" s="1"/>
  <c r="AM198" i="44" s="1"/>
  <c r="AM199" i="44" s="1"/>
  <c r="AM200" i="44" s="1"/>
  <c r="AM201" i="44" s="1"/>
  <c r="AL55" i="44"/>
  <c r="AL56" i="44" s="1"/>
  <c r="AL57" i="44" s="1"/>
  <c r="AD56" i="44"/>
  <c r="AD57" i="44"/>
  <c r="AD58" i="44"/>
  <c r="AD59" i="44"/>
  <c r="AD60" i="44"/>
  <c r="AD61" i="44"/>
  <c r="AD62" i="44"/>
  <c r="AD63" i="44"/>
  <c r="AD64" i="44"/>
  <c r="AD65" i="44"/>
  <c r="AD66" i="44"/>
  <c r="AD67" i="44"/>
  <c r="AD68" i="44"/>
  <c r="AD69" i="44"/>
  <c r="AD70" i="44"/>
  <c r="AD71" i="44"/>
  <c r="AD72" i="44"/>
  <c r="AD73" i="44"/>
  <c r="AD74" i="44"/>
  <c r="AD75" i="44"/>
  <c r="AD76" i="44"/>
  <c r="AD77" i="44"/>
  <c r="AD78" i="44"/>
  <c r="AD79" i="44"/>
  <c r="AD80" i="44"/>
  <c r="AD81" i="44"/>
  <c r="AD82" i="44"/>
  <c r="AD83" i="44"/>
  <c r="AD84" i="44"/>
  <c r="AD85" i="44"/>
  <c r="AD86" i="44"/>
  <c r="AD87" i="44"/>
  <c r="AD88" i="44"/>
  <c r="AD89" i="44"/>
  <c r="AD90" i="44"/>
  <c r="AD91" i="44"/>
  <c r="AD92" i="44"/>
  <c r="AD93" i="44"/>
  <c r="AD94" i="44"/>
  <c r="AD95" i="44"/>
  <c r="AD96" i="44"/>
  <c r="AD97" i="44"/>
  <c r="AD98" i="44"/>
  <c r="AD99" i="44"/>
  <c r="AD100" i="44"/>
  <c r="AD101" i="44"/>
  <c r="AD102" i="44"/>
  <c r="AD104" i="44"/>
  <c r="AD105" i="44"/>
  <c r="AD106" i="44"/>
  <c r="AD107" i="44"/>
  <c r="AD108" i="44"/>
  <c r="AD109" i="44"/>
  <c r="AD110" i="44"/>
  <c r="AD111" i="44"/>
  <c r="AD112" i="44"/>
  <c r="AD113" i="44"/>
  <c r="AD114" i="44"/>
  <c r="AD115" i="44"/>
  <c r="AD116" i="44"/>
  <c r="AD117" i="44"/>
  <c r="AD118" i="44"/>
  <c r="AD119" i="44"/>
  <c r="AD120" i="44"/>
  <c r="AD121" i="44"/>
  <c r="AD122" i="44"/>
  <c r="AD123" i="44"/>
  <c r="AD124" i="44"/>
  <c r="AD125" i="44"/>
  <c r="AD126" i="44"/>
  <c r="AD127" i="44"/>
  <c r="AD128" i="44"/>
  <c r="AD129" i="44"/>
  <c r="AD130" i="44"/>
  <c r="AD131" i="44"/>
  <c r="AD132" i="44"/>
  <c r="AD133" i="44"/>
  <c r="AD134" i="44"/>
  <c r="AD135" i="44"/>
  <c r="AD136" i="44"/>
  <c r="AD137" i="44"/>
  <c r="AD138" i="44"/>
  <c r="AD139" i="44"/>
  <c r="AD140" i="44"/>
  <c r="AD141" i="44"/>
  <c r="AD142" i="44"/>
  <c r="AD143" i="44"/>
  <c r="AD144" i="44"/>
  <c r="AD145" i="44"/>
  <c r="AD146" i="44"/>
  <c r="AD147" i="44"/>
  <c r="AD148" i="44"/>
  <c r="AD149" i="44"/>
  <c r="AD150" i="44"/>
  <c r="AD151" i="44"/>
  <c r="AD152" i="44"/>
  <c r="AD153" i="44"/>
  <c r="AD154" i="44"/>
  <c r="AD155" i="44"/>
  <c r="AD156" i="44"/>
  <c r="AD157" i="44"/>
  <c r="AD158" i="44"/>
  <c r="AD159" i="44"/>
  <c r="AD160" i="44"/>
  <c r="AD161" i="44"/>
  <c r="AD162" i="44"/>
  <c r="AD163" i="44"/>
  <c r="AD164" i="44"/>
  <c r="AD165" i="44"/>
  <c r="AD166" i="44"/>
  <c r="AD167" i="44"/>
  <c r="AD168" i="44"/>
  <c r="AD169" i="44"/>
  <c r="AD170" i="44"/>
  <c r="AD171" i="44"/>
  <c r="AD172" i="44"/>
  <c r="AD173" i="44"/>
  <c r="AD174" i="44"/>
  <c r="AD175" i="44"/>
  <c r="AD176" i="44"/>
  <c r="AD177" i="44"/>
  <c r="AD178" i="44"/>
  <c r="AD179" i="44"/>
  <c r="AD180" i="44"/>
  <c r="AD181" i="44"/>
  <c r="AD182" i="44"/>
  <c r="AD183" i="44"/>
  <c r="AD184" i="44"/>
  <c r="AD185" i="44"/>
  <c r="AD186" i="44"/>
  <c r="AD187" i="44"/>
  <c r="AD188" i="44"/>
  <c r="AD189" i="44"/>
  <c r="AD190" i="44"/>
  <c r="AD191" i="44"/>
  <c r="AD192" i="44"/>
  <c r="AD193" i="44"/>
  <c r="AD194" i="44"/>
  <c r="AD195" i="44"/>
  <c r="AD196" i="44"/>
  <c r="AD197" i="44"/>
  <c r="AD198" i="44"/>
  <c r="AD199" i="44"/>
  <c r="AD200" i="44"/>
  <c r="AD201" i="44"/>
  <c r="AD55" i="44"/>
  <c r="AC55" i="44"/>
  <c r="AC56" i="44" s="1"/>
  <c r="AC57" i="44" s="1"/>
  <c r="AC58" i="44" s="1"/>
  <c r="AC59" i="44" s="1"/>
  <c r="AC60" i="44" s="1"/>
  <c r="AC61" i="44" s="1"/>
  <c r="AC62" i="44" s="1"/>
  <c r="AC63" i="44" s="1"/>
  <c r="AC64" i="44" s="1"/>
  <c r="AC65" i="44" s="1"/>
  <c r="AC66" i="44" s="1"/>
  <c r="AC67" i="44" s="1"/>
  <c r="AC68" i="44" s="1"/>
  <c r="AC69" i="44" s="1"/>
  <c r="AC70" i="44" s="1"/>
  <c r="AC71" i="44" s="1"/>
  <c r="AC72" i="44" s="1"/>
  <c r="AC73" i="44" s="1"/>
  <c r="AC74" i="44" s="1"/>
  <c r="AC75" i="44" s="1"/>
  <c r="AC76" i="44" s="1"/>
  <c r="AC77" i="44" s="1"/>
  <c r="AC78" i="44" s="1"/>
  <c r="AC79" i="44" s="1"/>
  <c r="AC80" i="44" s="1"/>
  <c r="AC81" i="44" s="1"/>
  <c r="AC82" i="44" s="1"/>
  <c r="AC83" i="44" s="1"/>
  <c r="AC84" i="44" s="1"/>
  <c r="AC85" i="44" s="1"/>
  <c r="AC86" i="44" s="1"/>
  <c r="AC87" i="44" s="1"/>
  <c r="AC88" i="44" s="1"/>
  <c r="AC89" i="44" s="1"/>
  <c r="AC90" i="44" s="1"/>
  <c r="AC91" i="44" s="1"/>
  <c r="AC92" i="44" s="1"/>
  <c r="AC93" i="44" s="1"/>
  <c r="AC94" i="44" s="1"/>
  <c r="AC95" i="44" s="1"/>
  <c r="AC96" i="44" s="1"/>
  <c r="AC97" i="44" s="1"/>
  <c r="AC98" i="44" s="1"/>
  <c r="AC99" i="44" s="1"/>
  <c r="AC100" i="44" s="1"/>
  <c r="AC101" i="44" s="1"/>
  <c r="AC102" i="44" s="1"/>
  <c r="AC103" i="44" s="1"/>
  <c r="AC104" i="44" s="1"/>
  <c r="AC105" i="44" s="1"/>
  <c r="AC106" i="44" s="1"/>
  <c r="AC107" i="44" s="1"/>
  <c r="AC108" i="44" s="1"/>
  <c r="AC109" i="44" s="1"/>
  <c r="AC110" i="44" s="1"/>
  <c r="AC111" i="44" s="1"/>
  <c r="AC112" i="44" s="1"/>
  <c r="AC113" i="44" s="1"/>
  <c r="AC114" i="44" s="1"/>
  <c r="AC115" i="44" s="1"/>
  <c r="AC116" i="44" s="1"/>
  <c r="AC117" i="44" s="1"/>
  <c r="AC118" i="44" s="1"/>
  <c r="AC119" i="44" s="1"/>
  <c r="AC120" i="44" s="1"/>
  <c r="AC121" i="44" s="1"/>
  <c r="AC122" i="44" s="1"/>
  <c r="AC123" i="44" s="1"/>
  <c r="AC124" i="44" s="1"/>
  <c r="AC125" i="44" s="1"/>
  <c r="AC126" i="44" s="1"/>
  <c r="AC127" i="44" s="1"/>
  <c r="AC128" i="44" s="1"/>
  <c r="AC129" i="44" s="1"/>
  <c r="AC130" i="44" s="1"/>
  <c r="AC131" i="44" s="1"/>
  <c r="AC132" i="44" s="1"/>
  <c r="AC133" i="44" s="1"/>
  <c r="AC134" i="44" s="1"/>
  <c r="AC135" i="44" s="1"/>
  <c r="AC136" i="44" s="1"/>
  <c r="AC137" i="44" s="1"/>
  <c r="AC138" i="44" s="1"/>
  <c r="AC139" i="44" s="1"/>
  <c r="AC140" i="44" s="1"/>
  <c r="AC141" i="44" s="1"/>
  <c r="AC142" i="44" s="1"/>
  <c r="AC143" i="44" s="1"/>
  <c r="AC144" i="44" s="1"/>
  <c r="AC145" i="44" s="1"/>
  <c r="AC146" i="44" s="1"/>
  <c r="AC147" i="44" s="1"/>
  <c r="AC148" i="44" s="1"/>
  <c r="AC149" i="44" s="1"/>
  <c r="AC150" i="44" s="1"/>
  <c r="AC151" i="44" s="1"/>
  <c r="AC152" i="44" s="1"/>
  <c r="AC153" i="44" s="1"/>
  <c r="AC154" i="44" s="1"/>
  <c r="AC155" i="44" s="1"/>
  <c r="AC156" i="44" s="1"/>
  <c r="AC157" i="44" s="1"/>
  <c r="AC158" i="44" s="1"/>
  <c r="AC159" i="44" s="1"/>
  <c r="AC160" i="44" s="1"/>
  <c r="AC161" i="44" s="1"/>
  <c r="AC162" i="44" s="1"/>
  <c r="AC163" i="44" s="1"/>
  <c r="AC164" i="44" s="1"/>
  <c r="AC165" i="44" s="1"/>
  <c r="AC166" i="44" s="1"/>
  <c r="AC167" i="44" s="1"/>
  <c r="AC168" i="44" s="1"/>
  <c r="AC169" i="44" s="1"/>
  <c r="AC170" i="44" s="1"/>
  <c r="AC171" i="44" s="1"/>
  <c r="AC172" i="44" s="1"/>
  <c r="AC173" i="44" s="1"/>
  <c r="AC174" i="44" s="1"/>
  <c r="AC175" i="44" s="1"/>
  <c r="AC176" i="44" s="1"/>
  <c r="AC177" i="44" s="1"/>
  <c r="AC178" i="44" s="1"/>
  <c r="AC179" i="44" s="1"/>
  <c r="AC180" i="44" s="1"/>
  <c r="AC181" i="44" s="1"/>
  <c r="AC182" i="44" s="1"/>
  <c r="AC183" i="44" s="1"/>
  <c r="AC184" i="44" s="1"/>
  <c r="AC185" i="44" s="1"/>
  <c r="AC186" i="44" s="1"/>
  <c r="AC187" i="44" s="1"/>
  <c r="AC188" i="44" s="1"/>
  <c r="AC189" i="44" s="1"/>
  <c r="AC190" i="44" s="1"/>
  <c r="AC191" i="44" s="1"/>
  <c r="AC192" i="44" s="1"/>
  <c r="AC193" i="44" s="1"/>
  <c r="AC194" i="44" s="1"/>
  <c r="AC195" i="44" s="1"/>
  <c r="AC196" i="44" s="1"/>
  <c r="AC197" i="44" s="1"/>
  <c r="AC198" i="44" s="1"/>
  <c r="AC199" i="44" s="1"/>
  <c r="AC200" i="44" s="1"/>
  <c r="AC201" i="44" s="1"/>
  <c r="AB55" i="44"/>
  <c r="AB56" i="44" s="1"/>
  <c r="AB57" i="44" s="1"/>
  <c r="AB58" i="44" s="1"/>
  <c r="AB59" i="44" s="1"/>
  <c r="AB60" i="44" s="1"/>
  <c r="AB61" i="44" s="1"/>
  <c r="AB62" i="44" s="1"/>
  <c r="AB63" i="44" s="1"/>
  <c r="AB64" i="44" s="1"/>
  <c r="AB65" i="44" s="1"/>
  <c r="AB66" i="44" s="1"/>
  <c r="AB67" i="44" s="1"/>
  <c r="AB68" i="44" s="1"/>
  <c r="AB69" i="44" s="1"/>
  <c r="AB70" i="44" s="1"/>
  <c r="AB71" i="44" s="1"/>
  <c r="AB72" i="44" s="1"/>
  <c r="AB73" i="44" s="1"/>
  <c r="AB74" i="44" s="1"/>
  <c r="AB75" i="44" s="1"/>
  <c r="AB76" i="44" s="1"/>
  <c r="AB77" i="44" s="1"/>
  <c r="AB78" i="44" s="1"/>
  <c r="AB79" i="44" s="1"/>
  <c r="AB80" i="44" s="1"/>
  <c r="AB81" i="44" s="1"/>
  <c r="AB82" i="44" s="1"/>
  <c r="AB83" i="44" s="1"/>
  <c r="AB84" i="44" s="1"/>
  <c r="AB85" i="44" s="1"/>
  <c r="AB86" i="44" s="1"/>
  <c r="AB87" i="44" s="1"/>
  <c r="AB88" i="44" s="1"/>
  <c r="AB89" i="44" s="1"/>
  <c r="AB90" i="44" s="1"/>
  <c r="AB91" i="44" s="1"/>
  <c r="AB92" i="44" s="1"/>
  <c r="AB93" i="44" s="1"/>
  <c r="AB94" i="44" s="1"/>
  <c r="AB95" i="44" s="1"/>
  <c r="AB96" i="44" s="1"/>
  <c r="AB97" i="44" s="1"/>
  <c r="AB98" i="44" s="1"/>
  <c r="AB99" i="44" s="1"/>
  <c r="AB100" i="44" s="1"/>
  <c r="AB101" i="44" s="1"/>
  <c r="AB102" i="44" s="1"/>
  <c r="AB103" i="44" s="1"/>
  <c r="AB104" i="44" s="1"/>
  <c r="AB105" i="44" s="1"/>
  <c r="AB106" i="44" s="1"/>
  <c r="AB107" i="44" s="1"/>
  <c r="AB108" i="44" s="1"/>
  <c r="AB109" i="44" s="1"/>
  <c r="AB110" i="44" s="1"/>
  <c r="AB111" i="44" s="1"/>
  <c r="AB112" i="44" s="1"/>
  <c r="AB113" i="44" s="1"/>
  <c r="AB114" i="44" s="1"/>
  <c r="AB115" i="44" s="1"/>
  <c r="AB116" i="44" s="1"/>
  <c r="AB117" i="44" s="1"/>
  <c r="AB118" i="44" s="1"/>
  <c r="AB119" i="44" s="1"/>
  <c r="AB120" i="44" s="1"/>
  <c r="AB121" i="44" s="1"/>
  <c r="AB122" i="44" s="1"/>
  <c r="AB123" i="44" s="1"/>
  <c r="AB124" i="44" s="1"/>
  <c r="AB125" i="44" s="1"/>
  <c r="AB126" i="44" s="1"/>
  <c r="AB127" i="44" s="1"/>
  <c r="AB128" i="44" s="1"/>
  <c r="AB129" i="44" s="1"/>
  <c r="AB130" i="44" s="1"/>
  <c r="AB131" i="44" s="1"/>
  <c r="AB132" i="44" s="1"/>
  <c r="AB133" i="44" s="1"/>
  <c r="AB134" i="44" s="1"/>
  <c r="AB135" i="44" s="1"/>
  <c r="AB136" i="44" s="1"/>
  <c r="AB137" i="44" s="1"/>
  <c r="AB138" i="44" s="1"/>
  <c r="AB139" i="44" s="1"/>
  <c r="AB140" i="44" s="1"/>
  <c r="AB141" i="44" s="1"/>
  <c r="AB142" i="44" s="1"/>
  <c r="AB143" i="44" s="1"/>
  <c r="AB144" i="44" s="1"/>
  <c r="AB145" i="44" s="1"/>
  <c r="AB146" i="44" s="1"/>
  <c r="AB147" i="44" s="1"/>
  <c r="AB148" i="44" s="1"/>
  <c r="AB149" i="44" s="1"/>
  <c r="AB150" i="44" s="1"/>
  <c r="AB151" i="44" s="1"/>
  <c r="AB152" i="44" s="1"/>
  <c r="AB153" i="44" s="1"/>
  <c r="AB154" i="44" s="1"/>
  <c r="AB155" i="44" s="1"/>
  <c r="AB156" i="44" s="1"/>
  <c r="AB157" i="44" s="1"/>
  <c r="AB158" i="44" s="1"/>
  <c r="AB159" i="44" s="1"/>
  <c r="AB160" i="44" s="1"/>
  <c r="AB161" i="44" s="1"/>
  <c r="AB162" i="44" s="1"/>
  <c r="AB163" i="44" s="1"/>
  <c r="AB164" i="44" s="1"/>
  <c r="AB165" i="44" s="1"/>
  <c r="AB166" i="44" s="1"/>
  <c r="AB167" i="44" s="1"/>
  <c r="AB168" i="44" s="1"/>
  <c r="AB169" i="44" s="1"/>
  <c r="AB170" i="44" s="1"/>
  <c r="AB171" i="44" s="1"/>
  <c r="AB172" i="44" s="1"/>
  <c r="AB173" i="44" s="1"/>
  <c r="AB174" i="44" s="1"/>
  <c r="AB175" i="44" s="1"/>
  <c r="AB176" i="44" s="1"/>
  <c r="AB177" i="44" s="1"/>
  <c r="AB178" i="44" s="1"/>
  <c r="AB179" i="44" s="1"/>
  <c r="AB180" i="44" s="1"/>
  <c r="AB181" i="44" s="1"/>
  <c r="AB182" i="44" s="1"/>
  <c r="AB183" i="44" s="1"/>
  <c r="AB184" i="44" s="1"/>
  <c r="AB185" i="44" s="1"/>
  <c r="AB186" i="44" s="1"/>
  <c r="AB187" i="44" s="1"/>
  <c r="AB188" i="44" s="1"/>
  <c r="AB189" i="44" s="1"/>
  <c r="AB190" i="44" s="1"/>
  <c r="AB191" i="44" s="1"/>
  <c r="AB192" i="44" s="1"/>
  <c r="AB193" i="44" s="1"/>
  <c r="AB194" i="44" s="1"/>
  <c r="AB195" i="44" s="1"/>
  <c r="AB196" i="44" s="1"/>
  <c r="AB197" i="44" s="1"/>
  <c r="AB198" i="44" s="1"/>
  <c r="AB199" i="44" s="1"/>
  <c r="AB200" i="44" s="1"/>
  <c r="AB201" i="44" s="1"/>
  <c r="AA55" i="44"/>
  <c r="Z55" i="44"/>
  <c r="Q52" i="44"/>
  <c r="P52" i="44"/>
  <c r="O52" i="44"/>
  <c r="N52" i="44"/>
  <c r="E52" i="44"/>
  <c r="C52" i="44"/>
  <c r="D52" i="44"/>
  <c r="B52" i="44"/>
  <c r="E45" i="44"/>
  <c r="E46" i="44"/>
  <c r="E47" i="44"/>
  <c r="E44" i="44"/>
  <c r="E42" i="44"/>
  <c r="E43" i="44"/>
  <c r="E41" i="44"/>
  <c r="E39" i="44"/>
  <c r="E40" i="44"/>
  <c r="E38" i="44"/>
  <c r="E36" i="44"/>
  <c r="E37" i="44"/>
  <c r="E35" i="44"/>
  <c r="E33" i="44"/>
  <c r="E34" i="44"/>
  <c r="E32" i="44"/>
  <c r="AE6" i="45" l="1"/>
  <c r="AE9" i="45"/>
  <c r="Z56" i="44"/>
  <c r="Z57" i="44" s="1"/>
  <c r="Z58" i="44" s="1"/>
  <c r="Z59" i="44" s="1"/>
  <c r="Z60" i="44" s="1"/>
  <c r="Z61" i="44" s="1"/>
  <c r="Z62" i="44" s="1"/>
  <c r="Z63" i="44" s="1"/>
  <c r="Z64" i="44" s="1"/>
  <c r="Z65" i="44" s="1"/>
  <c r="Z66" i="44" s="1"/>
  <c r="Z67" i="44" s="1"/>
  <c r="Z68" i="44" s="1"/>
  <c r="Z69" i="44" s="1"/>
  <c r="Z70" i="44" s="1"/>
  <c r="Z71" i="44" s="1"/>
  <c r="Z72" i="44" s="1"/>
  <c r="Z73" i="44" s="1"/>
  <c r="Z74" i="44" s="1"/>
  <c r="Z75" i="44" s="1"/>
  <c r="Z76" i="44" s="1"/>
  <c r="Z77" i="44" s="1"/>
  <c r="Z78" i="44" s="1"/>
  <c r="Z79" i="44" s="1"/>
  <c r="Z80" i="44" s="1"/>
  <c r="Z81" i="44" s="1"/>
  <c r="Z82" i="44" s="1"/>
  <c r="Z83" i="44" s="1"/>
  <c r="Z84" i="44" s="1"/>
  <c r="Z85" i="44" s="1"/>
  <c r="Z86" i="44" s="1"/>
  <c r="Z87" i="44" s="1"/>
  <c r="Z88" i="44" s="1"/>
  <c r="Z89" i="44" s="1"/>
  <c r="Z90" i="44" s="1"/>
  <c r="Z91" i="44" s="1"/>
  <c r="Z92" i="44" s="1"/>
  <c r="Z93" i="44" s="1"/>
  <c r="Z94" i="44" s="1"/>
  <c r="Z95" i="44" s="1"/>
  <c r="Z96" i="44" s="1"/>
  <c r="Z97" i="44" s="1"/>
  <c r="Z98" i="44" s="1"/>
  <c r="Z99" i="44" s="1"/>
  <c r="Z100" i="44" s="1"/>
  <c r="Z101" i="44" s="1"/>
  <c r="Z102" i="44" s="1"/>
  <c r="Z103" i="44" s="1"/>
  <c r="Z104" i="44" s="1"/>
  <c r="Z105" i="44" s="1"/>
  <c r="Z106" i="44" s="1"/>
  <c r="Z107" i="44" s="1"/>
  <c r="Z108" i="44" s="1"/>
  <c r="Z109" i="44" s="1"/>
  <c r="Z110" i="44" s="1"/>
  <c r="Z111" i="44" s="1"/>
  <c r="Z112" i="44" s="1"/>
  <c r="Z113" i="44" s="1"/>
  <c r="Z114" i="44" s="1"/>
  <c r="Z115" i="44" s="1"/>
  <c r="Z116" i="44" s="1"/>
  <c r="Z117" i="44" s="1"/>
  <c r="Z118" i="44" s="1"/>
  <c r="Z119" i="44" s="1"/>
  <c r="Z120" i="44" s="1"/>
  <c r="Z121" i="44" s="1"/>
  <c r="Z122" i="44" s="1"/>
  <c r="Z123" i="44" s="1"/>
  <c r="Z124" i="44" s="1"/>
  <c r="Z125" i="44" s="1"/>
  <c r="Z126" i="44" s="1"/>
  <c r="Z127" i="44" s="1"/>
  <c r="Z128" i="44" s="1"/>
  <c r="Z129" i="44" s="1"/>
  <c r="Z130" i="44" s="1"/>
  <c r="Z131" i="44" s="1"/>
  <c r="Z132" i="44" s="1"/>
  <c r="Z133" i="44" s="1"/>
  <c r="Z134" i="44" s="1"/>
  <c r="Z135" i="44" s="1"/>
  <c r="Z136" i="44" s="1"/>
  <c r="Z137" i="44" s="1"/>
  <c r="Z138" i="44" s="1"/>
  <c r="Z139" i="44" s="1"/>
  <c r="Z140" i="44" s="1"/>
  <c r="Z141" i="44" s="1"/>
  <c r="Z142" i="44" s="1"/>
  <c r="Z143" i="44" s="1"/>
  <c r="Z144" i="44" s="1"/>
  <c r="Z145" i="44" s="1"/>
  <c r="Z146" i="44" s="1"/>
  <c r="Z147" i="44" s="1"/>
  <c r="AG2" i="37"/>
  <c r="AH2" i="37"/>
  <c r="DO50" i="45"/>
  <c r="DP50" i="45" s="1"/>
  <c r="DK49" i="45"/>
  <c r="DL49" i="45" s="1"/>
  <c r="DO48" i="45"/>
  <c r="DP48" i="45" s="1"/>
  <c r="DK47" i="45"/>
  <c r="DL47" i="45" s="1"/>
  <c r="DO46" i="45"/>
  <c r="DP46" i="45" s="1"/>
  <c r="DK45" i="45"/>
  <c r="DL45" i="45" s="1"/>
  <c r="DO44" i="45"/>
  <c r="DP44" i="45" s="1"/>
  <c r="DK43" i="45"/>
  <c r="DL43" i="45" s="1"/>
  <c r="DO42" i="45"/>
  <c r="DP42" i="45" s="1"/>
  <c r="DK41" i="45"/>
  <c r="DL41" i="45" s="1"/>
  <c r="DO40" i="45"/>
  <c r="DP40" i="45" s="1"/>
  <c r="DK39" i="45"/>
  <c r="DL39" i="45" s="1"/>
  <c r="DO38" i="45"/>
  <c r="DP38" i="45" s="1"/>
  <c r="DK37" i="45"/>
  <c r="DL37" i="45" s="1"/>
  <c r="DO36" i="45"/>
  <c r="DP36" i="45" s="1"/>
  <c r="DK35" i="45"/>
  <c r="DL35" i="45" s="1"/>
  <c r="DO34" i="45"/>
  <c r="DP34" i="45" s="1"/>
  <c r="DK33" i="45"/>
  <c r="DL33" i="45" s="1"/>
  <c r="DO32" i="45"/>
  <c r="DP32" i="45" s="1"/>
  <c r="DK31" i="45"/>
  <c r="DL31" i="45" s="1"/>
  <c r="DO30" i="45"/>
  <c r="DP30" i="45" s="1"/>
  <c r="DK29" i="45"/>
  <c r="DL29" i="45" s="1"/>
  <c r="DO28" i="45"/>
  <c r="DP28" i="45" s="1"/>
  <c r="DK27" i="45"/>
  <c r="DL27" i="45" s="1"/>
  <c r="DO26" i="45"/>
  <c r="DP26" i="45" s="1"/>
  <c r="DK25" i="45"/>
  <c r="DL25" i="45" s="1"/>
  <c r="DO24" i="45"/>
  <c r="DP24" i="45" s="1"/>
  <c r="DK23" i="45"/>
  <c r="DL23" i="45" s="1"/>
  <c r="DO22" i="45"/>
  <c r="DP22" i="45" s="1"/>
  <c r="DK21" i="45"/>
  <c r="DL21" i="45" s="1"/>
  <c r="DO20" i="45"/>
  <c r="DP20" i="45" s="1"/>
  <c r="DK19" i="45"/>
  <c r="DL19" i="45" s="1"/>
  <c r="DK18" i="45"/>
  <c r="DL18" i="45" s="1"/>
  <c r="DO16" i="45"/>
  <c r="DP16" i="45" s="1"/>
  <c r="DI15" i="45"/>
  <c r="DJ15" i="45" s="1"/>
  <c r="AO56" i="44"/>
  <c r="AO57" i="44" s="1"/>
  <c r="AO58" i="44" s="1"/>
  <c r="AO59" i="44" s="1"/>
  <c r="AO60" i="44" s="1"/>
  <c r="AO61" i="44" s="1"/>
  <c r="AO62" i="44" s="1"/>
  <c r="AO63" i="44" s="1"/>
  <c r="AO64" i="44" s="1"/>
  <c r="AO65" i="44" s="1"/>
  <c r="AO66" i="44" s="1"/>
  <c r="AO67" i="44" s="1"/>
  <c r="AO68" i="44" s="1"/>
  <c r="AO69" i="44" s="1"/>
  <c r="AO70" i="44" s="1"/>
  <c r="AO71" i="44" s="1"/>
  <c r="AO72" i="44" s="1"/>
  <c r="AO73" i="44" s="1"/>
  <c r="AO74" i="44" s="1"/>
  <c r="AO75" i="44" s="1"/>
  <c r="AO76" i="44" s="1"/>
  <c r="AO77" i="44" s="1"/>
  <c r="AO78" i="44" s="1"/>
  <c r="AO79" i="44" s="1"/>
  <c r="AO80" i="44" s="1"/>
  <c r="AO81" i="44" s="1"/>
  <c r="AO82" i="44" s="1"/>
  <c r="AO83" i="44" s="1"/>
  <c r="AO84" i="44" s="1"/>
  <c r="AO85" i="44" s="1"/>
  <c r="AO86" i="44" s="1"/>
  <c r="AO87" i="44" s="1"/>
  <c r="AO88" i="44" s="1"/>
  <c r="AO89" i="44" s="1"/>
  <c r="AO90" i="44" s="1"/>
  <c r="AO91" i="44" s="1"/>
  <c r="AO92" i="44" s="1"/>
  <c r="AO93" i="44" s="1"/>
  <c r="AO94" i="44" s="1"/>
  <c r="AO95" i="44" s="1"/>
  <c r="AO96" i="44" s="1"/>
  <c r="AO97" i="44" s="1"/>
  <c r="AO98" i="44" s="1"/>
  <c r="AO99" i="44" s="1"/>
  <c r="AO100" i="44" s="1"/>
  <c r="AO101" i="44" s="1"/>
  <c r="AO102" i="44" s="1"/>
  <c r="AO103" i="44" s="1"/>
  <c r="AO104" i="44" s="1"/>
  <c r="AO105" i="44" s="1"/>
  <c r="AO106" i="44" s="1"/>
  <c r="AO107" i="44" s="1"/>
  <c r="AO108" i="44" s="1"/>
  <c r="AO109" i="44" s="1"/>
  <c r="AO110" i="44" s="1"/>
  <c r="AO111" i="44" s="1"/>
  <c r="AO112" i="44" s="1"/>
  <c r="AO113" i="44" s="1"/>
  <c r="AO114" i="44" s="1"/>
  <c r="AO115" i="44" s="1"/>
  <c r="AO116" i="44" s="1"/>
  <c r="AO117" i="44" s="1"/>
  <c r="AO118" i="44" s="1"/>
  <c r="AO119" i="44" s="1"/>
  <c r="AO120" i="44" s="1"/>
  <c r="AO121" i="44" s="1"/>
  <c r="AO122" i="44" s="1"/>
  <c r="AO123" i="44" s="1"/>
  <c r="AO124" i="44" s="1"/>
  <c r="AO125" i="44" s="1"/>
  <c r="AO126" i="44" s="1"/>
  <c r="AO127" i="44" s="1"/>
  <c r="AO128" i="44" s="1"/>
  <c r="AO129" i="44" s="1"/>
  <c r="AO130" i="44" s="1"/>
  <c r="AO131" i="44" s="1"/>
  <c r="AO132" i="44" s="1"/>
  <c r="AO133" i="44" s="1"/>
  <c r="AO134" i="44" s="1"/>
  <c r="AO135" i="44" s="1"/>
  <c r="AO136" i="44" s="1"/>
  <c r="AO137" i="44" s="1"/>
  <c r="AO138" i="44" s="1"/>
  <c r="AO139" i="44" s="1"/>
  <c r="AO140" i="44" s="1"/>
  <c r="AO141" i="44" s="1"/>
  <c r="AO142" i="44" s="1"/>
  <c r="AO143" i="44" s="1"/>
  <c r="AO144" i="44" s="1"/>
  <c r="AO145" i="44" s="1"/>
  <c r="AO146" i="44" s="1"/>
  <c r="AO147" i="44" s="1"/>
  <c r="AO148" i="44" s="1"/>
  <c r="AO149" i="44" s="1"/>
  <c r="AO150" i="44" s="1"/>
  <c r="AO151" i="44" s="1"/>
  <c r="AO152" i="44" s="1"/>
  <c r="AO153" i="44" s="1"/>
  <c r="AO154" i="44" s="1"/>
  <c r="AO155" i="44" s="1"/>
  <c r="AO156" i="44" s="1"/>
  <c r="AO157" i="44" s="1"/>
  <c r="AO158" i="44" s="1"/>
  <c r="AO159" i="44" s="1"/>
  <c r="AO160" i="44" s="1"/>
  <c r="AO161" i="44" s="1"/>
  <c r="AO162" i="44" s="1"/>
  <c r="AO163" i="44" s="1"/>
  <c r="AO164" i="44" s="1"/>
  <c r="AO165" i="44" s="1"/>
  <c r="AO166" i="44" s="1"/>
  <c r="AO167" i="44" s="1"/>
  <c r="AO168" i="44" s="1"/>
  <c r="AO169" i="44" s="1"/>
  <c r="AO170" i="44" s="1"/>
  <c r="AO171" i="44" s="1"/>
  <c r="AO172" i="44" s="1"/>
  <c r="AO173" i="44" s="1"/>
  <c r="AO174" i="44" s="1"/>
  <c r="AO175" i="44" s="1"/>
  <c r="AO176" i="44" s="1"/>
  <c r="AO177" i="44" s="1"/>
  <c r="AO178" i="44" s="1"/>
  <c r="AO179" i="44" s="1"/>
  <c r="AO180" i="44" s="1"/>
  <c r="AO181" i="44" s="1"/>
  <c r="AO182" i="44" s="1"/>
  <c r="AO183" i="44" s="1"/>
  <c r="AO184" i="44" s="1"/>
  <c r="AO185" i="44" s="1"/>
  <c r="AO186" i="44" s="1"/>
  <c r="AO187" i="44" s="1"/>
  <c r="AO188" i="44" s="1"/>
  <c r="AO189" i="44" s="1"/>
  <c r="AO190" i="44" s="1"/>
  <c r="AO191" i="44" s="1"/>
  <c r="AO192" i="44" s="1"/>
  <c r="AO193" i="44" s="1"/>
  <c r="AO194" i="44" s="1"/>
  <c r="AO195" i="44" s="1"/>
  <c r="AO196" i="44" s="1"/>
  <c r="AO197" i="44" s="1"/>
  <c r="AO198" i="44" s="1"/>
  <c r="AO199" i="44" s="1"/>
  <c r="AO200" i="44" s="1"/>
  <c r="AO201" i="44" s="1"/>
  <c r="DI49" i="45"/>
  <c r="DJ49" i="45" s="1"/>
  <c r="DI47" i="45"/>
  <c r="DJ47" i="45" s="1"/>
  <c r="DI45" i="45"/>
  <c r="DJ45" i="45" s="1"/>
  <c r="DI43" i="45"/>
  <c r="DJ43" i="45" s="1"/>
  <c r="DI41" i="45"/>
  <c r="DJ41" i="45" s="1"/>
  <c r="DI39" i="45"/>
  <c r="DJ39" i="45" s="1"/>
  <c r="DI37" i="45"/>
  <c r="DJ37" i="45" s="1"/>
  <c r="DI35" i="45"/>
  <c r="DJ35" i="45" s="1"/>
  <c r="DI33" i="45"/>
  <c r="DJ33" i="45" s="1"/>
  <c r="DI31" i="45"/>
  <c r="DJ31" i="45" s="1"/>
  <c r="DI29" i="45"/>
  <c r="DJ29" i="45" s="1"/>
  <c r="DI27" i="45"/>
  <c r="DJ27" i="45" s="1"/>
  <c r="DI25" i="45"/>
  <c r="DJ25" i="45" s="1"/>
  <c r="DI23" i="45"/>
  <c r="DJ23" i="45" s="1"/>
  <c r="DI21" i="45"/>
  <c r="DJ21" i="45" s="1"/>
  <c r="DI18" i="45"/>
  <c r="DJ18" i="45" s="1"/>
  <c r="DK17" i="45"/>
  <c r="DL17" i="45" s="1"/>
  <c r="DO15" i="45"/>
  <c r="DP15" i="45" s="1"/>
  <c r="DI19" i="45"/>
  <c r="DJ19" i="45" s="1"/>
  <c r="DK50" i="45"/>
  <c r="DL50" i="45" s="1"/>
  <c r="DO49" i="45"/>
  <c r="DP49" i="45" s="1"/>
  <c r="DK48" i="45"/>
  <c r="DL48" i="45" s="1"/>
  <c r="DO47" i="45"/>
  <c r="DP47" i="45" s="1"/>
  <c r="DK46" i="45"/>
  <c r="DL46" i="45" s="1"/>
  <c r="DO45" i="45"/>
  <c r="DP45" i="45" s="1"/>
  <c r="DK44" i="45"/>
  <c r="DL44" i="45" s="1"/>
  <c r="DO43" i="45"/>
  <c r="DP43" i="45" s="1"/>
  <c r="DK42" i="45"/>
  <c r="DL42" i="45" s="1"/>
  <c r="DO41" i="45"/>
  <c r="DP41" i="45" s="1"/>
  <c r="DK40" i="45"/>
  <c r="DL40" i="45" s="1"/>
  <c r="DO39" i="45"/>
  <c r="DP39" i="45" s="1"/>
  <c r="DK38" i="45"/>
  <c r="DL38" i="45" s="1"/>
  <c r="DO37" i="45"/>
  <c r="DP37" i="45" s="1"/>
  <c r="DK36" i="45"/>
  <c r="DL36" i="45" s="1"/>
  <c r="DO35" i="45"/>
  <c r="DP35" i="45" s="1"/>
  <c r="DK34" i="45"/>
  <c r="DL34" i="45" s="1"/>
  <c r="DO33" i="45"/>
  <c r="DP33" i="45" s="1"/>
  <c r="DK32" i="45"/>
  <c r="DL32" i="45" s="1"/>
  <c r="DO31" i="45"/>
  <c r="DP31" i="45" s="1"/>
  <c r="DK30" i="45"/>
  <c r="DL30" i="45" s="1"/>
  <c r="DO29" i="45"/>
  <c r="DP29" i="45" s="1"/>
  <c r="DK28" i="45"/>
  <c r="DL28" i="45" s="1"/>
  <c r="DO27" i="45"/>
  <c r="DP27" i="45" s="1"/>
  <c r="DK26" i="45"/>
  <c r="DL26" i="45" s="1"/>
  <c r="DO25" i="45"/>
  <c r="DP25" i="45" s="1"/>
  <c r="DK24" i="45"/>
  <c r="DL24" i="45" s="1"/>
  <c r="DO23" i="45"/>
  <c r="DP23" i="45" s="1"/>
  <c r="DK22" i="45"/>
  <c r="DL22" i="45" s="1"/>
  <c r="DO21" i="45"/>
  <c r="DP21" i="45" s="1"/>
  <c r="DK20" i="45"/>
  <c r="DL20" i="45" s="1"/>
  <c r="DO19" i="45"/>
  <c r="DP19" i="45" s="1"/>
  <c r="DO18" i="45"/>
  <c r="DP18" i="45" s="1"/>
  <c r="DI17" i="45"/>
  <c r="DJ17" i="45" s="1"/>
  <c r="DK16" i="45"/>
  <c r="DL16" i="45" s="1"/>
  <c r="AA56" i="44"/>
  <c r="AA57" i="44" s="1"/>
  <c r="AA58" i="44" s="1"/>
  <c r="AA59" i="44" s="1"/>
  <c r="AA60" i="44" s="1"/>
  <c r="AA61" i="44" s="1"/>
  <c r="AA62" i="44" s="1"/>
  <c r="AA63" i="44" s="1"/>
  <c r="AA64" i="44" s="1"/>
  <c r="AA65" i="44" s="1"/>
  <c r="AA66" i="44" s="1"/>
  <c r="AA67" i="44" s="1"/>
  <c r="AA68" i="44" s="1"/>
  <c r="AA69" i="44" s="1"/>
  <c r="AA70" i="44" s="1"/>
  <c r="AA71" i="44" s="1"/>
  <c r="AA72" i="44" s="1"/>
  <c r="AA73" i="44" s="1"/>
  <c r="AA74" i="44" s="1"/>
  <c r="AA75" i="44" s="1"/>
  <c r="AA76" i="44" s="1"/>
  <c r="AA77" i="44" s="1"/>
  <c r="AA78" i="44" s="1"/>
  <c r="AA79" i="44" s="1"/>
  <c r="AA80" i="44" s="1"/>
  <c r="AA81" i="44" s="1"/>
  <c r="AA82" i="44" s="1"/>
  <c r="AA83" i="44" s="1"/>
  <c r="AA84" i="44" s="1"/>
  <c r="AA85" i="44" s="1"/>
  <c r="AA86" i="44" s="1"/>
  <c r="AA87" i="44" s="1"/>
  <c r="AA88" i="44" s="1"/>
  <c r="AA89" i="44" s="1"/>
  <c r="AA90" i="44" s="1"/>
  <c r="AA91" i="44" s="1"/>
  <c r="AA92" i="44" s="1"/>
  <c r="AA93" i="44" s="1"/>
  <c r="AA94" i="44" s="1"/>
  <c r="AA95" i="44" s="1"/>
  <c r="AA96" i="44" s="1"/>
  <c r="AA97" i="44" s="1"/>
  <c r="AA98" i="44" s="1"/>
  <c r="AA99" i="44" s="1"/>
  <c r="AA100" i="44" s="1"/>
  <c r="AA101" i="44" s="1"/>
  <c r="AA102" i="44" s="1"/>
  <c r="AA103" i="44" s="1"/>
  <c r="AA104" i="44" s="1"/>
  <c r="AA105" i="44" s="1"/>
  <c r="AA106" i="44" s="1"/>
  <c r="AA107" i="44" s="1"/>
  <c r="AA108" i="44" s="1"/>
  <c r="AA109" i="44" s="1"/>
  <c r="AA110" i="44" s="1"/>
  <c r="AA111" i="44" s="1"/>
  <c r="AA112" i="44" s="1"/>
  <c r="AA113" i="44" s="1"/>
  <c r="AA114" i="44" s="1"/>
  <c r="AA115" i="44" s="1"/>
  <c r="AA116" i="44" s="1"/>
  <c r="AA117" i="44" s="1"/>
  <c r="AA118" i="44" s="1"/>
  <c r="AA119" i="44" s="1"/>
  <c r="AA120" i="44" s="1"/>
  <c r="AA121" i="44" s="1"/>
  <c r="AA122" i="44" s="1"/>
  <c r="AA123" i="44" s="1"/>
  <c r="AA124" i="44" s="1"/>
  <c r="AA125" i="44" s="1"/>
  <c r="AA126" i="44" s="1"/>
  <c r="AA127" i="44" s="1"/>
  <c r="AA128" i="44" s="1"/>
  <c r="AA129" i="44" s="1"/>
  <c r="AA130" i="44" s="1"/>
  <c r="AA131" i="44" s="1"/>
  <c r="AA132" i="44" s="1"/>
  <c r="AA133" i="44" s="1"/>
  <c r="AA134" i="44" s="1"/>
  <c r="AA135" i="44" s="1"/>
  <c r="AA136" i="44" s="1"/>
  <c r="AA137" i="44" s="1"/>
  <c r="AA138" i="44" s="1"/>
  <c r="AA139" i="44" s="1"/>
  <c r="AA140" i="44" s="1"/>
  <c r="AA141" i="44" s="1"/>
  <c r="AA142" i="44" s="1"/>
  <c r="AA143" i="44" s="1"/>
  <c r="AA144" i="44" s="1"/>
  <c r="AA145" i="44" s="1"/>
  <c r="AA146" i="44" s="1"/>
  <c r="AA147" i="44" s="1"/>
  <c r="AA148" i="44" s="1"/>
  <c r="AA149" i="44" s="1"/>
  <c r="AA150" i="44" s="1"/>
  <c r="AA151" i="44" s="1"/>
  <c r="AA152" i="44" s="1"/>
  <c r="AA153" i="44" s="1"/>
  <c r="AA154" i="44" s="1"/>
  <c r="AA155" i="44" s="1"/>
  <c r="AA156" i="44" s="1"/>
  <c r="AA157" i="44" s="1"/>
  <c r="AA158" i="44" s="1"/>
  <c r="AA159" i="44" s="1"/>
  <c r="AA160" i="44" s="1"/>
  <c r="AA161" i="44" s="1"/>
  <c r="AA162" i="44" s="1"/>
  <c r="AA163" i="44" s="1"/>
  <c r="AA164" i="44" s="1"/>
  <c r="AA165" i="44" s="1"/>
  <c r="AA166" i="44" s="1"/>
  <c r="AA167" i="44" s="1"/>
  <c r="AA168" i="44" s="1"/>
  <c r="AA169" i="44" s="1"/>
  <c r="AA170" i="44" s="1"/>
  <c r="AA171" i="44" s="1"/>
  <c r="AA172" i="44" s="1"/>
  <c r="AA173" i="44" s="1"/>
  <c r="AA174" i="44" s="1"/>
  <c r="AA175" i="44" s="1"/>
  <c r="AA176" i="44" s="1"/>
  <c r="AA177" i="44" s="1"/>
  <c r="AA178" i="44" s="1"/>
  <c r="AA179" i="44" s="1"/>
  <c r="AA180" i="44" s="1"/>
  <c r="AA181" i="44" s="1"/>
  <c r="AA182" i="44" s="1"/>
  <c r="AA183" i="44" s="1"/>
  <c r="AA184" i="44" s="1"/>
  <c r="AA185" i="44" s="1"/>
  <c r="AA186" i="44" s="1"/>
  <c r="AA187" i="44" s="1"/>
  <c r="AA188" i="44" s="1"/>
  <c r="AA189" i="44" s="1"/>
  <c r="AA190" i="44" s="1"/>
  <c r="AA191" i="44" s="1"/>
  <c r="AA192" i="44" s="1"/>
  <c r="AA193" i="44" s="1"/>
  <c r="AA194" i="44" s="1"/>
  <c r="AA195" i="44" s="1"/>
  <c r="AA196" i="44" s="1"/>
  <c r="AA197" i="44" s="1"/>
  <c r="AA198" i="44" s="1"/>
  <c r="AA199" i="44" s="1"/>
  <c r="AA200" i="44" s="1"/>
  <c r="AA201" i="44" s="1"/>
  <c r="DI16" i="45"/>
  <c r="DJ16" i="45" s="1"/>
  <c r="DI50" i="45"/>
  <c r="DJ50" i="45" s="1"/>
  <c r="DI48" i="45"/>
  <c r="DJ48" i="45" s="1"/>
  <c r="DI46" i="45"/>
  <c r="DJ46" i="45" s="1"/>
  <c r="DI44" i="45"/>
  <c r="DJ44" i="45" s="1"/>
  <c r="DI42" i="45"/>
  <c r="DJ42" i="45" s="1"/>
  <c r="DI40" i="45"/>
  <c r="DJ40" i="45" s="1"/>
  <c r="DI38" i="45"/>
  <c r="DJ38" i="45" s="1"/>
  <c r="DI36" i="45"/>
  <c r="DJ36" i="45" s="1"/>
  <c r="DI34" i="45"/>
  <c r="DJ34" i="45" s="1"/>
  <c r="DI32" i="45"/>
  <c r="DJ32" i="45" s="1"/>
  <c r="DI30" i="45"/>
  <c r="DJ30" i="45" s="1"/>
  <c r="DI28" i="45"/>
  <c r="DJ28" i="45" s="1"/>
  <c r="DI26" i="45"/>
  <c r="DJ26" i="45" s="1"/>
  <c r="DI24" i="45"/>
  <c r="DJ24" i="45" s="1"/>
  <c r="DI22" i="45"/>
  <c r="DJ22" i="45" s="1"/>
  <c r="DI20" i="45"/>
  <c r="DJ20" i="45" s="1"/>
  <c r="DO17" i="45"/>
  <c r="DP17" i="45" s="1"/>
  <c r="DK15" i="45"/>
  <c r="DL15" i="45" s="1"/>
  <c r="AB52" i="44"/>
  <c r="AL58" i="44"/>
  <c r="AL59" i="44" s="1"/>
  <c r="AL60" i="44" s="1"/>
  <c r="AL61" i="44" s="1"/>
  <c r="AL62" i="44" s="1"/>
  <c r="AL63" i="44" s="1"/>
  <c r="AL64" i="44" s="1"/>
  <c r="AL65" i="44" s="1"/>
  <c r="AL66" i="44" s="1"/>
  <c r="AL67" i="44" s="1"/>
  <c r="AL68" i="44" s="1"/>
  <c r="AL69" i="44" s="1"/>
  <c r="AL70" i="44" s="1"/>
  <c r="AL71" i="44" s="1"/>
  <c r="AL72" i="44" s="1"/>
  <c r="AL73" i="44" s="1"/>
  <c r="AL74" i="44" s="1"/>
  <c r="AL75" i="44" s="1"/>
  <c r="AL76" i="44" s="1"/>
  <c r="AL77" i="44" s="1"/>
  <c r="AL78" i="44" s="1"/>
  <c r="AL79" i="44" s="1"/>
  <c r="AL80" i="44" s="1"/>
  <c r="AL81" i="44" s="1"/>
  <c r="AL82" i="44" s="1"/>
  <c r="AL83" i="44" s="1"/>
  <c r="AL84" i="44" s="1"/>
  <c r="AL85" i="44" s="1"/>
  <c r="AL86" i="44" s="1"/>
  <c r="AL87" i="44" s="1"/>
  <c r="AL88" i="44" s="1"/>
  <c r="AL89" i="44" s="1"/>
  <c r="AL90" i="44" s="1"/>
  <c r="AL91" i="44" s="1"/>
  <c r="AL92" i="44" s="1"/>
  <c r="AL93" i="44" s="1"/>
  <c r="AL94" i="44" s="1"/>
  <c r="AL95" i="44" s="1"/>
  <c r="AL96" i="44" s="1"/>
  <c r="AL97" i="44" s="1"/>
  <c r="AL98" i="44" s="1"/>
  <c r="AL99" i="44" s="1"/>
  <c r="AL100" i="44" s="1"/>
  <c r="AL101" i="44" s="1"/>
  <c r="AL102" i="44" s="1"/>
  <c r="AL103" i="44" s="1"/>
  <c r="AL104" i="44" s="1"/>
  <c r="AL105" i="44" s="1"/>
  <c r="AL106" i="44" s="1"/>
  <c r="AL107" i="44" s="1"/>
  <c r="AL108" i="44" s="1"/>
  <c r="AL109" i="44" s="1"/>
  <c r="AL110" i="44" s="1"/>
  <c r="AL111" i="44" s="1"/>
  <c r="AL112" i="44" s="1"/>
  <c r="AL113" i="44" s="1"/>
  <c r="AL114" i="44" s="1"/>
  <c r="AL115" i="44" s="1"/>
  <c r="AL116" i="44" s="1"/>
  <c r="AL117" i="44" s="1"/>
  <c r="AL118" i="44" s="1"/>
  <c r="AL119" i="44" s="1"/>
  <c r="AL120" i="44" s="1"/>
  <c r="AL121" i="44" s="1"/>
  <c r="AL122" i="44" s="1"/>
  <c r="AL123" i="44" s="1"/>
  <c r="AL124" i="44" s="1"/>
  <c r="AL125" i="44" s="1"/>
  <c r="AL126" i="44" s="1"/>
  <c r="AL127" i="44" s="1"/>
  <c r="AL128" i="44" s="1"/>
  <c r="AL129" i="44" s="1"/>
  <c r="AL130" i="44" s="1"/>
  <c r="AL131" i="44" s="1"/>
  <c r="AL132" i="44" s="1"/>
  <c r="AL133" i="44" s="1"/>
  <c r="AL134" i="44" s="1"/>
  <c r="AL135" i="44" s="1"/>
  <c r="AL136" i="44" s="1"/>
  <c r="AL137" i="44" s="1"/>
  <c r="AL138" i="44" s="1"/>
  <c r="AL139" i="44" s="1"/>
  <c r="AL140" i="44" s="1"/>
  <c r="AL141" i="44" s="1"/>
  <c r="AL142" i="44" s="1"/>
  <c r="AL143" i="44" s="1"/>
  <c r="AL144" i="44" s="1"/>
  <c r="AL145" i="44" s="1"/>
  <c r="AL146" i="44" s="1"/>
  <c r="AL147" i="44" s="1"/>
  <c r="AL148" i="44" s="1"/>
  <c r="AL149" i="44" s="1"/>
  <c r="AL150" i="44" s="1"/>
  <c r="AL151" i="44" s="1"/>
  <c r="AL152" i="44" s="1"/>
  <c r="AL153" i="44" s="1"/>
  <c r="AL154" i="44" s="1"/>
  <c r="AL155" i="44" s="1"/>
  <c r="AL156" i="44" s="1"/>
  <c r="AL157" i="44" s="1"/>
  <c r="AL158" i="44" s="1"/>
  <c r="AL159" i="44" s="1"/>
  <c r="AL160" i="44" s="1"/>
  <c r="AL161" i="44" s="1"/>
  <c r="AL162" i="44" s="1"/>
  <c r="AL163" i="44" s="1"/>
  <c r="AL164" i="44" s="1"/>
  <c r="AL165" i="44" s="1"/>
  <c r="AL166" i="44" s="1"/>
  <c r="AL167" i="44" s="1"/>
  <c r="AL168" i="44" s="1"/>
  <c r="AL169" i="44" s="1"/>
  <c r="AL170" i="44" s="1"/>
  <c r="AL171" i="44" s="1"/>
  <c r="AL172" i="44" s="1"/>
  <c r="AL173" i="44" s="1"/>
  <c r="AL174" i="44" s="1"/>
  <c r="AL175" i="44" s="1"/>
  <c r="AL176" i="44" s="1"/>
  <c r="AL177" i="44" s="1"/>
  <c r="AL178" i="44" s="1"/>
  <c r="AL179" i="44" s="1"/>
  <c r="AL180" i="44" s="1"/>
  <c r="AL181" i="44" s="1"/>
  <c r="AL182" i="44" s="1"/>
  <c r="AL183" i="44" s="1"/>
  <c r="AL184" i="44" s="1"/>
  <c r="AL185" i="44" s="1"/>
  <c r="AL186" i="44" s="1"/>
  <c r="AL187" i="44" s="1"/>
  <c r="AL188" i="44" s="1"/>
  <c r="AL189" i="44" s="1"/>
  <c r="AL190" i="44" s="1"/>
  <c r="AL191" i="44" s="1"/>
  <c r="AL192" i="44" s="1"/>
  <c r="AL193" i="44" s="1"/>
  <c r="AL194" i="44" s="1"/>
  <c r="AL195" i="44" s="1"/>
  <c r="AL196" i="44" s="1"/>
  <c r="AL197" i="44" s="1"/>
  <c r="AL198" i="44" s="1"/>
  <c r="AL199" i="44" s="1"/>
  <c r="AL200" i="44" s="1"/>
  <c r="AL201" i="44" s="1"/>
  <c r="AN58" i="44"/>
  <c r="AN59" i="44" s="1"/>
  <c r="AN60" i="44" s="1"/>
  <c r="AN61" i="44" s="1"/>
  <c r="AN62" i="44" s="1"/>
  <c r="AN63" i="44" s="1"/>
  <c r="AN64" i="44" s="1"/>
  <c r="AN65" i="44" s="1"/>
  <c r="AN66" i="44" s="1"/>
  <c r="AN67" i="44" s="1"/>
  <c r="AN68" i="44" s="1"/>
  <c r="AN69" i="44" s="1"/>
  <c r="AN70" i="44" s="1"/>
  <c r="AN71" i="44" s="1"/>
  <c r="AN72" i="44" s="1"/>
  <c r="AN73" i="44" s="1"/>
  <c r="AN74" i="44" s="1"/>
  <c r="AN75" i="44" s="1"/>
  <c r="AN76" i="44" s="1"/>
  <c r="AN77" i="44" s="1"/>
  <c r="AN78" i="44" s="1"/>
  <c r="AN79" i="44" s="1"/>
  <c r="AN80" i="44" s="1"/>
  <c r="AN81" i="44" s="1"/>
  <c r="AN82" i="44" s="1"/>
  <c r="AN83" i="44" s="1"/>
  <c r="AN84" i="44" s="1"/>
  <c r="AN85" i="44" s="1"/>
  <c r="AN86" i="44" s="1"/>
  <c r="AN87" i="44" s="1"/>
  <c r="AN88" i="44" s="1"/>
  <c r="AN89" i="44" s="1"/>
  <c r="AN90" i="44" s="1"/>
  <c r="AN91" i="44" s="1"/>
  <c r="AN92" i="44" s="1"/>
  <c r="AN93" i="44" s="1"/>
  <c r="AN94" i="44" s="1"/>
  <c r="AN95" i="44" s="1"/>
  <c r="AN96" i="44" s="1"/>
  <c r="AN97" i="44" s="1"/>
  <c r="AN98" i="44" s="1"/>
  <c r="AN99" i="44" s="1"/>
  <c r="AN100" i="44" s="1"/>
  <c r="AN101" i="44" s="1"/>
  <c r="AN102" i="44" s="1"/>
  <c r="AN103" i="44" s="1"/>
  <c r="AN104" i="44" s="1"/>
  <c r="AN105" i="44" s="1"/>
  <c r="AN106" i="44" s="1"/>
  <c r="AN107" i="44" s="1"/>
  <c r="AN108" i="44" s="1"/>
  <c r="AN109" i="44" s="1"/>
  <c r="AN110" i="44" s="1"/>
  <c r="AN111" i="44" s="1"/>
  <c r="AN112" i="44" s="1"/>
  <c r="AN113" i="44" s="1"/>
  <c r="AN114" i="44" s="1"/>
  <c r="AN115" i="44" s="1"/>
  <c r="AN116" i="44" s="1"/>
  <c r="AN117" i="44" s="1"/>
  <c r="AN118" i="44" s="1"/>
  <c r="AN119" i="44" s="1"/>
  <c r="AN120" i="44" s="1"/>
  <c r="AN121" i="44" s="1"/>
  <c r="AN122" i="44" s="1"/>
  <c r="AN123" i="44" s="1"/>
  <c r="AN124" i="44" s="1"/>
  <c r="AN125" i="44" s="1"/>
  <c r="AN126" i="44" s="1"/>
  <c r="AN127" i="44" s="1"/>
  <c r="AN128" i="44" s="1"/>
  <c r="AN129" i="44" s="1"/>
  <c r="AN130" i="44" s="1"/>
  <c r="AN131" i="44" s="1"/>
  <c r="AN132" i="44" s="1"/>
  <c r="AN133" i="44" s="1"/>
  <c r="AN134" i="44" s="1"/>
  <c r="AN135" i="44" s="1"/>
  <c r="AN136" i="44" s="1"/>
  <c r="AN137" i="44" s="1"/>
  <c r="AN138" i="44" s="1"/>
  <c r="AN139" i="44" s="1"/>
  <c r="AN140" i="44" s="1"/>
  <c r="AN141" i="44" s="1"/>
  <c r="AN142" i="44" s="1"/>
  <c r="AN143" i="44" s="1"/>
  <c r="AN144" i="44" s="1"/>
  <c r="AN145" i="44" s="1"/>
  <c r="AN146" i="44" s="1"/>
  <c r="AN147" i="44" s="1"/>
  <c r="AN148" i="44" s="1"/>
  <c r="AN149" i="44" s="1"/>
  <c r="AN150" i="44" s="1"/>
  <c r="AN151" i="44" s="1"/>
  <c r="AN152" i="44" s="1"/>
  <c r="AN153" i="44" s="1"/>
  <c r="AN154" i="44" s="1"/>
  <c r="AN155" i="44" s="1"/>
  <c r="AN156" i="44" s="1"/>
  <c r="AN157" i="44" s="1"/>
  <c r="AN158" i="44" s="1"/>
  <c r="AN159" i="44" s="1"/>
  <c r="AN160" i="44" s="1"/>
  <c r="AN161" i="44" s="1"/>
  <c r="AN162" i="44" s="1"/>
  <c r="AN163" i="44" s="1"/>
  <c r="AN164" i="44" s="1"/>
  <c r="AN165" i="44" s="1"/>
  <c r="AN166" i="44" s="1"/>
  <c r="AN167" i="44" s="1"/>
  <c r="AN168" i="44" s="1"/>
  <c r="AN169" i="44" s="1"/>
  <c r="AN170" i="44" s="1"/>
  <c r="AN171" i="44" s="1"/>
  <c r="AN172" i="44" s="1"/>
  <c r="AN173" i="44" s="1"/>
  <c r="AN174" i="44" s="1"/>
  <c r="AN175" i="44" s="1"/>
  <c r="AN176" i="44" s="1"/>
  <c r="AN177" i="44" s="1"/>
  <c r="AN178" i="44" s="1"/>
  <c r="AN179" i="44" s="1"/>
  <c r="AN180" i="44" s="1"/>
  <c r="AN181" i="44" s="1"/>
  <c r="AN182" i="44" s="1"/>
  <c r="AN183" i="44" s="1"/>
  <c r="AN184" i="44" s="1"/>
  <c r="AN185" i="44" s="1"/>
  <c r="AN186" i="44" s="1"/>
  <c r="AN187" i="44" s="1"/>
  <c r="AN188" i="44" s="1"/>
  <c r="AN189" i="44" s="1"/>
  <c r="AN190" i="44" s="1"/>
  <c r="AN191" i="44" s="1"/>
  <c r="AN192" i="44" s="1"/>
  <c r="AN193" i="44" s="1"/>
  <c r="AN194" i="44" s="1"/>
  <c r="AN195" i="44" s="1"/>
  <c r="AN196" i="44" s="1"/>
  <c r="AN197" i="44" s="1"/>
  <c r="AN198" i="44" s="1"/>
  <c r="AN199" i="44" s="1"/>
  <c r="AN200" i="44" s="1"/>
  <c r="AN201" i="44" s="1"/>
  <c r="AM52" i="44"/>
  <c r="AC52" i="44"/>
  <c r="AA52" i="44" l="1"/>
  <c r="Z148" i="44"/>
  <c r="Z149" i="44" s="1"/>
  <c r="Z150" i="44" s="1"/>
  <c r="Z151" i="44" s="1"/>
  <c r="Z152" i="44" s="1"/>
  <c r="Z153" i="44" s="1"/>
  <c r="Z154" i="44" s="1"/>
  <c r="Z155" i="44" s="1"/>
  <c r="Z156" i="44" s="1"/>
  <c r="Z157" i="44" s="1"/>
  <c r="Z158" i="44" s="1"/>
  <c r="Z159" i="44" s="1"/>
  <c r="Z160" i="44" s="1"/>
  <c r="Z161" i="44" s="1"/>
  <c r="Z162" i="44" s="1"/>
  <c r="Z163" i="44" s="1"/>
  <c r="Z164" i="44" s="1"/>
  <c r="Z165" i="44" s="1"/>
  <c r="Z166" i="44" s="1"/>
  <c r="Z167" i="44" s="1"/>
  <c r="Z168" i="44" s="1"/>
  <c r="Z169" i="44" s="1"/>
  <c r="Z170" i="44" s="1"/>
  <c r="Z171" i="44" s="1"/>
  <c r="Z172" i="44" s="1"/>
  <c r="Z173" i="44" s="1"/>
  <c r="Z174" i="44" s="1"/>
  <c r="Z175" i="44" s="1"/>
  <c r="Z176" i="44" s="1"/>
  <c r="Z177" i="44" s="1"/>
  <c r="Z178" i="44" s="1"/>
  <c r="Z179" i="44" s="1"/>
  <c r="Z180" i="44" s="1"/>
  <c r="Z181" i="44" s="1"/>
  <c r="Z182" i="44" s="1"/>
  <c r="Z183" i="44" s="1"/>
  <c r="Z184" i="44" s="1"/>
  <c r="Z185" i="44" s="1"/>
  <c r="Z186" i="44" s="1"/>
  <c r="Z187" i="44" s="1"/>
  <c r="Z188" i="44" s="1"/>
  <c r="Z189" i="44" s="1"/>
  <c r="Z190" i="44" s="1"/>
  <c r="Z191" i="44" s="1"/>
  <c r="Z192" i="44" s="1"/>
  <c r="Z193" i="44" s="1"/>
  <c r="Z194" i="44" s="1"/>
  <c r="Z195" i="44" s="1"/>
  <c r="Z196" i="44" s="1"/>
  <c r="Z197" i="44" s="1"/>
  <c r="Z198" i="44" s="1"/>
  <c r="Z199" i="44" s="1"/>
  <c r="Z200" i="44" s="1"/>
  <c r="Z201" i="44" s="1"/>
  <c r="AI2" i="37"/>
  <c r="DG19" i="45"/>
  <c r="DH19" i="45" s="1"/>
  <c r="DQ45" i="45"/>
  <c r="DR45" i="45" s="1"/>
  <c r="DG27" i="45"/>
  <c r="DH27" i="45" s="1"/>
  <c r="DQ20" i="45"/>
  <c r="DR20" i="45" s="1"/>
  <c r="DM23" i="45"/>
  <c r="DN23" i="45" s="1"/>
  <c r="DQ28" i="45"/>
  <c r="DR28" i="45" s="1"/>
  <c r="DM31" i="45"/>
  <c r="DN31" i="45" s="1"/>
  <c r="DQ36" i="45"/>
  <c r="DR36" i="45" s="1"/>
  <c r="DM39" i="45"/>
  <c r="DN39" i="45" s="1"/>
  <c r="DQ44" i="45"/>
  <c r="DR44" i="45" s="1"/>
  <c r="DM47" i="45"/>
  <c r="DN47" i="45" s="1"/>
  <c r="DE35" i="45"/>
  <c r="DF35" i="45" s="1"/>
  <c r="DE20" i="45"/>
  <c r="DF20" i="45" s="1"/>
  <c r="DG23" i="45"/>
  <c r="DH23" i="45" s="1"/>
  <c r="DG31" i="45"/>
  <c r="DH31" i="45" s="1"/>
  <c r="DG39" i="45"/>
  <c r="DH39" i="45" s="1"/>
  <c r="DG47" i="45"/>
  <c r="DH47" i="45" s="1"/>
  <c r="DE42" i="45"/>
  <c r="DF42" i="45" s="1"/>
  <c r="DE26" i="45"/>
  <c r="DF26" i="45" s="1"/>
  <c r="DM16" i="45"/>
  <c r="DN16" i="45" s="1"/>
  <c r="DQ19" i="45"/>
  <c r="DR19" i="45" s="1"/>
  <c r="DM22" i="45"/>
  <c r="DN22" i="45" s="1"/>
  <c r="DQ27" i="45"/>
  <c r="DR27" i="45" s="1"/>
  <c r="DM30" i="45"/>
  <c r="DN30" i="45" s="1"/>
  <c r="DQ35" i="45"/>
  <c r="DR35" i="45" s="1"/>
  <c r="DM38" i="45"/>
  <c r="DN38" i="45" s="1"/>
  <c r="DQ43" i="45"/>
  <c r="DR43" i="45" s="1"/>
  <c r="DM46" i="45"/>
  <c r="DN46" i="45" s="1"/>
  <c r="DE45" i="45"/>
  <c r="DF45" i="45" s="1"/>
  <c r="DE29" i="45"/>
  <c r="DF29" i="45" s="1"/>
  <c r="DE17" i="45"/>
  <c r="DF17" i="45" s="1"/>
  <c r="DG24" i="45"/>
  <c r="DH24" i="45" s="1"/>
  <c r="DG32" i="45"/>
  <c r="DH32" i="45" s="1"/>
  <c r="DG40" i="45"/>
  <c r="DH40" i="45" s="1"/>
  <c r="DG48" i="45"/>
  <c r="DH48" i="45" s="1"/>
  <c r="DE36" i="45"/>
  <c r="DF36" i="45" s="1"/>
  <c r="DG18" i="45"/>
  <c r="DH18" i="45" s="1"/>
  <c r="AN52" i="44"/>
  <c r="DM18" i="45"/>
  <c r="DN18" i="45" s="1"/>
  <c r="DM21" i="45"/>
  <c r="DN21" i="45" s="1"/>
  <c r="DQ26" i="45"/>
  <c r="DR26" i="45" s="1"/>
  <c r="DM29" i="45"/>
  <c r="DN29" i="45" s="1"/>
  <c r="DQ34" i="45"/>
  <c r="DR34" i="45" s="1"/>
  <c r="DM37" i="45"/>
  <c r="DN37" i="45" s="1"/>
  <c r="DQ42" i="45"/>
  <c r="DR42" i="45" s="1"/>
  <c r="DM45" i="45"/>
  <c r="DN45" i="45" s="1"/>
  <c r="DQ50" i="45"/>
  <c r="DR50" i="45" s="1"/>
  <c r="DE31" i="45"/>
  <c r="DF31" i="45" s="1"/>
  <c r="DE18" i="45"/>
  <c r="DF18" i="45" s="1"/>
  <c r="DQ17" i="45"/>
  <c r="DR17" i="45" s="1"/>
  <c r="DG21" i="45"/>
  <c r="DH21" i="45" s="1"/>
  <c r="DG29" i="45"/>
  <c r="DH29" i="45" s="1"/>
  <c r="DG37" i="45"/>
  <c r="DH37" i="45" s="1"/>
  <c r="DG45" i="45"/>
  <c r="DH45" i="45" s="1"/>
  <c r="DE38" i="45"/>
  <c r="DF38" i="45" s="1"/>
  <c r="DE22" i="45"/>
  <c r="DF22" i="45" s="1"/>
  <c r="DM20" i="45"/>
  <c r="DN20" i="45" s="1"/>
  <c r="G90" i="45" s="1"/>
  <c r="DQ25" i="45"/>
  <c r="DR25" i="45" s="1"/>
  <c r="DM28" i="45"/>
  <c r="DN28" i="45" s="1"/>
  <c r="DQ33" i="45"/>
  <c r="DR33" i="45" s="1"/>
  <c r="DM36" i="45"/>
  <c r="DN36" i="45" s="1"/>
  <c r="DQ41" i="45"/>
  <c r="DR41" i="45" s="1"/>
  <c r="DM44" i="45"/>
  <c r="DN44" i="45" s="1"/>
  <c r="DQ49" i="45"/>
  <c r="DR49" i="45" s="1"/>
  <c r="DE41" i="45"/>
  <c r="DF41" i="45" s="1"/>
  <c r="DE25" i="45"/>
  <c r="DF25" i="45" s="1"/>
  <c r="DE15" i="45"/>
  <c r="DF15" i="45" s="1"/>
  <c r="DQ15" i="45"/>
  <c r="DR15" i="45" s="1"/>
  <c r="DG22" i="45"/>
  <c r="DH22" i="45" s="1"/>
  <c r="DG30" i="45"/>
  <c r="DH30" i="45" s="1"/>
  <c r="DG38" i="45"/>
  <c r="DH38" i="45" s="1"/>
  <c r="DG46" i="45"/>
  <c r="DH46" i="45" s="1"/>
  <c r="DE48" i="45"/>
  <c r="DF48" i="45" s="1"/>
  <c r="DE32" i="45"/>
  <c r="DF32" i="45" s="1"/>
  <c r="DE47" i="45"/>
  <c r="DF47" i="45" s="1"/>
  <c r="AL52" i="44"/>
  <c r="DM19" i="45"/>
  <c r="DN19" i="45" s="1"/>
  <c r="DQ24" i="45"/>
  <c r="DR24" i="45" s="1"/>
  <c r="DM27" i="45"/>
  <c r="DN27" i="45" s="1"/>
  <c r="DQ32" i="45"/>
  <c r="DR32" i="45" s="1"/>
  <c r="DM35" i="45"/>
  <c r="DN35" i="45" s="1"/>
  <c r="DQ40" i="45"/>
  <c r="DR40" i="45" s="1"/>
  <c r="DM43" i="45"/>
  <c r="DN43" i="45" s="1"/>
  <c r="DQ48" i="45"/>
  <c r="DR48" i="45" s="1"/>
  <c r="DE43" i="45"/>
  <c r="DF43" i="45" s="1"/>
  <c r="DE27" i="45"/>
  <c r="DF27" i="45" s="1"/>
  <c r="DE16" i="45"/>
  <c r="DF16" i="45" s="1"/>
  <c r="DM15" i="45"/>
  <c r="DN15" i="45" s="1"/>
  <c r="DG35" i="45"/>
  <c r="DH35" i="45" s="1"/>
  <c r="DG43" i="45"/>
  <c r="DH43" i="45" s="1"/>
  <c r="DE50" i="45"/>
  <c r="DF50" i="45" s="1"/>
  <c r="DE34" i="45"/>
  <c r="DF34" i="45" s="1"/>
  <c r="DG15" i="45"/>
  <c r="DH15" i="45" s="1"/>
  <c r="DQ23" i="45"/>
  <c r="DR23" i="45" s="1"/>
  <c r="DM26" i="45"/>
  <c r="DN26" i="45" s="1"/>
  <c r="DQ31" i="45"/>
  <c r="DR31" i="45" s="1"/>
  <c r="DM34" i="45"/>
  <c r="DN34" i="45" s="1"/>
  <c r="DQ39" i="45"/>
  <c r="DR39" i="45" s="1"/>
  <c r="DM42" i="45"/>
  <c r="DN42" i="45" s="1"/>
  <c r="DQ47" i="45"/>
  <c r="DR47" i="45" s="1"/>
  <c r="DM50" i="45"/>
  <c r="DN50" i="45" s="1"/>
  <c r="DE37" i="45"/>
  <c r="DF37" i="45" s="1"/>
  <c r="DE21" i="45"/>
  <c r="DF21" i="45" s="1"/>
  <c r="DG20" i="45"/>
  <c r="DH20" i="45" s="1"/>
  <c r="DG28" i="45"/>
  <c r="DH28" i="45" s="1"/>
  <c r="DG36" i="45"/>
  <c r="DH36" i="45" s="1"/>
  <c r="DG44" i="45"/>
  <c r="DH44" i="45" s="1"/>
  <c r="DE44" i="45"/>
  <c r="DF44" i="45" s="1"/>
  <c r="DE28" i="45"/>
  <c r="DF28" i="45" s="1"/>
  <c r="DQ16" i="45"/>
  <c r="DR16" i="45" s="1"/>
  <c r="DQ22" i="45"/>
  <c r="DR22" i="45" s="1"/>
  <c r="DM25" i="45"/>
  <c r="DN25" i="45" s="1"/>
  <c r="DQ30" i="45"/>
  <c r="DR30" i="45" s="1"/>
  <c r="DM33" i="45"/>
  <c r="DN33" i="45" s="1"/>
  <c r="DQ38" i="45"/>
  <c r="DR38" i="45" s="1"/>
  <c r="DM41" i="45"/>
  <c r="DN41" i="45" s="1"/>
  <c r="DQ46" i="45"/>
  <c r="DR46" i="45" s="1"/>
  <c r="DM49" i="45"/>
  <c r="DN49" i="45" s="1"/>
  <c r="DE39" i="45"/>
  <c r="DF39" i="45" s="1"/>
  <c r="DE23" i="45"/>
  <c r="DF23" i="45" s="1"/>
  <c r="DG25" i="45"/>
  <c r="DH25" i="45" s="1"/>
  <c r="DG33" i="45"/>
  <c r="DH33" i="45" s="1"/>
  <c r="DG41" i="45"/>
  <c r="DH41" i="45" s="1"/>
  <c r="DG49" i="45"/>
  <c r="DH49" i="45" s="1"/>
  <c r="DE46" i="45"/>
  <c r="DF46" i="45" s="1"/>
  <c r="DE30" i="45"/>
  <c r="DF30" i="45" s="1"/>
  <c r="DQ18" i="45"/>
  <c r="DR18" i="45" s="1"/>
  <c r="DQ21" i="45"/>
  <c r="DR21" i="45" s="1"/>
  <c r="DM24" i="45"/>
  <c r="DN24" i="45" s="1"/>
  <c r="DQ29" i="45"/>
  <c r="DR29" i="45" s="1"/>
  <c r="DM32" i="45"/>
  <c r="DN32" i="45" s="1"/>
  <c r="DQ37" i="45"/>
  <c r="DR37" i="45" s="1"/>
  <c r="DM40" i="45"/>
  <c r="DN40" i="45" s="1"/>
  <c r="DM48" i="45"/>
  <c r="DN48" i="45" s="1"/>
  <c r="DE49" i="45"/>
  <c r="DF49" i="45" s="1"/>
  <c r="DE33" i="45"/>
  <c r="DF33" i="45" s="1"/>
  <c r="DE19" i="45"/>
  <c r="DF19" i="45" s="1"/>
  <c r="DG17" i="45"/>
  <c r="DH17" i="45" s="1"/>
  <c r="DM17" i="45"/>
  <c r="DN17" i="45" s="1"/>
  <c r="DG26" i="45"/>
  <c r="DH26" i="45" s="1"/>
  <c r="DG34" i="45"/>
  <c r="DH34" i="45" s="1"/>
  <c r="DG42" i="45"/>
  <c r="DH42" i="45" s="1"/>
  <c r="DG50" i="45"/>
  <c r="DH50" i="45" s="1"/>
  <c r="DE40" i="45"/>
  <c r="DF40" i="45" s="1"/>
  <c r="DE24" i="45"/>
  <c r="DF24" i="45" s="1"/>
  <c r="DG16" i="45"/>
  <c r="DH16" i="45" s="1"/>
  <c r="AO52" i="44"/>
  <c r="DC26" i="45" l="1"/>
  <c r="DD26" i="45" s="1"/>
  <c r="G105" i="45"/>
  <c r="G106" i="45"/>
  <c r="DC28" i="45"/>
  <c r="DD28" i="45" s="1"/>
  <c r="G74" i="45" s="1"/>
  <c r="DC16" i="45"/>
  <c r="DD16" i="45" s="1"/>
  <c r="G62" i="45" s="1"/>
  <c r="DC24" i="45"/>
  <c r="DD24" i="45" s="1"/>
  <c r="G70" i="45" s="1"/>
  <c r="DC19" i="45"/>
  <c r="DD19" i="45" s="1"/>
  <c r="G65" i="45" s="1"/>
  <c r="DC22" i="45"/>
  <c r="DD22" i="45" s="1"/>
  <c r="G68" i="45" s="1"/>
  <c r="G72" i="45"/>
  <c r="DC17" i="45"/>
  <c r="DD17" i="45" s="1"/>
  <c r="G63" i="45" s="1"/>
  <c r="DC25" i="45"/>
  <c r="DD25" i="45" s="1"/>
  <c r="G71" i="45" s="1"/>
  <c r="DC27" i="45"/>
  <c r="DD27" i="45" s="1"/>
  <c r="G73" i="45" s="1"/>
  <c r="DC18" i="45"/>
  <c r="DD18" i="45" s="1"/>
  <c r="G64" i="45" s="1"/>
  <c r="DC21" i="45"/>
  <c r="DD21" i="45" s="1"/>
  <c r="G67" i="45" s="1"/>
  <c r="DC15" i="45"/>
  <c r="DD15" i="45" s="1"/>
  <c r="G61" i="45" s="1"/>
  <c r="DC23" i="45"/>
  <c r="DD23" i="45" s="1"/>
  <c r="G69" i="45" s="1"/>
  <c r="DC20" i="45"/>
  <c r="DD20" i="45" s="1"/>
  <c r="G66" i="45" s="1"/>
  <c r="DC50" i="45"/>
  <c r="DD50" i="45" s="1"/>
  <c r="DC39" i="45"/>
  <c r="DD39" i="45" s="1"/>
  <c r="DC46" i="45"/>
  <c r="DD46" i="45" s="1"/>
  <c r="Z52" i="44"/>
  <c r="DC32" i="45"/>
  <c r="DD32" i="45" s="1"/>
  <c r="G78" i="45" s="1"/>
  <c r="DC35" i="45"/>
  <c r="DD35" i="45" s="1"/>
  <c r="G81" i="45" s="1"/>
  <c r="DC29" i="45"/>
  <c r="DD29" i="45" s="1"/>
  <c r="G75" i="45" s="1"/>
  <c r="DC36" i="45"/>
  <c r="DD36" i="45" s="1"/>
  <c r="G82" i="45" s="1"/>
  <c r="DC47" i="45"/>
  <c r="DD47" i="45" s="1"/>
  <c r="DC40" i="45"/>
  <c r="DD40" i="45" s="1"/>
  <c r="DC34" i="45"/>
  <c r="DD34" i="45" s="1"/>
  <c r="G80" i="45" s="1"/>
  <c r="DC37" i="45"/>
  <c r="DD37" i="45" s="1"/>
  <c r="G83" i="45" s="1"/>
  <c r="DC44" i="45"/>
  <c r="DD44" i="45" s="1"/>
  <c r="DC30" i="45"/>
  <c r="DD30" i="45" s="1"/>
  <c r="G76" i="45" s="1"/>
  <c r="DC41" i="45"/>
  <c r="DD41" i="45" s="1"/>
  <c r="DC43" i="45"/>
  <c r="DD43" i="45" s="1"/>
  <c r="DC33" i="45"/>
  <c r="DD33" i="45" s="1"/>
  <c r="G79" i="45" s="1"/>
  <c r="DC42" i="45"/>
  <c r="DD42" i="45" s="1"/>
  <c r="DC45" i="45"/>
  <c r="DD45" i="45" s="1"/>
  <c r="DC31" i="45"/>
  <c r="DD31" i="45" s="1"/>
  <c r="G77" i="45" s="1"/>
  <c r="DC38" i="45"/>
  <c r="DD38" i="45" s="1"/>
  <c r="G84" i="45" s="1"/>
  <c r="DC49" i="45"/>
  <c r="DD49" i="45" s="1"/>
  <c r="DC48" i="45"/>
  <c r="DD48" i="45" s="1"/>
  <c r="G99" i="45"/>
  <c r="G87" i="45"/>
  <c r="G96" i="45"/>
  <c r="G97" i="45"/>
  <c r="G95" i="45"/>
  <c r="G89" i="45"/>
  <c r="G93" i="45"/>
  <c r="G102" i="45"/>
  <c r="G85" i="45"/>
  <c r="G107" i="45"/>
  <c r="G100" i="45"/>
  <c r="G86" i="45"/>
  <c r="G91" i="45"/>
  <c r="G103" i="45"/>
  <c r="G98" i="45"/>
  <c r="G88" i="45"/>
  <c r="G101" i="45"/>
  <c r="G94" i="45"/>
  <c r="G104" i="45"/>
  <c r="G108" i="45"/>
  <c r="G92" i="45"/>
  <c r="BN20" i="37"/>
  <c r="BN21" i="37"/>
  <c r="BN19" i="37"/>
  <c r="BN17" i="37"/>
  <c r="BN18" i="37"/>
  <c r="BN16" i="37"/>
  <c r="BN10" i="37"/>
  <c r="BN11" i="37"/>
  <c r="BN12" i="37"/>
  <c r="BN13" i="37"/>
  <c r="BN14" i="37"/>
  <c r="BN9" i="37"/>
  <c r="BN3" i="37"/>
  <c r="BN4" i="37"/>
  <c r="BN5" i="37"/>
  <c r="BN6" i="37"/>
  <c r="BN7" i="37"/>
  <c r="BN8" i="37"/>
  <c r="BH41" i="37"/>
  <c r="BG41" i="37"/>
  <c r="BE41" i="37"/>
  <c r="BD41" i="37"/>
  <c r="BB41" i="37"/>
  <c r="BA41" i="37"/>
  <c r="BH40" i="37"/>
  <c r="BG40" i="37"/>
  <c r="BE40" i="37"/>
  <c r="BD40" i="37"/>
  <c r="BB40" i="37"/>
  <c r="BC40" i="37" s="1"/>
  <c r="BA40" i="37"/>
  <c r="BH39" i="37"/>
  <c r="BG39" i="37"/>
  <c r="BE39" i="37"/>
  <c r="BD39" i="37"/>
  <c r="BB39" i="37"/>
  <c r="BC39" i="37" s="1"/>
  <c r="BA39" i="37"/>
  <c r="BH38" i="37"/>
  <c r="BG38" i="37"/>
  <c r="BE38" i="37"/>
  <c r="BD38" i="37"/>
  <c r="BB38" i="37"/>
  <c r="BC38" i="37" s="1"/>
  <c r="BA38" i="37"/>
  <c r="BH37" i="37"/>
  <c r="BG37" i="37"/>
  <c r="BE37" i="37"/>
  <c r="BD37" i="37"/>
  <c r="BB37" i="37"/>
  <c r="BC37" i="37" s="1"/>
  <c r="BA37" i="37"/>
  <c r="BH36" i="37"/>
  <c r="BG36" i="37"/>
  <c r="BE36" i="37"/>
  <c r="BD36" i="37"/>
  <c r="BB36" i="37"/>
  <c r="BC36" i="37" s="1"/>
  <c r="BA36" i="37"/>
  <c r="BH35" i="37"/>
  <c r="BG35" i="37"/>
  <c r="BE35" i="37"/>
  <c r="BD35" i="37"/>
  <c r="BB35" i="37"/>
  <c r="BC35" i="37" s="1"/>
  <c r="BA35" i="37"/>
  <c r="BH34" i="37"/>
  <c r="BG34" i="37"/>
  <c r="BE34" i="37"/>
  <c r="BD34" i="37"/>
  <c r="BB34" i="37"/>
  <c r="BC34" i="37" s="1"/>
  <c r="BA34" i="37"/>
  <c r="BH33" i="37"/>
  <c r="BG33" i="37"/>
  <c r="BE33" i="37"/>
  <c r="BD33" i="37"/>
  <c r="BB33" i="37"/>
  <c r="BC33" i="37" s="1"/>
  <c r="BA33" i="37"/>
  <c r="BH32" i="37"/>
  <c r="BG32" i="37"/>
  <c r="BE32" i="37"/>
  <c r="BD32" i="37"/>
  <c r="BB32" i="37"/>
  <c r="BC32" i="37" s="1"/>
  <c r="BA32" i="37"/>
  <c r="BH31" i="37"/>
  <c r="BG31" i="37"/>
  <c r="BE31" i="37"/>
  <c r="BD31" i="37"/>
  <c r="BB31" i="37"/>
  <c r="BC31" i="37" s="1"/>
  <c r="BA31" i="37"/>
  <c r="BH30" i="37"/>
  <c r="BG30" i="37"/>
  <c r="BE30" i="37"/>
  <c r="BD30" i="37"/>
  <c r="BB30" i="37"/>
  <c r="BC30" i="37" s="1"/>
  <c r="BA30" i="37"/>
  <c r="BH29" i="37"/>
  <c r="BG29" i="37"/>
  <c r="BE29" i="37"/>
  <c r="BD29" i="37"/>
  <c r="BB29" i="37"/>
  <c r="BC29" i="37" s="1"/>
  <c r="BA29" i="37"/>
  <c r="BH28" i="37"/>
  <c r="BG28" i="37"/>
  <c r="BE28" i="37"/>
  <c r="BD28" i="37"/>
  <c r="BB28" i="37"/>
  <c r="BC28" i="37" s="1"/>
  <c r="BA28" i="37"/>
  <c r="BH27" i="37"/>
  <c r="BG27" i="37"/>
  <c r="BE27" i="37"/>
  <c r="BD27" i="37"/>
  <c r="BB27" i="37"/>
  <c r="BC27" i="37" s="1"/>
  <c r="BA27" i="37"/>
  <c r="BH26" i="37"/>
  <c r="BG26" i="37"/>
  <c r="BE26" i="37"/>
  <c r="BD26" i="37"/>
  <c r="BB26" i="37"/>
  <c r="BC26" i="37" s="1"/>
  <c r="BA26" i="37"/>
  <c r="BH25" i="37"/>
  <c r="BG25" i="37"/>
  <c r="BE25" i="37"/>
  <c r="BD25" i="37"/>
  <c r="BB25" i="37"/>
  <c r="BC25" i="37" s="1"/>
  <c r="BA25" i="37"/>
  <c r="BH24" i="37"/>
  <c r="BG24" i="37"/>
  <c r="BE24" i="37"/>
  <c r="BD24" i="37"/>
  <c r="BB24" i="37"/>
  <c r="BC24" i="37" s="1"/>
  <c r="BA24" i="37"/>
  <c r="BH23" i="37"/>
  <c r="BG23" i="37"/>
  <c r="BE23" i="37"/>
  <c r="BD23" i="37"/>
  <c r="BB23" i="37"/>
  <c r="BC23" i="37" s="1"/>
  <c r="BA23" i="37"/>
  <c r="BH22" i="37"/>
  <c r="BG22" i="37"/>
  <c r="BE22" i="37"/>
  <c r="BD22" i="37"/>
  <c r="BB22" i="37"/>
  <c r="BC22" i="37" s="1"/>
  <c r="BA22" i="37"/>
  <c r="BH21" i="37"/>
  <c r="BG21" i="37"/>
  <c r="BE21" i="37"/>
  <c r="BD21" i="37"/>
  <c r="BB21" i="37"/>
  <c r="BC21" i="37" s="1"/>
  <c r="BA21" i="37"/>
  <c r="BH20" i="37"/>
  <c r="BG20" i="37"/>
  <c r="BE20" i="37"/>
  <c r="BD20" i="37"/>
  <c r="BB20" i="37"/>
  <c r="BA20" i="37"/>
  <c r="BH19" i="37"/>
  <c r="BG19" i="37"/>
  <c r="BE19" i="37"/>
  <c r="BD19" i="37"/>
  <c r="BB19" i="37"/>
  <c r="BC19" i="37" s="1"/>
  <c r="BA19" i="37"/>
  <c r="BH18" i="37"/>
  <c r="BG18" i="37"/>
  <c r="BE18" i="37"/>
  <c r="BD18" i="37"/>
  <c r="BB18" i="37"/>
  <c r="BC18" i="37" s="1"/>
  <c r="BA18" i="37"/>
  <c r="BH17" i="37"/>
  <c r="BG17" i="37"/>
  <c r="BE17" i="37"/>
  <c r="BD17" i="37"/>
  <c r="BB17" i="37"/>
  <c r="BC17" i="37" s="1"/>
  <c r="BA17" i="37"/>
  <c r="BH16" i="37"/>
  <c r="BG16" i="37"/>
  <c r="BE16" i="37"/>
  <c r="BD16" i="37"/>
  <c r="BB16" i="37"/>
  <c r="BC16" i="37" s="1"/>
  <c r="BA16" i="37"/>
  <c r="BH15" i="37"/>
  <c r="BG15" i="37"/>
  <c r="BE15" i="37"/>
  <c r="BD15" i="37"/>
  <c r="BB15" i="37"/>
  <c r="BC15" i="37" s="1"/>
  <c r="BA15" i="37"/>
  <c r="BH14" i="37"/>
  <c r="BG14" i="37"/>
  <c r="BE14" i="37"/>
  <c r="BD14" i="37"/>
  <c r="BB14" i="37"/>
  <c r="BC14" i="37" s="1"/>
  <c r="BA14" i="37"/>
  <c r="BH13" i="37"/>
  <c r="BG13" i="37"/>
  <c r="BE13" i="37"/>
  <c r="BD13" i="37"/>
  <c r="BB13" i="37"/>
  <c r="BC13" i="37" s="1"/>
  <c r="BA13" i="37"/>
  <c r="BH12" i="37"/>
  <c r="BG12" i="37"/>
  <c r="BE12" i="37"/>
  <c r="BD12" i="37"/>
  <c r="BB12" i="37"/>
  <c r="BC12" i="37" s="1"/>
  <c r="BA12" i="37"/>
  <c r="BH11" i="37"/>
  <c r="BG11" i="37"/>
  <c r="BE11" i="37"/>
  <c r="BD11" i="37"/>
  <c r="BB11" i="37"/>
  <c r="BC11" i="37" s="1"/>
  <c r="BA11" i="37"/>
  <c r="BH10" i="37"/>
  <c r="BG10" i="37"/>
  <c r="BE10" i="37"/>
  <c r="BD10" i="37"/>
  <c r="BB10" i="37"/>
  <c r="BC10" i="37" s="1"/>
  <c r="BA10" i="37"/>
  <c r="BH9" i="37"/>
  <c r="BG9" i="37"/>
  <c r="BE9" i="37"/>
  <c r="BD9" i="37"/>
  <c r="BB9" i="37"/>
  <c r="BC9" i="37" s="1"/>
  <c r="BA9" i="37"/>
  <c r="BH8" i="37"/>
  <c r="BG8" i="37"/>
  <c r="BE8" i="37"/>
  <c r="BD8" i="37"/>
  <c r="BB8" i="37"/>
  <c r="BC8" i="37" s="1"/>
  <c r="BA8" i="37"/>
  <c r="BH7" i="37"/>
  <c r="BG7" i="37"/>
  <c r="BE7" i="37"/>
  <c r="BD7" i="37"/>
  <c r="BB7" i="37"/>
  <c r="BC7" i="37" s="1"/>
  <c r="BA7" i="37"/>
  <c r="BH6" i="37"/>
  <c r="BG6" i="37"/>
  <c r="BE6" i="37"/>
  <c r="BD6" i="37"/>
  <c r="BB6" i="37"/>
  <c r="BC6" i="37" s="1"/>
  <c r="BA6" i="37"/>
  <c r="BH5" i="37"/>
  <c r="BG5" i="37"/>
  <c r="BE5" i="37"/>
  <c r="BD5" i="37"/>
  <c r="BB5" i="37"/>
  <c r="BC5" i="37" s="1"/>
  <c r="BA5" i="37"/>
  <c r="BH4" i="37"/>
  <c r="BG4" i="37"/>
  <c r="BE4" i="37"/>
  <c r="BD4" i="37"/>
  <c r="BB4" i="37"/>
  <c r="BC4" i="37" s="1"/>
  <c r="BA4" i="37"/>
  <c r="BH3" i="37"/>
  <c r="BG3" i="37"/>
  <c r="BE3" i="37"/>
  <c r="BD3" i="37"/>
  <c r="BB3" i="37"/>
  <c r="BC3" i="37" s="1"/>
  <c r="BA3" i="37"/>
  <c r="BH2" i="37"/>
  <c r="BG2" i="37"/>
  <c r="BE2" i="37"/>
  <c r="BD2" i="37"/>
  <c r="BB2" i="37"/>
  <c r="BC2" i="37" s="1"/>
  <c r="BA2" i="37"/>
  <c r="AZ41" i="37"/>
  <c r="AY41" i="37"/>
  <c r="AW41" i="37"/>
  <c r="AV41" i="37"/>
  <c r="AT41" i="37"/>
  <c r="AS41" i="37"/>
  <c r="AZ40" i="37"/>
  <c r="AY40" i="37"/>
  <c r="AW40" i="37"/>
  <c r="AV40" i="37"/>
  <c r="AT40" i="37"/>
  <c r="AU40" i="37" s="1"/>
  <c r="AS40" i="37"/>
  <c r="AZ39" i="37"/>
  <c r="AY39" i="37"/>
  <c r="AW39" i="37"/>
  <c r="AV39" i="37"/>
  <c r="AT39" i="37"/>
  <c r="AU39" i="37" s="1"/>
  <c r="AS39" i="37"/>
  <c r="AZ38" i="37"/>
  <c r="AY38" i="37"/>
  <c r="AW38" i="37"/>
  <c r="AV38" i="37"/>
  <c r="AT38" i="37"/>
  <c r="AU38" i="37" s="1"/>
  <c r="AS38" i="37"/>
  <c r="AZ37" i="37"/>
  <c r="AY37" i="37"/>
  <c r="AW37" i="37"/>
  <c r="AV37" i="37"/>
  <c r="AT37" i="37"/>
  <c r="AU37" i="37" s="1"/>
  <c r="AS37" i="37"/>
  <c r="AZ36" i="37"/>
  <c r="AY36" i="37"/>
  <c r="AW36" i="37"/>
  <c r="AV36" i="37"/>
  <c r="AT36" i="37"/>
  <c r="AU36" i="37" s="1"/>
  <c r="AS36" i="37"/>
  <c r="AZ35" i="37"/>
  <c r="AY35" i="37"/>
  <c r="AW35" i="37"/>
  <c r="AV35" i="37"/>
  <c r="AT35" i="37"/>
  <c r="AS35" i="37"/>
  <c r="AZ34" i="37"/>
  <c r="AY34" i="37"/>
  <c r="AW34" i="37"/>
  <c r="AV34" i="37"/>
  <c r="AT34" i="37"/>
  <c r="AU34" i="37" s="1"/>
  <c r="AS34" i="37"/>
  <c r="AZ33" i="37"/>
  <c r="AY33" i="37"/>
  <c r="AW33" i="37"/>
  <c r="AV33" i="37"/>
  <c r="AT33" i="37"/>
  <c r="AS33" i="37"/>
  <c r="AZ32" i="37"/>
  <c r="AY32" i="37"/>
  <c r="AW32" i="37"/>
  <c r="AV32" i="37"/>
  <c r="AT32" i="37"/>
  <c r="AU32" i="37" s="1"/>
  <c r="AS32" i="37"/>
  <c r="AZ31" i="37"/>
  <c r="AY31" i="37"/>
  <c r="AW31" i="37"/>
  <c r="AV31" i="37"/>
  <c r="AT31" i="37"/>
  <c r="AS31" i="37"/>
  <c r="AZ30" i="37"/>
  <c r="AY30" i="37"/>
  <c r="AW30" i="37"/>
  <c r="AV30" i="37"/>
  <c r="AT30" i="37"/>
  <c r="AU30" i="37" s="1"/>
  <c r="AS30" i="37"/>
  <c r="AZ29" i="37"/>
  <c r="AY29" i="37"/>
  <c r="AW29" i="37"/>
  <c r="AV29" i="37"/>
  <c r="AT29" i="37"/>
  <c r="AU29" i="37" s="1"/>
  <c r="AS29" i="37"/>
  <c r="AZ28" i="37"/>
  <c r="AY28" i="37"/>
  <c r="AW28" i="37"/>
  <c r="AV28" i="37"/>
  <c r="AT28" i="37"/>
  <c r="AU28" i="37" s="1"/>
  <c r="AS28" i="37"/>
  <c r="AZ27" i="37"/>
  <c r="AY27" i="37"/>
  <c r="AW27" i="37"/>
  <c r="AV27" i="37"/>
  <c r="AT27" i="37"/>
  <c r="AS27" i="37"/>
  <c r="AZ26" i="37"/>
  <c r="AY26" i="37"/>
  <c r="AW26" i="37"/>
  <c r="AV26" i="37"/>
  <c r="AT26" i="37"/>
  <c r="AS26" i="37"/>
  <c r="AZ25" i="37"/>
  <c r="AY25" i="37"/>
  <c r="AW25" i="37"/>
  <c r="AV25" i="37"/>
  <c r="AT25" i="37"/>
  <c r="AS25" i="37"/>
  <c r="AZ24" i="37"/>
  <c r="AY24" i="37"/>
  <c r="AW24" i="37"/>
  <c r="AV24" i="37"/>
  <c r="AT24" i="37"/>
  <c r="AS24" i="37"/>
  <c r="AZ23" i="37"/>
  <c r="AY23" i="37"/>
  <c r="AW23" i="37"/>
  <c r="AV23" i="37"/>
  <c r="AT23" i="37"/>
  <c r="AU23" i="37" s="1"/>
  <c r="AS23" i="37"/>
  <c r="AZ22" i="37"/>
  <c r="AY22" i="37"/>
  <c r="AW22" i="37"/>
  <c r="AV22" i="37"/>
  <c r="AT22" i="37"/>
  <c r="AU22" i="37" s="1"/>
  <c r="AS22" i="37"/>
  <c r="AZ21" i="37"/>
  <c r="AY21" i="37"/>
  <c r="AW21" i="37"/>
  <c r="AV21" i="37"/>
  <c r="AT21" i="37"/>
  <c r="AU21" i="37" s="1"/>
  <c r="AS21" i="37"/>
  <c r="AZ20" i="37"/>
  <c r="AY20" i="37"/>
  <c r="AW20" i="37"/>
  <c r="AV20" i="37"/>
  <c r="AT20" i="37"/>
  <c r="AS20" i="37"/>
  <c r="AZ19" i="37"/>
  <c r="AY19" i="37"/>
  <c r="AW19" i="37"/>
  <c r="AV19" i="37"/>
  <c r="AT19" i="37"/>
  <c r="AU19" i="37" s="1"/>
  <c r="AS19" i="37"/>
  <c r="AZ18" i="37"/>
  <c r="AY18" i="37"/>
  <c r="AW18" i="37"/>
  <c r="AV18" i="37"/>
  <c r="AT18" i="37"/>
  <c r="AS18" i="37"/>
  <c r="AZ17" i="37"/>
  <c r="AY17" i="37"/>
  <c r="AW17" i="37"/>
  <c r="AV17" i="37"/>
  <c r="AT17" i="37"/>
  <c r="AS17" i="37"/>
  <c r="AZ16" i="37"/>
  <c r="AY16" i="37"/>
  <c r="AW16" i="37"/>
  <c r="AV16" i="37"/>
  <c r="AT16" i="37"/>
  <c r="AS16" i="37"/>
  <c r="AZ15" i="37"/>
  <c r="AY15" i="37"/>
  <c r="AW15" i="37"/>
  <c r="AV15" i="37"/>
  <c r="AT15" i="37"/>
  <c r="AS15" i="37"/>
  <c r="AZ14" i="37"/>
  <c r="AY14" i="37"/>
  <c r="AW14" i="37"/>
  <c r="AV14" i="37"/>
  <c r="AT14" i="37"/>
  <c r="AU14" i="37" s="1"/>
  <c r="AS14" i="37"/>
  <c r="AZ13" i="37"/>
  <c r="AY13" i="37"/>
  <c r="AW13" i="37"/>
  <c r="AV13" i="37"/>
  <c r="AT13" i="37"/>
  <c r="AS13" i="37"/>
  <c r="AZ12" i="37"/>
  <c r="AY12" i="37"/>
  <c r="AW12" i="37"/>
  <c r="AV12" i="37"/>
  <c r="AT12" i="37"/>
  <c r="AS12" i="37"/>
  <c r="AZ11" i="37"/>
  <c r="AY11" i="37"/>
  <c r="AW11" i="37"/>
  <c r="AV11" i="37"/>
  <c r="AT11" i="37"/>
  <c r="AU11" i="37" s="1"/>
  <c r="AS11" i="37"/>
  <c r="AZ10" i="37"/>
  <c r="AY10" i="37"/>
  <c r="AW10" i="37"/>
  <c r="AV10" i="37"/>
  <c r="AT10" i="37"/>
  <c r="AS10" i="37"/>
  <c r="AZ9" i="37"/>
  <c r="AY9" i="37"/>
  <c r="AW9" i="37"/>
  <c r="AV9" i="37"/>
  <c r="AT9" i="37"/>
  <c r="AS9" i="37"/>
  <c r="AZ8" i="37"/>
  <c r="AY8" i="37"/>
  <c r="AW8" i="37"/>
  <c r="AV8" i="37"/>
  <c r="AT8" i="37"/>
  <c r="AS8" i="37"/>
  <c r="AZ7" i="37"/>
  <c r="AY7" i="37"/>
  <c r="AW7" i="37"/>
  <c r="AV7" i="37"/>
  <c r="AT7" i="37"/>
  <c r="AS7" i="37"/>
  <c r="AZ6" i="37"/>
  <c r="AY6" i="37"/>
  <c r="AW6" i="37"/>
  <c r="AV6" i="37"/>
  <c r="AT6" i="37"/>
  <c r="AU6" i="37" s="1"/>
  <c r="AS6" i="37"/>
  <c r="AZ5" i="37"/>
  <c r="AY5" i="37"/>
  <c r="AW5" i="37"/>
  <c r="AV5" i="37"/>
  <c r="AT5" i="37"/>
  <c r="AS5" i="37"/>
  <c r="AZ4" i="37"/>
  <c r="AY4" i="37"/>
  <c r="AW4" i="37"/>
  <c r="AV4" i="37"/>
  <c r="AT4" i="37"/>
  <c r="AU4" i="37" s="1"/>
  <c r="AS4" i="37"/>
  <c r="AZ3" i="37"/>
  <c r="AY3" i="37"/>
  <c r="AW3" i="37"/>
  <c r="AV3" i="37"/>
  <c r="AT3" i="37"/>
  <c r="AU3" i="37" s="1"/>
  <c r="AS3" i="37"/>
  <c r="AZ2" i="37"/>
  <c r="AY2" i="37"/>
  <c r="AW2" i="37"/>
  <c r="AV2" i="37"/>
  <c r="AT2" i="37"/>
  <c r="AS2" i="37"/>
  <c r="AK3" i="37"/>
  <c r="AL3" i="37"/>
  <c r="AM3" i="37" s="1"/>
  <c r="AN3" i="37"/>
  <c r="AO3" i="37"/>
  <c r="AQ3" i="37"/>
  <c r="AR3" i="37"/>
  <c r="AK4" i="37"/>
  <c r="AL4" i="37"/>
  <c r="AN4" i="37"/>
  <c r="AO4" i="37"/>
  <c r="AQ4" i="37"/>
  <c r="AR4" i="37"/>
  <c r="AK5" i="37"/>
  <c r="AL5" i="37"/>
  <c r="AN5" i="37"/>
  <c r="AO5" i="37"/>
  <c r="AQ5" i="37"/>
  <c r="AR5" i="37"/>
  <c r="AK6" i="37"/>
  <c r="AL6" i="37"/>
  <c r="AN6" i="37"/>
  <c r="AO6" i="37"/>
  <c r="AQ6" i="37"/>
  <c r="AR6" i="37"/>
  <c r="AK7" i="37"/>
  <c r="AL7" i="37"/>
  <c r="AN7" i="37"/>
  <c r="AO7" i="37"/>
  <c r="AQ7" i="37"/>
  <c r="AR7" i="37"/>
  <c r="AK8" i="37"/>
  <c r="AL8" i="37"/>
  <c r="AN8" i="37"/>
  <c r="AO8" i="37"/>
  <c r="AQ8" i="37"/>
  <c r="AR8" i="37"/>
  <c r="AK9" i="37"/>
  <c r="AL9" i="37"/>
  <c r="AN9" i="37"/>
  <c r="AO9" i="37"/>
  <c r="AQ9" i="37"/>
  <c r="AR9" i="37"/>
  <c r="AK10" i="37"/>
  <c r="AL10" i="37"/>
  <c r="AM10" i="37" s="1"/>
  <c r="AN10" i="37"/>
  <c r="AO10" i="37"/>
  <c r="AQ10" i="37"/>
  <c r="AR10" i="37"/>
  <c r="AK11" i="37"/>
  <c r="AL11" i="37"/>
  <c r="AN11" i="37"/>
  <c r="AO11" i="37"/>
  <c r="AQ11" i="37"/>
  <c r="AR11" i="37"/>
  <c r="AK12" i="37"/>
  <c r="AL12" i="37"/>
  <c r="AM12" i="37" s="1"/>
  <c r="AN12" i="37"/>
  <c r="AO12" i="37"/>
  <c r="AQ12" i="37"/>
  <c r="AR12" i="37"/>
  <c r="AK13" i="37"/>
  <c r="AL13" i="37"/>
  <c r="AM13" i="37" s="1"/>
  <c r="AN13" i="37"/>
  <c r="AO13" i="37"/>
  <c r="AQ13" i="37"/>
  <c r="AR13" i="37"/>
  <c r="AK14" i="37"/>
  <c r="AL14" i="37"/>
  <c r="AN14" i="37"/>
  <c r="AO14" i="37"/>
  <c r="AQ14" i="37"/>
  <c r="AR14" i="37"/>
  <c r="AK15" i="37"/>
  <c r="AL15" i="37"/>
  <c r="AM15" i="37" s="1"/>
  <c r="AN15" i="37"/>
  <c r="AO15" i="37"/>
  <c r="AQ15" i="37"/>
  <c r="AR15" i="37"/>
  <c r="AK16" i="37"/>
  <c r="AL16" i="37"/>
  <c r="AN16" i="37"/>
  <c r="AO16" i="37"/>
  <c r="AQ16" i="37"/>
  <c r="AR16" i="37"/>
  <c r="AK17" i="37"/>
  <c r="AL17" i="37"/>
  <c r="AM17" i="37" s="1"/>
  <c r="AN17" i="37"/>
  <c r="AO17" i="37"/>
  <c r="AQ17" i="37"/>
  <c r="AR17" i="37"/>
  <c r="AK18" i="37"/>
  <c r="AL18" i="37"/>
  <c r="AM18" i="37" s="1"/>
  <c r="AN18" i="37"/>
  <c r="AO18" i="37"/>
  <c r="AQ18" i="37"/>
  <c r="AR18" i="37"/>
  <c r="AK19" i="37"/>
  <c r="AL19" i="37"/>
  <c r="AM19" i="37" s="1"/>
  <c r="AN19" i="37"/>
  <c r="AO19" i="37"/>
  <c r="AQ19" i="37"/>
  <c r="AR19" i="37"/>
  <c r="AK20" i="37"/>
  <c r="AL20" i="37"/>
  <c r="AM20" i="37" s="1"/>
  <c r="AN20" i="37"/>
  <c r="AO20" i="37"/>
  <c r="AQ20" i="37"/>
  <c r="AR20" i="37"/>
  <c r="AK21" i="37"/>
  <c r="AL21" i="37"/>
  <c r="AM21" i="37" s="1"/>
  <c r="AN21" i="37"/>
  <c r="AO21" i="37"/>
  <c r="AQ21" i="37"/>
  <c r="AR21" i="37"/>
  <c r="AK22" i="37"/>
  <c r="AL22" i="37"/>
  <c r="AN22" i="37"/>
  <c r="AO22" i="37"/>
  <c r="AQ22" i="37"/>
  <c r="AR22" i="37"/>
  <c r="AK23" i="37"/>
  <c r="AL23" i="37"/>
  <c r="AN23" i="37"/>
  <c r="AO23" i="37"/>
  <c r="AQ23" i="37"/>
  <c r="AR23" i="37"/>
  <c r="AK24" i="37"/>
  <c r="AL24" i="37"/>
  <c r="AN24" i="37"/>
  <c r="AO24" i="37"/>
  <c r="AQ24" i="37"/>
  <c r="AR24" i="37"/>
  <c r="AK25" i="37"/>
  <c r="AL25" i="37"/>
  <c r="AM25" i="37" s="1"/>
  <c r="AN25" i="37"/>
  <c r="AO25" i="37"/>
  <c r="AQ25" i="37"/>
  <c r="AR25" i="37"/>
  <c r="AK26" i="37"/>
  <c r="AL26" i="37"/>
  <c r="AN26" i="37"/>
  <c r="AO26" i="37"/>
  <c r="AQ26" i="37"/>
  <c r="AR26" i="37"/>
  <c r="AK27" i="37"/>
  <c r="AL27" i="37"/>
  <c r="AN27" i="37"/>
  <c r="AO27" i="37"/>
  <c r="AQ27" i="37"/>
  <c r="AR27" i="37"/>
  <c r="AK28" i="37"/>
  <c r="AL28" i="37"/>
  <c r="AN28" i="37"/>
  <c r="AO28" i="37"/>
  <c r="AQ28" i="37"/>
  <c r="AR28" i="37"/>
  <c r="AK29" i="37"/>
  <c r="AL29" i="37"/>
  <c r="AN29" i="37"/>
  <c r="AO29" i="37"/>
  <c r="AQ29" i="37"/>
  <c r="AR29" i="37"/>
  <c r="AK30" i="37"/>
  <c r="AL30" i="37"/>
  <c r="AN30" i="37"/>
  <c r="AO30" i="37"/>
  <c r="AQ30" i="37"/>
  <c r="AR30" i="37"/>
  <c r="AK31" i="37"/>
  <c r="AL31" i="37"/>
  <c r="AM31" i="37" s="1"/>
  <c r="AN31" i="37"/>
  <c r="AO31" i="37"/>
  <c r="AQ31" i="37"/>
  <c r="AR31" i="37"/>
  <c r="AK32" i="37"/>
  <c r="AL32" i="37"/>
  <c r="AM32" i="37" s="1"/>
  <c r="AN32" i="37"/>
  <c r="AO32" i="37"/>
  <c r="AQ32" i="37"/>
  <c r="AR32" i="37"/>
  <c r="AK33" i="37"/>
  <c r="AL33" i="37"/>
  <c r="AN33" i="37"/>
  <c r="AO33" i="37"/>
  <c r="AQ33" i="37"/>
  <c r="AR33" i="37"/>
  <c r="AK34" i="37"/>
  <c r="AL34" i="37"/>
  <c r="AM34" i="37" s="1"/>
  <c r="AN34" i="37"/>
  <c r="AO34" i="37"/>
  <c r="AQ34" i="37"/>
  <c r="AR34" i="37"/>
  <c r="AK35" i="37"/>
  <c r="AL35" i="37"/>
  <c r="AM35" i="37" s="1"/>
  <c r="AN35" i="37"/>
  <c r="AO35" i="37"/>
  <c r="AQ35" i="37"/>
  <c r="AR35" i="37"/>
  <c r="AK36" i="37"/>
  <c r="AL36" i="37"/>
  <c r="AM36" i="37" s="1"/>
  <c r="AN36" i="37"/>
  <c r="AO36" i="37"/>
  <c r="AQ36" i="37"/>
  <c r="AR36" i="37"/>
  <c r="AK37" i="37"/>
  <c r="AL37" i="37"/>
  <c r="AM37" i="37" s="1"/>
  <c r="AN37" i="37"/>
  <c r="AO37" i="37"/>
  <c r="AQ37" i="37"/>
  <c r="AR37" i="37"/>
  <c r="AK38" i="37"/>
  <c r="AL38" i="37"/>
  <c r="AN38" i="37"/>
  <c r="AO38" i="37"/>
  <c r="AQ38" i="37"/>
  <c r="AR38" i="37"/>
  <c r="AK39" i="37"/>
  <c r="AL39" i="37"/>
  <c r="AN39" i="37"/>
  <c r="AO39" i="37"/>
  <c r="AQ39" i="37"/>
  <c r="AR39" i="37"/>
  <c r="AK40" i="37"/>
  <c r="AL40" i="37"/>
  <c r="AM40" i="37" s="1"/>
  <c r="AN40" i="37"/>
  <c r="AO40" i="37"/>
  <c r="AQ40" i="37"/>
  <c r="AR40" i="37"/>
  <c r="AK41" i="37"/>
  <c r="AL41" i="37"/>
  <c r="AN41" i="37"/>
  <c r="AO41" i="37"/>
  <c r="AQ41" i="37"/>
  <c r="AR41" i="37"/>
  <c r="AR2" i="37"/>
  <c r="AQ2" i="37"/>
  <c r="AO2" i="37"/>
  <c r="AN2" i="37"/>
  <c r="AL2" i="37"/>
  <c r="AK2" i="37"/>
  <c r="V2" i="37"/>
  <c r="I4" i="37"/>
  <c r="I6" i="37"/>
  <c r="I7" i="37"/>
  <c r="I8" i="37"/>
  <c r="I9" i="37"/>
  <c r="I10" i="37"/>
  <c r="I11" i="37"/>
  <c r="I12" i="37"/>
  <c r="I13" i="37"/>
  <c r="I14" i="37"/>
  <c r="I15" i="37"/>
  <c r="I16" i="37"/>
  <c r="I18" i="37"/>
  <c r="I19" i="37"/>
  <c r="I21" i="37"/>
  <c r="I22" i="37"/>
  <c r="I23" i="37"/>
  <c r="I24" i="37"/>
  <c r="I25" i="37"/>
  <c r="I26" i="37"/>
  <c r="I27" i="37"/>
  <c r="I28" i="37"/>
  <c r="I29" i="37"/>
  <c r="B30" i="37"/>
  <c r="B31" i="37"/>
  <c r="B32" i="37"/>
  <c r="I32" i="37" s="1"/>
  <c r="B33" i="37"/>
  <c r="B34" i="37"/>
  <c r="I34" i="37" s="1"/>
  <c r="B35" i="37"/>
  <c r="B36" i="37"/>
  <c r="B37" i="37"/>
  <c r="I37" i="37" s="1"/>
  <c r="B38" i="37"/>
  <c r="B39" i="37"/>
  <c r="B40" i="37"/>
  <c r="I40" i="37" s="1"/>
  <c r="B41" i="37"/>
  <c r="C3" i="37"/>
  <c r="D3" i="37"/>
  <c r="E3" i="37"/>
  <c r="C4" i="37"/>
  <c r="D4" i="37"/>
  <c r="E4" i="37"/>
  <c r="C5" i="37"/>
  <c r="D5" i="37"/>
  <c r="E5" i="37"/>
  <c r="C6" i="37"/>
  <c r="D6" i="37"/>
  <c r="E6" i="37"/>
  <c r="C7" i="37"/>
  <c r="D7" i="37"/>
  <c r="E7" i="37"/>
  <c r="C8" i="37"/>
  <c r="D8" i="37"/>
  <c r="E8" i="37"/>
  <c r="C9" i="37"/>
  <c r="D9" i="37"/>
  <c r="E9" i="37"/>
  <c r="C10" i="37"/>
  <c r="D10" i="37"/>
  <c r="E10" i="37"/>
  <c r="C11" i="37"/>
  <c r="D11" i="37"/>
  <c r="E11" i="37"/>
  <c r="C12" i="37"/>
  <c r="D12" i="37"/>
  <c r="E12" i="37"/>
  <c r="C13" i="37"/>
  <c r="D13" i="37"/>
  <c r="E13" i="37"/>
  <c r="C14" i="37"/>
  <c r="D14" i="37"/>
  <c r="E14" i="37"/>
  <c r="C15" i="37"/>
  <c r="D15" i="37"/>
  <c r="E15" i="37"/>
  <c r="C16" i="37"/>
  <c r="D16" i="37"/>
  <c r="E16" i="37"/>
  <c r="C17" i="37"/>
  <c r="D17" i="37"/>
  <c r="E17" i="37"/>
  <c r="C18" i="37"/>
  <c r="D18" i="37"/>
  <c r="E18" i="37"/>
  <c r="C19" i="37"/>
  <c r="D19" i="37"/>
  <c r="E19" i="37"/>
  <c r="C20" i="37"/>
  <c r="D20" i="37"/>
  <c r="E20" i="37"/>
  <c r="C21" i="37"/>
  <c r="D21" i="37"/>
  <c r="E21" i="37"/>
  <c r="C22" i="37"/>
  <c r="D22" i="37"/>
  <c r="E22" i="37"/>
  <c r="C23" i="37"/>
  <c r="D23" i="37"/>
  <c r="E23" i="37"/>
  <c r="C24" i="37"/>
  <c r="D24" i="37"/>
  <c r="E24" i="37"/>
  <c r="C25" i="37"/>
  <c r="D25" i="37"/>
  <c r="E25" i="37"/>
  <c r="C26" i="37"/>
  <c r="D26" i="37"/>
  <c r="E26" i="37"/>
  <c r="C27" i="37"/>
  <c r="D27" i="37"/>
  <c r="E27" i="37"/>
  <c r="C28" i="37"/>
  <c r="D28" i="37"/>
  <c r="E28" i="37"/>
  <c r="C29" i="37"/>
  <c r="D29" i="37"/>
  <c r="E29" i="37"/>
  <c r="C30" i="37"/>
  <c r="D30" i="37"/>
  <c r="E30" i="37"/>
  <c r="C31" i="37"/>
  <c r="D31" i="37"/>
  <c r="E31" i="37"/>
  <c r="C32" i="37"/>
  <c r="D32" i="37"/>
  <c r="E32" i="37"/>
  <c r="C33" i="37"/>
  <c r="D33" i="37"/>
  <c r="E33" i="37"/>
  <c r="C34" i="37"/>
  <c r="D34" i="37"/>
  <c r="E34" i="37"/>
  <c r="C35" i="37"/>
  <c r="D35" i="37"/>
  <c r="E35" i="37"/>
  <c r="C36" i="37"/>
  <c r="D36" i="37"/>
  <c r="E36" i="37"/>
  <c r="C37" i="37"/>
  <c r="D37" i="37"/>
  <c r="E37" i="37"/>
  <c r="C38" i="37"/>
  <c r="D38" i="37"/>
  <c r="E38" i="37"/>
  <c r="C39" i="37"/>
  <c r="D39" i="37"/>
  <c r="E39" i="37"/>
  <c r="C40" i="37"/>
  <c r="D40" i="37"/>
  <c r="E40" i="37"/>
  <c r="C41" i="37"/>
  <c r="D41" i="37"/>
  <c r="E41" i="37"/>
  <c r="E2" i="37"/>
  <c r="D2" i="37"/>
  <c r="C2" i="37"/>
  <c r="C200" i="41"/>
  <c r="C199" i="41"/>
  <c r="C198" i="41"/>
  <c r="C197" i="41"/>
  <c r="C196" i="41"/>
  <c r="C195" i="41"/>
  <c r="C194" i="41"/>
  <c r="C193" i="41"/>
  <c r="C192" i="41"/>
  <c r="C191" i="41"/>
  <c r="C190" i="41"/>
  <c r="C189" i="41"/>
  <c r="C188" i="41"/>
  <c r="C187" i="41"/>
  <c r="C186" i="41"/>
  <c r="C185" i="41"/>
  <c r="C184" i="41"/>
  <c r="C183" i="41"/>
  <c r="C182" i="41"/>
  <c r="C181" i="41"/>
  <c r="C180" i="41"/>
  <c r="C179" i="41"/>
  <c r="C178" i="41"/>
  <c r="C177" i="41"/>
  <c r="C176" i="41"/>
  <c r="C175" i="41"/>
  <c r="C174" i="41"/>
  <c r="C173" i="41"/>
  <c r="C172" i="41"/>
  <c r="C171" i="41"/>
  <c r="C170" i="41"/>
  <c r="C169" i="41"/>
  <c r="C168" i="41"/>
  <c r="C167" i="41"/>
  <c r="C166" i="41"/>
  <c r="C165" i="41"/>
  <c r="C164" i="41"/>
  <c r="C163" i="41"/>
  <c r="C162" i="41"/>
  <c r="C161" i="41"/>
  <c r="C160" i="41"/>
  <c r="C159" i="41"/>
  <c r="C158" i="41"/>
  <c r="C157" i="41"/>
  <c r="C156" i="41"/>
  <c r="C155" i="41"/>
  <c r="C154" i="41"/>
  <c r="C153" i="41"/>
  <c r="C152" i="41"/>
  <c r="C151" i="41"/>
  <c r="C150" i="41"/>
  <c r="C149" i="41"/>
  <c r="C148" i="41"/>
  <c r="C147" i="41"/>
  <c r="C146" i="41"/>
  <c r="C145" i="41"/>
  <c r="C144" i="41"/>
  <c r="C143" i="41"/>
  <c r="C142" i="41"/>
  <c r="C141" i="41"/>
  <c r="C140" i="41"/>
  <c r="C139" i="41"/>
  <c r="C138" i="41"/>
  <c r="C137" i="41"/>
  <c r="C136" i="41"/>
  <c r="C135" i="41"/>
  <c r="C134" i="41"/>
  <c r="C133" i="41"/>
  <c r="C132" i="41"/>
  <c r="C131" i="41"/>
  <c r="C130" i="41"/>
  <c r="C129" i="41"/>
  <c r="C128" i="41"/>
  <c r="C127" i="41"/>
  <c r="C126" i="41"/>
  <c r="C125" i="41"/>
  <c r="C124" i="41"/>
  <c r="C123" i="41"/>
  <c r="C122" i="41"/>
  <c r="AM4" i="37" l="1"/>
  <c r="AM29" i="37"/>
  <c r="AM23" i="37"/>
  <c r="I38" i="37"/>
  <c r="J38" i="37"/>
  <c r="I36" i="37"/>
  <c r="L36" i="37"/>
  <c r="J36" i="37"/>
  <c r="I30" i="37"/>
  <c r="J30" i="37"/>
  <c r="I35" i="37"/>
  <c r="L35" i="37"/>
  <c r="J35" i="37"/>
  <c r="I33" i="37"/>
  <c r="L33" i="37"/>
  <c r="J33" i="37"/>
  <c r="I31" i="37"/>
  <c r="L31" i="37"/>
  <c r="J31" i="37"/>
  <c r="I39" i="37"/>
  <c r="N39" i="37"/>
  <c r="L39" i="37"/>
  <c r="J39" i="37"/>
  <c r="I3" i="37"/>
  <c r="N3" i="37"/>
  <c r="L3" i="37"/>
  <c r="J3" i="37"/>
  <c r="I2" i="37"/>
  <c r="L2" i="37"/>
  <c r="I41" i="37"/>
  <c r="L41" i="37"/>
  <c r="J41" i="37"/>
  <c r="N41" i="37"/>
  <c r="I17" i="37"/>
  <c r="J17" i="37"/>
  <c r="I5" i="37"/>
  <c r="L5" i="37"/>
  <c r="J5" i="37"/>
  <c r="I20" i="37"/>
  <c r="L20" i="37"/>
  <c r="J20" i="37"/>
  <c r="BZ82" i="45"/>
  <c r="BZ106" i="45"/>
  <c r="BZ84" i="45"/>
  <c r="BZ68" i="45"/>
  <c r="BZ94" i="45"/>
  <c r="BZ75" i="45"/>
  <c r="BZ102" i="45"/>
  <c r="BZ65" i="45"/>
  <c r="BZ108" i="45"/>
  <c r="BZ70" i="45"/>
  <c r="BZ86" i="45"/>
  <c r="BZ93" i="45"/>
  <c r="BZ66" i="45"/>
  <c r="BZ100" i="45"/>
  <c r="BZ80" i="45"/>
  <c r="BZ64" i="45"/>
  <c r="BZ88" i="45"/>
  <c r="BZ71" i="45"/>
  <c r="BZ91" i="45"/>
  <c r="BZ77" i="45"/>
  <c r="BZ98" i="45"/>
  <c r="BZ92" i="45"/>
  <c r="BZ97" i="45"/>
  <c r="BZ103" i="45"/>
  <c r="BZ95" i="45"/>
  <c r="BZ76" i="45"/>
  <c r="BZ104" i="45"/>
  <c r="BZ83" i="45"/>
  <c r="BZ67" i="45"/>
  <c r="BZ81" i="45"/>
  <c r="BZ69" i="45"/>
  <c r="BZ87" i="45"/>
  <c r="BZ107" i="45"/>
  <c r="BZ85" i="45"/>
  <c r="BZ101" i="45"/>
  <c r="BZ74" i="45"/>
  <c r="BZ90" i="45"/>
  <c r="BZ72" i="45"/>
  <c r="BZ99" i="45"/>
  <c r="BZ79" i="45"/>
  <c r="BZ63" i="45"/>
  <c r="BZ73" i="45"/>
  <c r="BZ61" i="45"/>
  <c r="BZ78" i="45"/>
  <c r="BZ96" i="45"/>
  <c r="BZ89" i="45"/>
  <c r="BZ105" i="45"/>
  <c r="BZ62" i="45"/>
  <c r="G40" i="37"/>
  <c r="G36" i="37"/>
  <c r="G32" i="37"/>
  <c r="G28" i="37"/>
  <c r="G24" i="37"/>
  <c r="G20" i="37"/>
  <c r="G16" i="37"/>
  <c r="G12" i="37"/>
  <c r="G8" i="37"/>
  <c r="G4" i="37"/>
  <c r="H40" i="37"/>
  <c r="H36" i="37"/>
  <c r="H32" i="37"/>
  <c r="H28" i="37"/>
  <c r="H24" i="37"/>
  <c r="Q24" i="37" s="1"/>
  <c r="R24" i="37" s="1"/>
  <c r="H20" i="37"/>
  <c r="H16" i="37"/>
  <c r="H12" i="37"/>
  <c r="H8" i="37"/>
  <c r="Q8" i="37" s="1"/>
  <c r="R8" i="37" s="1"/>
  <c r="H4" i="37"/>
  <c r="Q4" i="37" s="1"/>
  <c r="R4" i="37" s="1"/>
  <c r="G39" i="37"/>
  <c r="G35" i="37"/>
  <c r="G31" i="37"/>
  <c r="G27" i="37"/>
  <c r="G23" i="37"/>
  <c r="G19" i="37"/>
  <c r="G15" i="37"/>
  <c r="G11" i="37"/>
  <c r="G7" i="37"/>
  <c r="G3" i="37"/>
  <c r="H39" i="37"/>
  <c r="H35" i="37"/>
  <c r="H31" i="37"/>
  <c r="H27" i="37"/>
  <c r="H23" i="37"/>
  <c r="H19" i="37"/>
  <c r="Q19" i="37" s="1"/>
  <c r="R19" i="37" s="1"/>
  <c r="H15" i="37"/>
  <c r="Q15" i="37" s="1"/>
  <c r="R15" i="37" s="1"/>
  <c r="H11" i="37"/>
  <c r="Q11" i="37" s="1"/>
  <c r="R11" i="37" s="1"/>
  <c r="H7" i="37"/>
  <c r="Q7" i="37" s="1"/>
  <c r="R7" i="37" s="1"/>
  <c r="H3" i="37"/>
  <c r="G2" i="37"/>
  <c r="G38" i="37"/>
  <c r="G34" i="37"/>
  <c r="G30" i="37"/>
  <c r="G26" i="37"/>
  <c r="G22" i="37"/>
  <c r="G18" i="37"/>
  <c r="G14" i="37"/>
  <c r="G10" i="37"/>
  <c r="G6" i="37"/>
  <c r="H2" i="37"/>
  <c r="H38" i="37"/>
  <c r="H34" i="37"/>
  <c r="H30" i="37"/>
  <c r="H26" i="37"/>
  <c r="H22" i="37"/>
  <c r="H18" i="37"/>
  <c r="H14" i="37"/>
  <c r="H10" i="37"/>
  <c r="Q10" i="37" s="1"/>
  <c r="R10" i="37" s="1"/>
  <c r="H6" i="37"/>
  <c r="G41" i="37"/>
  <c r="G37" i="37"/>
  <c r="G33" i="37"/>
  <c r="G29" i="37"/>
  <c r="G25" i="37"/>
  <c r="G21" i="37"/>
  <c r="G17" i="37"/>
  <c r="G13" i="37"/>
  <c r="G9" i="37"/>
  <c r="G5" i="37"/>
  <c r="H41" i="37"/>
  <c r="Q41" i="37" s="1"/>
  <c r="R41" i="37" s="1"/>
  <c r="H37" i="37"/>
  <c r="H33" i="37"/>
  <c r="H29" i="37"/>
  <c r="H25" i="37"/>
  <c r="H21" i="37"/>
  <c r="H17" i="37"/>
  <c r="Q17" i="37" s="1"/>
  <c r="R17" i="37" s="1"/>
  <c r="H13" i="37"/>
  <c r="Q13" i="37" s="1"/>
  <c r="R13" i="37" s="1"/>
  <c r="H9" i="37"/>
  <c r="H5" i="37"/>
  <c r="D88" i="41"/>
  <c r="E88" i="41" s="1"/>
  <c r="D84" i="41"/>
  <c r="E84" i="41" s="1"/>
  <c r="D78" i="41"/>
  <c r="E78" i="41" s="1"/>
  <c r="D77" i="41"/>
  <c r="E77" i="41" s="1"/>
  <c r="D73" i="41"/>
  <c r="E73" i="41" s="1"/>
  <c r="D65" i="41"/>
  <c r="E65" i="41" s="1"/>
  <c r="D61" i="41"/>
  <c r="E61" i="41" s="1"/>
  <c r="D57" i="41"/>
  <c r="E57" i="41" s="1"/>
  <c r="D43" i="41"/>
  <c r="E43" i="41" s="1"/>
  <c r="D42" i="41"/>
  <c r="E42" i="41" s="1"/>
  <c r="D2" i="41"/>
  <c r="E2" i="41" s="1"/>
  <c r="D3" i="41"/>
  <c r="E3" i="41" s="1"/>
  <c r="D4" i="41"/>
  <c r="E4" i="41" s="1"/>
  <c r="D5" i="41"/>
  <c r="E5" i="41" s="1"/>
  <c r="D6" i="41"/>
  <c r="E6" i="41" s="1"/>
  <c r="D7" i="41"/>
  <c r="E7" i="41" s="1"/>
  <c r="D8" i="41"/>
  <c r="E8" i="41" s="1"/>
  <c r="D9" i="41"/>
  <c r="E9" i="41" s="1"/>
  <c r="D10" i="41"/>
  <c r="E10" i="41" s="1"/>
  <c r="D11" i="41"/>
  <c r="E11" i="41" s="1"/>
  <c r="D12" i="41"/>
  <c r="E12" i="41" s="1"/>
  <c r="D13" i="41"/>
  <c r="E13" i="41" s="1"/>
  <c r="D14" i="41"/>
  <c r="E14" i="41" s="1"/>
  <c r="D15" i="41"/>
  <c r="E15" i="41" s="1"/>
  <c r="D16" i="41"/>
  <c r="E16" i="41" s="1"/>
  <c r="D17" i="41"/>
  <c r="E17" i="41" s="1"/>
  <c r="D18" i="41"/>
  <c r="E18" i="41" s="1"/>
  <c r="D19" i="41"/>
  <c r="E19" i="41" s="1"/>
  <c r="D20" i="41"/>
  <c r="E20" i="41" s="1"/>
  <c r="D21" i="41"/>
  <c r="E21" i="41" s="1"/>
  <c r="D22" i="41"/>
  <c r="E22" i="41" s="1"/>
  <c r="D23" i="41"/>
  <c r="E23" i="41" s="1"/>
  <c r="D24" i="41"/>
  <c r="E24" i="41" s="1"/>
  <c r="D25" i="41"/>
  <c r="E25" i="41" s="1"/>
  <c r="D26" i="41"/>
  <c r="E26" i="41" s="1"/>
  <c r="D27" i="41"/>
  <c r="E27" i="41" s="1"/>
  <c r="D28" i="41"/>
  <c r="E28" i="41" s="1"/>
  <c r="D29" i="41"/>
  <c r="E29" i="41" s="1"/>
  <c r="D30" i="41"/>
  <c r="E30" i="41" s="1"/>
  <c r="D31" i="41"/>
  <c r="E31" i="41" s="1"/>
  <c r="D32" i="41"/>
  <c r="E32" i="41" s="1"/>
  <c r="D33" i="41"/>
  <c r="E33" i="41" s="1"/>
  <c r="D34" i="41"/>
  <c r="E34" i="41" s="1"/>
  <c r="D35" i="41"/>
  <c r="E35" i="41" s="1"/>
  <c r="D36" i="41"/>
  <c r="E36" i="41" s="1"/>
  <c r="D37" i="41"/>
  <c r="E37" i="41" s="1"/>
  <c r="D38" i="41"/>
  <c r="E38" i="41" s="1"/>
  <c r="D39" i="41"/>
  <c r="E39" i="41" s="1"/>
  <c r="D40" i="41"/>
  <c r="E40" i="41" s="1"/>
  <c r="D51" i="41"/>
  <c r="E51" i="41" s="1"/>
  <c r="D60" i="41"/>
  <c r="E60" i="41" s="1"/>
  <c r="D68" i="41"/>
  <c r="E68" i="41" s="1"/>
  <c r="D76" i="41"/>
  <c r="E76" i="41" s="1"/>
  <c r="D80" i="41"/>
  <c r="E80" i="41" s="1"/>
  <c r="D92" i="41"/>
  <c r="E92" i="41" s="1"/>
  <c r="D100" i="41"/>
  <c r="E100" i="41" s="1"/>
  <c r="D112" i="41"/>
  <c r="E112" i="41" s="1"/>
  <c r="F2" i="41"/>
  <c r="F162" i="41" s="1"/>
  <c r="F3" i="41"/>
  <c r="F4" i="41"/>
  <c r="F5" i="41"/>
  <c r="F6" i="41"/>
  <c r="F7" i="41"/>
  <c r="F8" i="41"/>
  <c r="F9" i="41"/>
  <c r="F10" i="41"/>
  <c r="F11" i="41"/>
  <c r="F12" i="41"/>
  <c r="F13" i="41"/>
  <c r="F14" i="41"/>
  <c r="F15" i="41"/>
  <c r="F16" i="41"/>
  <c r="F17" i="41"/>
  <c r="F18" i="41"/>
  <c r="F19" i="41"/>
  <c r="F20" i="41"/>
  <c r="F21" i="41"/>
  <c r="F22" i="41"/>
  <c r="F23" i="41"/>
  <c r="F24" i="41"/>
  <c r="F25" i="41"/>
  <c r="F26" i="41"/>
  <c r="F27" i="41"/>
  <c r="F28" i="41"/>
  <c r="F29" i="41"/>
  <c r="F30" i="41"/>
  <c r="F31" i="41"/>
  <c r="F32" i="41"/>
  <c r="F33" i="41"/>
  <c r="F34" i="41"/>
  <c r="F35" i="41"/>
  <c r="F36" i="41"/>
  <c r="F37" i="41"/>
  <c r="F38" i="41"/>
  <c r="F78" i="41" s="1"/>
  <c r="F39" i="41"/>
  <c r="F40" i="41"/>
  <c r="F200" i="41" s="1"/>
  <c r="F1" i="41"/>
  <c r="BD14" i="45"/>
  <c r="AU2" i="37" s="1"/>
  <c r="AS52" i="45"/>
  <c r="AP40" i="37" s="1"/>
  <c r="AS50" i="45"/>
  <c r="AP38" i="37" s="1"/>
  <c r="AS49" i="45"/>
  <c r="AP37" i="37" s="1"/>
  <c r="AS48" i="45"/>
  <c r="AP36" i="37" s="1"/>
  <c r="AS47" i="45"/>
  <c r="AP35" i="37" s="1"/>
  <c r="AS46" i="45"/>
  <c r="AP34" i="37" s="1"/>
  <c r="AS45" i="45"/>
  <c r="AP33" i="37" s="1"/>
  <c r="AS44" i="45"/>
  <c r="AP32" i="37" s="1"/>
  <c r="AS43" i="45"/>
  <c r="AP31" i="37" s="1"/>
  <c r="AS42" i="45"/>
  <c r="AP30" i="37" s="1"/>
  <c r="AS41" i="45"/>
  <c r="AP29" i="37" s="1"/>
  <c r="AS40" i="45"/>
  <c r="AP28" i="37" s="1"/>
  <c r="AS39" i="45"/>
  <c r="AP27" i="37" s="1"/>
  <c r="AS38" i="45"/>
  <c r="AP26" i="37" s="1"/>
  <c r="AS37" i="45"/>
  <c r="AP25" i="37" s="1"/>
  <c r="AS36" i="45"/>
  <c r="AP24" i="37" s="1"/>
  <c r="AS35" i="45"/>
  <c r="AP23" i="37" s="1"/>
  <c r="AS34" i="45"/>
  <c r="AP22" i="37" s="1"/>
  <c r="AS33" i="45"/>
  <c r="AP21" i="37" s="1"/>
  <c r="AS31" i="45"/>
  <c r="AP19" i="37" s="1"/>
  <c r="AS30" i="45"/>
  <c r="AP18" i="37" s="1"/>
  <c r="AS28" i="45"/>
  <c r="AP16" i="37" s="1"/>
  <c r="AS27" i="45"/>
  <c r="AP15" i="37" s="1"/>
  <c r="AS26" i="45"/>
  <c r="AP14" i="37" s="1"/>
  <c r="AS25" i="45"/>
  <c r="AP13" i="37" s="1"/>
  <c r="AP12" i="37"/>
  <c r="AS23" i="45"/>
  <c r="AP11" i="37" s="1"/>
  <c r="AS22" i="45"/>
  <c r="AP10" i="37" s="1"/>
  <c r="AS21" i="45"/>
  <c r="AP9" i="37" s="1"/>
  <c r="AS20" i="45"/>
  <c r="AP8" i="37" s="1"/>
  <c r="AS19" i="45"/>
  <c r="AP7" i="37" s="1"/>
  <c r="AS18" i="45"/>
  <c r="AP6" i="37" s="1"/>
  <c r="AS16" i="45"/>
  <c r="AP4" i="37" s="1"/>
  <c r="AS15" i="45"/>
  <c r="AP3" i="37" s="1"/>
  <c r="AP52" i="45"/>
  <c r="AP50" i="45"/>
  <c r="AM38" i="37" s="1"/>
  <c r="AP49" i="45"/>
  <c r="AP48" i="45"/>
  <c r="AP47" i="45"/>
  <c r="AP46" i="45"/>
  <c r="AP45" i="45"/>
  <c r="AM33" i="37" s="1"/>
  <c r="AP44" i="45"/>
  <c r="AP43" i="45"/>
  <c r="AP42" i="45"/>
  <c r="AM30" i="37" s="1"/>
  <c r="AP41" i="45"/>
  <c r="AP40" i="45"/>
  <c r="AM28" i="37" s="1"/>
  <c r="AP39" i="45"/>
  <c r="AM27" i="37" s="1"/>
  <c r="AP38" i="45"/>
  <c r="AM26" i="37" s="1"/>
  <c r="AP37" i="45"/>
  <c r="AP36" i="45"/>
  <c r="AM24" i="37" s="1"/>
  <c r="AP35" i="45"/>
  <c r="AP34" i="45"/>
  <c r="AM22" i="37" s="1"/>
  <c r="AP33" i="45"/>
  <c r="AP31" i="45"/>
  <c r="AP30" i="45"/>
  <c r="AP28" i="45"/>
  <c r="AM16" i="37" s="1"/>
  <c r="AP27" i="45"/>
  <c r="AP26" i="45"/>
  <c r="AM14" i="37" s="1"/>
  <c r="AP25" i="45"/>
  <c r="AP24" i="45"/>
  <c r="AP23" i="45"/>
  <c r="AM11" i="37" s="1"/>
  <c r="AP22" i="45"/>
  <c r="AP21" i="45"/>
  <c r="AM9" i="37" s="1"/>
  <c r="AP20" i="45"/>
  <c r="AM8" i="37" s="1"/>
  <c r="AP19" i="45"/>
  <c r="AM7" i="37" s="1"/>
  <c r="AP18" i="45"/>
  <c r="AM6" i="37" s="1"/>
  <c r="AP16" i="45"/>
  <c r="AP15" i="45"/>
  <c r="AS17" i="45"/>
  <c r="AP5" i="37" s="1"/>
  <c r="AP29" i="45"/>
  <c r="AS32" i="45"/>
  <c r="AP20" i="37" s="1"/>
  <c r="AP51" i="45"/>
  <c r="AP53" i="45"/>
  <c r="AP14" i="45"/>
  <c r="Q6" i="37" l="1"/>
  <c r="R6" i="37" s="1"/>
  <c r="T6" i="37"/>
  <c r="U6" i="37" s="1"/>
  <c r="Q2" i="37"/>
  <c r="R2" i="37" s="1"/>
  <c r="T2" i="37"/>
  <c r="U2" i="37" s="1"/>
  <c r="Q5" i="37"/>
  <c r="R5" i="37" s="1"/>
  <c r="T5" i="37"/>
  <c r="U5" i="37" s="1"/>
  <c r="Q3" i="37"/>
  <c r="R3" i="37" s="1"/>
  <c r="T3" i="37"/>
  <c r="U3" i="37" s="1"/>
  <c r="Q20" i="37"/>
  <c r="R20" i="37" s="1"/>
  <c r="T20" i="37"/>
  <c r="U20" i="37" s="1"/>
  <c r="Q39" i="37"/>
  <c r="R39" i="37" s="1"/>
  <c r="T39" i="37"/>
  <c r="U39" i="37" s="1"/>
  <c r="AS14" i="45"/>
  <c r="AP2" i="37" s="1"/>
  <c r="AP17" i="45"/>
  <c r="AM5" i="37" s="1"/>
  <c r="AS29" i="45"/>
  <c r="AP17" i="37" s="1"/>
  <c r="F189" i="41"/>
  <c r="F109" i="41"/>
  <c r="F149" i="41" s="1"/>
  <c r="F69" i="41"/>
  <c r="AS53" i="45"/>
  <c r="AP41" i="37" s="1"/>
  <c r="F161" i="41"/>
  <c r="F81" i="41"/>
  <c r="F121" i="41" s="1"/>
  <c r="F199" i="41"/>
  <c r="F119" i="41"/>
  <c r="F159" i="41" s="1"/>
  <c r="F79" i="41"/>
  <c r="F197" i="41"/>
  <c r="F117" i="41"/>
  <c r="F157" i="41" s="1"/>
  <c r="F77" i="41"/>
  <c r="F195" i="41"/>
  <c r="F115" i="41"/>
  <c r="F155" i="41" s="1"/>
  <c r="F75" i="41"/>
  <c r="F193" i="41"/>
  <c r="F113" i="41"/>
  <c r="F153" i="41" s="1"/>
  <c r="F73" i="41"/>
  <c r="F191" i="41"/>
  <c r="F111" i="41"/>
  <c r="F151" i="41" s="1"/>
  <c r="F71" i="41"/>
  <c r="F187" i="41"/>
  <c r="F107" i="41"/>
  <c r="F147" i="41" s="1"/>
  <c r="F67" i="41"/>
  <c r="F185" i="41"/>
  <c r="F105" i="41"/>
  <c r="F145" i="41" s="1"/>
  <c r="F65" i="41"/>
  <c r="F183" i="41"/>
  <c r="F103" i="41"/>
  <c r="F143" i="41" s="1"/>
  <c r="F63" i="41"/>
  <c r="F181" i="41"/>
  <c r="F101" i="41"/>
  <c r="F141" i="41" s="1"/>
  <c r="F61" i="41"/>
  <c r="F179" i="41"/>
  <c r="F99" i="41"/>
  <c r="F139" i="41" s="1"/>
  <c r="F59" i="41"/>
  <c r="F177" i="41"/>
  <c r="F97" i="41"/>
  <c r="F137" i="41" s="1"/>
  <c r="F57" i="41"/>
  <c r="F175" i="41"/>
  <c r="F55" i="41"/>
  <c r="F95" i="41"/>
  <c r="F135" i="41" s="1"/>
  <c r="F173" i="41"/>
  <c r="F53" i="41"/>
  <c r="F93" i="41"/>
  <c r="F133" i="41" s="1"/>
  <c r="F171" i="41"/>
  <c r="F51" i="41"/>
  <c r="F91" i="41"/>
  <c r="F131" i="41" s="1"/>
  <c r="F169" i="41"/>
  <c r="F49" i="41"/>
  <c r="F89" i="41"/>
  <c r="F129" i="41" s="1"/>
  <c r="F167" i="41"/>
  <c r="F47" i="41"/>
  <c r="F87" i="41"/>
  <c r="F127" i="41" s="1"/>
  <c r="F165" i="41"/>
  <c r="F45" i="41"/>
  <c r="F85" i="41"/>
  <c r="F125" i="41" s="1"/>
  <c r="F163" i="41"/>
  <c r="F43" i="41"/>
  <c r="F83" i="41"/>
  <c r="F123" i="41" s="1"/>
  <c r="F41" i="41"/>
  <c r="F196" i="41"/>
  <c r="F116" i="41"/>
  <c r="F156" i="41" s="1"/>
  <c r="F76" i="41"/>
  <c r="F194" i="41"/>
  <c r="F114" i="41"/>
  <c r="F154" i="41" s="1"/>
  <c r="F74" i="41"/>
  <c r="F192" i="41"/>
  <c r="F112" i="41"/>
  <c r="F152" i="41" s="1"/>
  <c r="F72" i="41"/>
  <c r="F190" i="41"/>
  <c r="F110" i="41"/>
  <c r="F150" i="41" s="1"/>
  <c r="F70" i="41"/>
  <c r="F188" i="41"/>
  <c r="F108" i="41"/>
  <c r="F148" i="41" s="1"/>
  <c r="F68" i="41"/>
  <c r="F186" i="41"/>
  <c r="F106" i="41"/>
  <c r="F146" i="41" s="1"/>
  <c r="F66" i="41"/>
  <c r="F184" i="41"/>
  <c r="F104" i="41"/>
  <c r="F144" i="41" s="1"/>
  <c r="F64" i="41"/>
  <c r="F182" i="41"/>
  <c r="F102" i="41"/>
  <c r="F142" i="41" s="1"/>
  <c r="F62" i="41"/>
  <c r="F180" i="41"/>
  <c r="F100" i="41"/>
  <c r="F140" i="41" s="1"/>
  <c r="F60" i="41"/>
  <c r="F178" i="41"/>
  <c r="F98" i="41"/>
  <c r="F138" i="41" s="1"/>
  <c r="F58" i="41"/>
  <c r="F96" i="41"/>
  <c r="F136" i="41" s="1"/>
  <c r="F176" i="41"/>
  <c r="F56" i="41"/>
  <c r="F94" i="41"/>
  <c r="F134" i="41" s="1"/>
  <c r="F174" i="41"/>
  <c r="F54" i="41"/>
  <c r="F92" i="41"/>
  <c r="F132" i="41" s="1"/>
  <c r="F172" i="41"/>
  <c r="F52" i="41"/>
  <c r="F90" i="41"/>
  <c r="F130" i="41" s="1"/>
  <c r="F170" i="41"/>
  <c r="F50" i="41"/>
  <c r="F88" i="41"/>
  <c r="F128" i="41" s="1"/>
  <c r="F168" i="41"/>
  <c r="F48" i="41"/>
  <c r="F86" i="41"/>
  <c r="F126" i="41" s="1"/>
  <c r="F166" i="41"/>
  <c r="F46" i="41"/>
  <c r="F84" i="41"/>
  <c r="F124" i="41" s="1"/>
  <c r="F164" i="41"/>
  <c r="F44" i="41"/>
  <c r="F42" i="41"/>
  <c r="F82" i="41"/>
  <c r="F122" i="41" s="1"/>
  <c r="F198" i="41"/>
  <c r="F118" i="41"/>
  <c r="F158" i="41" s="1"/>
  <c r="F80" i="41"/>
  <c r="F120" i="41"/>
  <c r="F160" i="41" s="1"/>
  <c r="D116" i="41"/>
  <c r="E116" i="41" s="1"/>
  <c r="D96" i="41"/>
  <c r="E96" i="41" s="1"/>
  <c r="D108" i="41"/>
  <c r="E108" i="41" s="1"/>
  <c r="D85" i="41"/>
  <c r="E85" i="41" s="1"/>
  <c r="D120" i="41"/>
  <c r="E120" i="41" s="1"/>
  <c r="D104" i="41"/>
  <c r="E104" i="41" s="1"/>
  <c r="D119" i="41"/>
  <c r="E119" i="41" s="1"/>
  <c r="D111" i="41"/>
  <c r="E111" i="41" s="1"/>
  <c r="D99" i="41"/>
  <c r="E99" i="41" s="1"/>
  <c r="D79" i="41"/>
  <c r="E79" i="41" s="1"/>
  <c r="D67" i="41"/>
  <c r="E67" i="41" s="1"/>
  <c r="D47" i="41"/>
  <c r="E47" i="41" s="1"/>
  <c r="D118" i="41"/>
  <c r="E118" i="41" s="1"/>
  <c r="D114" i="41"/>
  <c r="E114" i="41" s="1"/>
  <c r="D110" i="41"/>
  <c r="E110" i="41" s="1"/>
  <c r="D106" i="41"/>
  <c r="E106" i="41" s="1"/>
  <c r="D102" i="41"/>
  <c r="E102" i="41" s="1"/>
  <c r="D98" i="41"/>
  <c r="E98" i="41" s="1"/>
  <c r="D94" i="41"/>
  <c r="E94" i="41" s="1"/>
  <c r="D90" i="41"/>
  <c r="E90" i="41" s="1"/>
  <c r="D86" i="41"/>
  <c r="E86" i="41" s="1"/>
  <c r="D82" i="41"/>
  <c r="E82" i="41" s="1"/>
  <c r="D55" i="41"/>
  <c r="E55" i="41" s="1"/>
  <c r="D45" i="41"/>
  <c r="E45" i="41" s="1"/>
  <c r="D115" i="41"/>
  <c r="E115" i="41" s="1"/>
  <c r="D107" i="41"/>
  <c r="E107" i="41" s="1"/>
  <c r="D103" i="41"/>
  <c r="E103" i="41" s="1"/>
  <c r="D95" i="41"/>
  <c r="E95" i="41" s="1"/>
  <c r="D91" i="41"/>
  <c r="E91" i="41" s="1"/>
  <c r="D87" i="41"/>
  <c r="E87" i="41" s="1"/>
  <c r="D83" i="41"/>
  <c r="E83" i="41" s="1"/>
  <c r="D74" i="41"/>
  <c r="E74" i="41" s="1"/>
  <c r="D117" i="41"/>
  <c r="E117" i="41" s="1"/>
  <c r="D113" i="41"/>
  <c r="E113" i="41" s="1"/>
  <c r="D109" i="41"/>
  <c r="E109" i="41" s="1"/>
  <c r="D105" i="41"/>
  <c r="E105" i="41" s="1"/>
  <c r="D101" i="41"/>
  <c r="E101" i="41" s="1"/>
  <c r="D97" i="41"/>
  <c r="E97" i="41" s="1"/>
  <c r="D93" i="41"/>
  <c r="E93" i="41" s="1"/>
  <c r="D89" i="41"/>
  <c r="E89" i="41" s="1"/>
  <c r="D81" i="41"/>
  <c r="E81" i="41" s="1"/>
  <c r="D72" i="41"/>
  <c r="E72" i="41" s="1"/>
  <c r="D52" i="41"/>
  <c r="E52" i="41" s="1"/>
  <c r="D44" i="41"/>
  <c r="E44" i="41" s="1"/>
  <c r="D75" i="41"/>
  <c r="E75" i="41" s="1"/>
  <c r="D71" i="41"/>
  <c r="E71" i="41" s="1"/>
  <c r="D63" i="41"/>
  <c r="E63" i="41" s="1"/>
  <c r="D56" i="41"/>
  <c r="E56" i="41" s="1"/>
  <c r="D49" i="41"/>
  <c r="E49" i="41" s="1"/>
  <c r="D41" i="41"/>
  <c r="E41" i="41" s="1"/>
  <c r="D69" i="41"/>
  <c r="E69" i="41" s="1"/>
  <c r="D64" i="41"/>
  <c r="E64" i="41" s="1"/>
  <c r="D59" i="41"/>
  <c r="E59" i="41" s="1"/>
  <c r="D53" i="41"/>
  <c r="E53" i="41" s="1"/>
  <c r="D48" i="41"/>
  <c r="E48" i="41" s="1"/>
  <c r="D70" i="41"/>
  <c r="E70" i="41" s="1"/>
  <c r="D66" i="41"/>
  <c r="E66" i="41" s="1"/>
  <c r="D62" i="41"/>
  <c r="E62" i="41" s="1"/>
  <c r="D58" i="41"/>
  <c r="E58" i="41" s="1"/>
  <c r="D54" i="41"/>
  <c r="E54" i="41" s="1"/>
  <c r="D50" i="41"/>
  <c r="E50" i="41" s="1"/>
  <c r="D46" i="41"/>
  <c r="E46" i="41" s="1"/>
  <c r="AS51" i="45"/>
  <c r="AP39" i="37" s="1"/>
  <c r="AP32" i="45"/>
  <c r="AE8" i="45"/>
  <c r="AE7" i="45"/>
  <c r="CK15" i="45"/>
  <c r="CK16" i="45"/>
  <c r="CK17" i="45"/>
  <c r="CK18" i="45"/>
  <c r="CK19" i="45"/>
  <c r="CK20" i="45"/>
  <c r="CK21" i="45"/>
  <c r="CK22" i="45"/>
  <c r="CK23" i="45"/>
  <c r="CK24" i="45"/>
  <c r="CK25" i="45"/>
  <c r="CK26" i="45"/>
  <c r="CK27" i="45"/>
  <c r="CK28" i="45"/>
  <c r="CK29" i="45"/>
  <c r="CK30" i="45"/>
  <c r="CK31" i="45"/>
  <c r="CK32" i="45"/>
  <c r="CK33" i="45"/>
  <c r="CK34" i="45"/>
  <c r="CK35" i="45"/>
  <c r="CK36" i="45"/>
  <c r="CK37" i="45"/>
  <c r="CK38" i="45"/>
  <c r="CK39" i="45"/>
  <c r="CK40" i="45"/>
  <c r="CK41" i="45"/>
  <c r="CK42" i="45"/>
  <c r="CK43" i="45"/>
  <c r="CK44" i="45"/>
  <c r="CK45" i="45"/>
  <c r="CK46" i="45"/>
  <c r="CK47" i="45"/>
  <c r="CK48" i="45"/>
  <c r="CK49" i="45"/>
  <c r="CK50" i="45"/>
  <c r="CK51" i="45"/>
  <c r="CK52" i="45"/>
  <c r="CK53" i="45"/>
  <c r="AM41" i="37" l="1"/>
  <c r="AM39" i="37"/>
  <c r="AB6" i="45"/>
  <c r="AI6" i="45" s="1"/>
  <c r="AI9" i="45"/>
  <c r="AM2" i="37"/>
  <c r="AB8" i="45"/>
  <c r="AI8" i="45" s="1"/>
  <c r="AB7" i="45"/>
  <c r="AI7" i="45" s="1"/>
  <c r="AB10" i="45" l="1"/>
  <c r="BR53" i="45"/>
  <c r="BC41" i="37" s="1"/>
  <c r="BD53" i="45"/>
  <c r="AU41" i="37" s="1"/>
  <c r="BU52" i="45"/>
  <c r="BF40" i="37" s="1"/>
  <c r="BR52" i="45"/>
  <c r="BG52" i="45"/>
  <c r="AX40" i="37" s="1"/>
  <c r="BD52" i="45"/>
  <c r="BU51" i="45"/>
  <c r="BF39" i="37" s="1"/>
  <c r="BG51" i="45"/>
  <c r="AX39" i="37" s="1"/>
  <c r="BD51" i="45"/>
  <c r="BU50" i="45"/>
  <c r="BF38" i="37" s="1"/>
  <c r="BR50" i="45"/>
  <c r="BG50" i="45"/>
  <c r="AX38" i="37" s="1"/>
  <c r="BD50" i="45"/>
  <c r="BU49" i="45"/>
  <c r="BF37" i="37" s="1"/>
  <c r="BR49" i="45"/>
  <c r="BG49" i="45"/>
  <c r="AX37" i="37" s="1"/>
  <c r="BD49" i="45"/>
  <c r="BU48" i="45"/>
  <c r="BF36" i="37" s="1"/>
  <c r="BR48" i="45"/>
  <c r="BG48" i="45"/>
  <c r="AX36" i="37" s="1"/>
  <c r="BD48" i="45"/>
  <c r="BU47" i="45"/>
  <c r="BF35" i="37" s="1"/>
  <c r="BR47" i="45"/>
  <c r="BG47" i="45"/>
  <c r="AX35" i="37" s="1"/>
  <c r="BD47" i="45"/>
  <c r="AU35" i="37" s="1"/>
  <c r="BU46" i="45"/>
  <c r="BF34" i="37" s="1"/>
  <c r="BR46" i="45"/>
  <c r="BG46" i="45"/>
  <c r="AX34" i="37" s="1"/>
  <c r="BD46" i="45"/>
  <c r="BU45" i="45"/>
  <c r="BF33" i="37" s="1"/>
  <c r="BR45" i="45"/>
  <c r="BG45" i="45"/>
  <c r="AX33" i="37" s="1"/>
  <c r="BD45" i="45"/>
  <c r="AU33" i="37" s="1"/>
  <c r="BU44" i="45"/>
  <c r="BF32" i="37" s="1"/>
  <c r="BR44" i="45"/>
  <c r="BG44" i="45"/>
  <c r="AX32" i="37" s="1"/>
  <c r="BD44" i="45"/>
  <c r="BU43" i="45"/>
  <c r="BF31" i="37" s="1"/>
  <c r="BR43" i="45"/>
  <c r="BG43" i="45"/>
  <c r="AX31" i="37" s="1"/>
  <c r="BD43" i="45"/>
  <c r="AU31" i="37" s="1"/>
  <c r="BU42" i="45"/>
  <c r="BF30" i="37" s="1"/>
  <c r="BR42" i="45"/>
  <c r="BG42" i="45"/>
  <c r="AX30" i="37" s="1"/>
  <c r="BD42" i="45"/>
  <c r="BU41" i="45"/>
  <c r="BF29" i="37" s="1"/>
  <c r="BR41" i="45"/>
  <c r="BG41" i="45"/>
  <c r="AX29" i="37" s="1"/>
  <c r="BD41" i="45"/>
  <c r="BU40" i="45"/>
  <c r="BF28" i="37" s="1"/>
  <c r="BR40" i="45"/>
  <c r="BG40" i="45"/>
  <c r="AX28" i="37" s="1"/>
  <c r="BD40" i="45"/>
  <c r="BU39" i="45"/>
  <c r="BF27" i="37" s="1"/>
  <c r="BR39" i="45"/>
  <c r="BG39" i="45"/>
  <c r="AX27" i="37" s="1"/>
  <c r="BD39" i="45"/>
  <c r="AU27" i="37" s="1"/>
  <c r="BU38" i="45"/>
  <c r="BF26" i="37" s="1"/>
  <c r="BR38" i="45"/>
  <c r="BG38" i="45"/>
  <c r="AX26" i="37" s="1"/>
  <c r="BD38" i="45"/>
  <c r="AU26" i="37" s="1"/>
  <c r="BU37" i="45"/>
  <c r="BF25" i="37" s="1"/>
  <c r="BR37" i="45"/>
  <c r="BG37" i="45"/>
  <c r="AX25" i="37" s="1"/>
  <c r="BD37" i="45"/>
  <c r="AU25" i="37" s="1"/>
  <c r="BU36" i="45"/>
  <c r="BF24" i="37" s="1"/>
  <c r="BR36" i="45"/>
  <c r="BG36" i="45"/>
  <c r="AX24" i="37" s="1"/>
  <c r="BD36" i="45"/>
  <c r="AU24" i="37" s="1"/>
  <c r="BU35" i="45"/>
  <c r="BF23" i="37" s="1"/>
  <c r="BR35" i="45"/>
  <c r="BG35" i="45"/>
  <c r="AX23" i="37" s="1"/>
  <c r="BD35" i="45"/>
  <c r="BU34" i="45"/>
  <c r="BF22" i="37" s="1"/>
  <c r="BR34" i="45"/>
  <c r="BG34" i="45"/>
  <c r="AX22" i="37" s="1"/>
  <c r="BD34" i="45"/>
  <c r="BU33" i="45"/>
  <c r="BF21" i="37" s="1"/>
  <c r="BR33" i="45"/>
  <c r="BG33" i="45"/>
  <c r="AX21" i="37" s="1"/>
  <c r="BD33" i="45"/>
  <c r="BR32" i="45"/>
  <c r="BC20" i="37" s="1"/>
  <c r="BG32" i="45"/>
  <c r="AX20" i="37" s="1"/>
  <c r="BU31" i="45"/>
  <c r="BF19" i="37" s="1"/>
  <c r="BR31" i="45"/>
  <c r="BG31" i="45"/>
  <c r="AX19" i="37" s="1"/>
  <c r="BD31" i="45"/>
  <c r="BU30" i="45"/>
  <c r="BF18" i="37" s="1"/>
  <c r="BR30" i="45"/>
  <c r="BG30" i="45"/>
  <c r="AX18" i="37" s="1"/>
  <c r="BD30" i="45"/>
  <c r="AU18" i="37" s="1"/>
  <c r="BU29" i="45"/>
  <c r="BF17" i="37" s="1"/>
  <c r="BR29" i="45"/>
  <c r="BG29" i="45"/>
  <c r="AX17" i="37" s="1"/>
  <c r="BD29" i="45"/>
  <c r="AU17" i="37" s="1"/>
  <c r="BU28" i="45"/>
  <c r="BF16" i="37" s="1"/>
  <c r="BR28" i="45"/>
  <c r="BG28" i="45"/>
  <c r="AX16" i="37" s="1"/>
  <c r="BD28" i="45"/>
  <c r="AU16" i="37" s="1"/>
  <c r="BU27" i="45"/>
  <c r="BF15" i="37" s="1"/>
  <c r="BR27" i="45"/>
  <c r="BG27" i="45"/>
  <c r="AX15" i="37" s="1"/>
  <c r="BD27" i="45"/>
  <c r="AU15" i="37" s="1"/>
  <c r="BU26" i="45"/>
  <c r="BF14" i="37" s="1"/>
  <c r="BR26" i="45"/>
  <c r="BG26" i="45"/>
  <c r="AX14" i="37" s="1"/>
  <c r="BD26" i="45"/>
  <c r="BU25" i="45"/>
  <c r="BF13" i="37" s="1"/>
  <c r="BR25" i="45"/>
  <c r="BG25" i="45"/>
  <c r="AX13" i="37" s="1"/>
  <c r="BD25" i="45"/>
  <c r="AU13" i="37" s="1"/>
  <c r="BU24" i="45"/>
  <c r="BF12" i="37" s="1"/>
  <c r="BR24" i="45"/>
  <c r="BG24" i="45"/>
  <c r="AX12" i="37" s="1"/>
  <c r="BD24" i="45"/>
  <c r="AU12" i="37" s="1"/>
  <c r="BU23" i="45"/>
  <c r="BF11" i="37" s="1"/>
  <c r="BR23" i="45"/>
  <c r="BG23" i="45"/>
  <c r="AX11" i="37" s="1"/>
  <c r="BD23" i="45"/>
  <c r="BU22" i="45"/>
  <c r="BF10" i="37" s="1"/>
  <c r="BR22" i="45"/>
  <c r="BG22" i="45"/>
  <c r="AX10" i="37" s="1"/>
  <c r="BD22" i="45"/>
  <c r="AU10" i="37" s="1"/>
  <c r="BU21" i="45"/>
  <c r="BF9" i="37" s="1"/>
  <c r="BR21" i="45"/>
  <c r="BG21" i="45"/>
  <c r="AX9" i="37" s="1"/>
  <c r="BD21" i="45"/>
  <c r="AU9" i="37" s="1"/>
  <c r="BU20" i="45"/>
  <c r="BF8" i="37" s="1"/>
  <c r="BR20" i="45"/>
  <c r="BG20" i="45"/>
  <c r="AX8" i="37" s="1"/>
  <c r="BD20" i="45"/>
  <c r="AU8" i="37" s="1"/>
  <c r="BU19" i="45"/>
  <c r="BF7" i="37" s="1"/>
  <c r="BR19" i="45"/>
  <c r="BG19" i="45"/>
  <c r="AX7" i="37" s="1"/>
  <c r="BD19" i="45"/>
  <c r="AU7" i="37" s="1"/>
  <c r="BU18" i="45"/>
  <c r="BF6" i="37" s="1"/>
  <c r="BR18" i="45"/>
  <c r="BG18" i="45"/>
  <c r="AX6" i="37" s="1"/>
  <c r="BD18" i="45"/>
  <c r="BU17" i="45"/>
  <c r="BF5" i="37" s="1"/>
  <c r="BR17" i="45"/>
  <c r="BG17" i="45"/>
  <c r="AX5" i="37" s="1"/>
  <c r="BD17" i="45"/>
  <c r="AU5" i="37" s="1"/>
  <c r="BU16" i="45"/>
  <c r="BF4" i="37" s="1"/>
  <c r="BR16" i="45"/>
  <c r="BG16" i="45"/>
  <c r="AX4" i="37" s="1"/>
  <c r="BD16" i="45"/>
  <c r="BU15" i="45"/>
  <c r="BF3" i="37" s="1"/>
  <c r="BR15" i="45"/>
  <c r="BG15" i="45"/>
  <c r="AX3" i="37" s="1"/>
  <c r="BD15" i="45"/>
  <c r="BU14" i="45"/>
  <c r="BF2" i="37" s="1"/>
  <c r="BR14" i="45"/>
  <c r="BG14" i="45"/>
  <c r="AX2" i="37" s="1"/>
  <c r="AR1" i="45"/>
  <c r="A57" i="45"/>
  <c r="F41" i="37" l="1"/>
  <c r="F39" i="37"/>
  <c r="F22" i="37"/>
  <c r="F4" i="37"/>
  <c r="F7" i="37"/>
  <c r="F19" i="37"/>
  <c r="F36" i="37"/>
  <c r="F32" i="37"/>
  <c r="F6" i="37"/>
  <c r="F33" i="37"/>
  <c r="F21" i="37"/>
  <c r="F40" i="37"/>
  <c r="F26" i="37"/>
  <c r="F16" i="37"/>
  <c r="F8" i="37"/>
  <c r="F27" i="37"/>
  <c r="F24" i="37"/>
  <c r="F31" i="37"/>
  <c r="F9" i="37"/>
  <c r="F20" i="37"/>
  <c r="F23" i="37"/>
  <c r="F30" i="37"/>
  <c r="F25" i="37"/>
  <c r="F5" i="37"/>
  <c r="F18" i="37"/>
  <c r="F13" i="37"/>
  <c r="F10" i="37"/>
  <c r="F28" i="37"/>
  <c r="F35" i="37"/>
  <c r="F3" i="37"/>
  <c r="F11" i="37"/>
  <c r="F37" i="37"/>
  <c r="F12" i="37"/>
  <c r="F38" i="37"/>
  <c r="F29" i="37"/>
  <c r="F34" i="37"/>
  <c r="F15" i="37"/>
  <c r="F2" i="37"/>
  <c r="F14" i="37"/>
  <c r="BR51" i="45"/>
  <c r="BG53" i="45"/>
  <c r="AX41" i="37" s="1"/>
  <c r="BU53" i="45"/>
  <c r="BF41" i="37" s="1"/>
  <c r="BD32" i="45"/>
  <c r="AU20" i="37" s="1"/>
  <c r="BU32" i="45"/>
  <c r="BF20" i="37" s="1"/>
  <c r="G120" i="41" l="1"/>
  <c r="G119" i="41"/>
  <c r="G118" i="41"/>
  <c r="G117" i="41"/>
  <c r="G116" i="41"/>
  <c r="G115" i="41"/>
  <c r="G114" i="41"/>
  <c r="G113" i="41"/>
  <c r="G112" i="41"/>
  <c r="G111" i="41"/>
  <c r="G110" i="41"/>
  <c r="G109" i="41"/>
  <c r="G108" i="41"/>
  <c r="G107" i="41"/>
  <c r="G106" i="41"/>
  <c r="G105" i="41"/>
  <c r="G104" i="41"/>
  <c r="G103" i="41"/>
  <c r="G102" i="41"/>
  <c r="G101" i="41"/>
  <c r="G100" i="41"/>
  <c r="G99" i="41"/>
  <c r="G98" i="41"/>
  <c r="G97" i="41"/>
  <c r="G96" i="41"/>
  <c r="G95" i="41"/>
  <c r="G94" i="41"/>
  <c r="G93" i="41"/>
  <c r="G92" i="41"/>
  <c r="G91" i="41"/>
  <c r="G90" i="41"/>
  <c r="G89" i="41"/>
  <c r="G88" i="41"/>
  <c r="G87" i="41"/>
  <c r="G86" i="41"/>
  <c r="G85" i="41"/>
  <c r="G84" i="41"/>
  <c r="G83" i="41"/>
  <c r="G82" i="41"/>
  <c r="G81" i="41"/>
  <c r="G80" i="41"/>
  <c r="G79" i="41"/>
  <c r="G78" i="41"/>
  <c r="G77" i="41"/>
  <c r="G76" i="41"/>
  <c r="G75" i="41"/>
  <c r="G74" i="41"/>
  <c r="G73" i="41"/>
  <c r="G72" i="41"/>
  <c r="G71" i="41"/>
  <c r="G70" i="41"/>
  <c r="G69" i="41"/>
  <c r="G68" i="41"/>
  <c r="G67" i="41"/>
  <c r="G66" i="41"/>
  <c r="G65" i="41"/>
  <c r="G64" i="41"/>
  <c r="G63" i="41"/>
  <c r="G62" i="41"/>
  <c r="G61" i="41"/>
  <c r="G60" i="41"/>
  <c r="G59" i="41"/>
  <c r="G58" i="41"/>
  <c r="G57" i="41"/>
  <c r="G56" i="41"/>
  <c r="G55" i="41"/>
  <c r="G54" i="41"/>
  <c r="G53" i="41"/>
  <c r="G52" i="41"/>
  <c r="G51" i="41"/>
  <c r="G50" i="41"/>
  <c r="G49" i="41"/>
  <c r="G48" i="41"/>
  <c r="G47" i="41"/>
  <c r="G46" i="41"/>
  <c r="G45" i="41"/>
  <c r="G44" i="41"/>
  <c r="G43" i="41"/>
  <c r="G42" i="41"/>
  <c r="G41" i="41"/>
  <c r="G40" i="41"/>
  <c r="G39" i="41"/>
  <c r="G38" i="41"/>
  <c r="G37" i="41"/>
  <c r="G36" i="41"/>
  <c r="G35" i="41"/>
  <c r="G34" i="41"/>
  <c r="G33" i="41"/>
  <c r="G32" i="41"/>
  <c r="G31" i="41"/>
  <c r="G30" i="41"/>
  <c r="G29" i="41"/>
  <c r="G28" i="41"/>
  <c r="G27" i="41"/>
  <c r="G26" i="41"/>
  <c r="G25" i="41"/>
  <c r="G24" i="41"/>
  <c r="G23" i="41"/>
  <c r="G22" i="41"/>
  <c r="G21" i="41"/>
  <c r="G20" i="41"/>
  <c r="G19" i="41"/>
  <c r="G18" i="41"/>
  <c r="G17" i="41"/>
  <c r="G16" i="41"/>
  <c r="G15" i="41"/>
  <c r="G14" i="41"/>
  <c r="G13" i="41"/>
  <c r="G12" i="41"/>
  <c r="G11" i="41"/>
  <c r="G10" i="41"/>
  <c r="G9" i="41"/>
  <c r="G8" i="41"/>
  <c r="G7" i="41"/>
  <c r="G6" i="41"/>
  <c r="G5" i="41"/>
  <c r="G4" i="41"/>
  <c r="G3" i="41"/>
  <c r="G2" i="41"/>
  <c r="G121" i="41"/>
  <c r="G122" i="41"/>
  <c r="G123" i="41"/>
  <c r="G124" i="41"/>
  <c r="G125" i="41"/>
  <c r="G126" i="41"/>
  <c r="G127" i="41"/>
  <c r="G128" i="41"/>
  <c r="G129" i="41"/>
  <c r="G130" i="41"/>
  <c r="G131" i="41"/>
  <c r="G132" i="41"/>
  <c r="G133" i="41"/>
  <c r="G134" i="41"/>
  <c r="G135" i="41"/>
  <c r="G136" i="41"/>
  <c r="G137" i="41"/>
  <c r="G138" i="41"/>
  <c r="G139" i="41"/>
  <c r="G140" i="41"/>
  <c r="G141" i="41"/>
  <c r="G142" i="41"/>
  <c r="G143" i="41"/>
  <c r="G144" i="41"/>
  <c r="G145" i="41"/>
  <c r="G146" i="41"/>
  <c r="G147" i="41"/>
  <c r="G148" i="41"/>
  <c r="G149" i="41"/>
  <c r="G150" i="41"/>
  <c r="G151" i="41"/>
  <c r="G152" i="41"/>
  <c r="G153" i="41"/>
  <c r="G154" i="41"/>
  <c r="G155" i="41"/>
  <c r="G156" i="41"/>
  <c r="G157" i="41"/>
  <c r="G158" i="41"/>
  <c r="G159" i="41"/>
  <c r="G160" i="41"/>
  <c r="G161" i="41"/>
  <c r="G162" i="41"/>
  <c r="G163" i="41"/>
  <c r="G164" i="41"/>
  <c r="G165" i="41"/>
  <c r="G166" i="41"/>
  <c r="G167" i="41"/>
  <c r="G168" i="41"/>
  <c r="G169" i="41"/>
  <c r="G170" i="41"/>
  <c r="G171" i="41"/>
  <c r="G172" i="41"/>
  <c r="G173" i="41"/>
  <c r="G174" i="41"/>
  <c r="G175" i="41"/>
  <c r="G176" i="41"/>
  <c r="G177" i="41"/>
  <c r="G178" i="41"/>
  <c r="G179" i="41"/>
  <c r="G180" i="41"/>
  <c r="G181" i="41"/>
  <c r="G182" i="41"/>
  <c r="G183" i="41"/>
  <c r="G184" i="41"/>
  <c r="G185" i="41"/>
  <c r="G186" i="41"/>
  <c r="G187" i="41"/>
  <c r="G188" i="41"/>
  <c r="G189" i="41"/>
  <c r="G190" i="41"/>
  <c r="G191" i="41"/>
  <c r="G192" i="41"/>
  <c r="G193" i="41"/>
  <c r="G194" i="41"/>
  <c r="G195" i="41"/>
  <c r="G196" i="41"/>
  <c r="G197" i="41"/>
  <c r="G198" i="41"/>
  <c r="G199" i="41"/>
  <c r="G200" i="41"/>
  <c r="G1" i="41"/>
  <c r="D161" i="41" l="1"/>
  <c r="E161" i="41" s="1"/>
  <c r="D121" i="41" l="1"/>
  <c r="E121" i="41" s="1"/>
  <c r="D123" i="41"/>
  <c r="E123" i="41" s="1"/>
  <c r="D162" i="41"/>
  <c r="E162" i="41" s="1"/>
  <c r="D122" i="41"/>
  <c r="E122" i="41" s="1"/>
  <c r="D166" i="41"/>
  <c r="E166" i="41" s="1"/>
  <c r="D163" i="41"/>
  <c r="E163" i="41" s="1"/>
  <c r="D125" i="41"/>
  <c r="E125" i="41" s="1"/>
  <c r="D165" i="41"/>
  <c r="E165" i="41" s="1"/>
  <c r="D164" i="41"/>
  <c r="E164" i="41" s="1"/>
  <c r="D124" i="41"/>
  <c r="E124" i="41" s="1"/>
  <c r="D126" i="41"/>
  <c r="E126" i="41" s="1"/>
  <c r="D167" i="41"/>
  <c r="E167" i="41" s="1"/>
  <c r="D169" i="41"/>
  <c r="E169" i="41" s="1"/>
  <c r="D171" i="41"/>
  <c r="E171" i="41" s="1"/>
  <c r="D173" i="41"/>
  <c r="E173" i="41" s="1"/>
  <c r="D175" i="41"/>
  <c r="E175" i="41" s="1"/>
  <c r="D177" i="41"/>
  <c r="E177" i="41" s="1"/>
  <c r="D179" i="41"/>
  <c r="E179" i="41" s="1"/>
  <c r="D181" i="41"/>
  <c r="E181" i="41" s="1"/>
  <c r="D183" i="41"/>
  <c r="E183" i="41" s="1"/>
  <c r="D185" i="41"/>
  <c r="E185" i="41" s="1"/>
  <c r="D187" i="41"/>
  <c r="E187" i="41" s="1"/>
  <c r="D189" i="41"/>
  <c r="E189" i="41" s="1"/>
  <c r="D191" i="41"/>
  <c r="E191" i="41" s="1"/>
  <c r="D193" i="41"/>
  <c r="E193" i="41" s="1"/>
  <c r="D195" i="41"/>
  <c r="E195" i="41" s="1"/>
  <c r="D197" i="41"/>
  <c r="E197" i="41" s="1"/>
  <c r="D199" i="41"/>
  <c r="E199" i="41" s="1"/>
  <c r="D127" i="41"/>
  <c r="E127" i="41" s="1"/>
  <c r="D129" i="41"/>
  <c r="E129" i="41" s="1"/>
  <c r="D131" i="41"/>
  <c r="E131" i="41" s="1"/>
  <c r="D133" i="41"/>
  <c r="E133" i="41" s="1"/>
  <c r="D135" i="41"/>
  <c r="E135" i="41" s="1"/>
  <c r="D137" i="41"/>
  <c r="E137" i="41" s="1"/>
  <c r="D139" i="41"/>
  <c r="E139" i="41" s="1"/>
  <c r="D141" i="41"/>
  <c r="E141" i="41" s="1"/>
  <c r="D143" i="41"/>
  <c r="E143" i="41" s="1"/>
  <c r="D145" i="41"/>
  <c r="E145" i="41" s="1"/>
  <c r="D147" i="41"/>
  <c r="E147" i="41" s="1"/>
  <c r="D149" i="41"/>
  <c r="E149" i="41" s="1"/>
  <c r="D151" i="41"/>
  <c r="E151" i="41" s="1"/>
  <c r="D153" i="41"/>
  <c r="E153" i="41" s="1"/>
  <c r="D155" i="41"/>
  <c r="E155" i="41" s="1"/>
  <c r="D157" i="41"/>
  <c r="E157" i="41" s="1"/>
  <c r="D159" i="41"/>
  <c r="E159" i="41" s="1"/>
  <c r="D168" i="41"/>
  <c r="E168" i="41" s="1"/>
  <c r="D170" i="41"/>
  <c r="E170" i="41" s="1"/>
  <c r="D172" i="41"/>
  <c r="E172" i="41" s="1"/>
  <c r="D174" i="41"/>
  <c r="E174" i="41" s="1"/>
  <c r="D176" i="41"/>
  <c r="E176" i="41" s="1"/>
  <c r="D178" i="41"/>
  <c r="E178" i="41" s="1"/>
  <c r="D180" i="41"/>
  <c r="E180" i="41" s="1"/>
  <c r="D182" i="41"/>
  <c r="E182" i="41" s="1"/>
  <c r="D184" i="41"/>
  <c r="E184" i="41" s="1"/>
  <c r="D186" i="41"/>
  <c r="E186" i="41" s="1"/>
  <c r="D188" i="41"/>
  <c r="E188" i="41" s="1"/>
  <c r="D190" i="41"/>
  <c r="E190" i="41" s="1"/>
  <c r="D192" i="41"/>
  <c r="E192" i="41" s="1"/>
  <c r="D194" i="41"/>
  <c r="E194" i="41" s="1"/>
  <c r="D196" i="41"/>
  <c r="E196" i="41" s="1"/>
  <c r="D198" i="41"/>
  <c r="E198" i="41" s="1"/>
  <c r="D200" i="41"/>
  <c r="E200" i="41" s="1"/>
  <c r="D128" i="41"/>
  <c r="E128" i="41" s="1"/>
  <c r="D130" i="41"/>
  <c r="E130" i="41" s="1"/>
  <c r="D132" i="41"/>
  <c r="E132" i="41" s="1"/>
  <c r="D134" i="41"/>
  <c r="E134" i="41" s="1"/>
  <c r="D136" i="41"/>
  <c r="E136" i="41" s="1"/>
  <c r="D138" i="41"/>
  <c r="E138" i="41" s="1"/>
  <c r="D140" i="41"/>
  <c r="E140" i="41" s="1"/>
  <c r="D142" i="41"/>
  <c r="E142" i="41" s="1"/>
  <c r="D144" i="41"/>
  <c r="E144" i="41" s="1"/>
  <c r="D146" i="41"/>
  <c r="E146" i="41" s="1"/>
  <c r="D148" i="41"/>
  <c r="E148" i="41" s="1"/>
  <c r="D150" i="41"/>
  <c r="E150" i="41" s="1"/>
  <c r="D152" i="41"/>
  <c r="E152" i="41" s="1"/>
  <c r="D154" i="41"/>
  <c r="E154" i="41" s="1"/>
  <c r="D156" i="41"/>
  <c r="E156" i="41" s="1"/>
  <c r="D158" i="41"/>
  <c r="E158" i="41" s="1"/>
  <c r="D160" i="41"/>
  <c r="E160" i="41" s="1"/>
  <c r="Z111" i="45" l="1"/>
  <c r="Z119" i="45"/>
  <c r="BV116" i="45"/>
  <c r="BF116" i="45"/>
  <c r="BN115" i="45"/>
  <c r="BV114" i="45"/>
  <c r="BF114" i="45"/>
  <c r="BN113" i="45"/>
  <c r="BV112" i="45"/>
  <c r="BF112" i="45"/>
  <c r="BN111" i="45"/>
  <c r="BR116" i="45"/>
  <c r="BZ115" i="45"/>
  <c r="BJ115" i="45"/>
  <c r="BR114" i="45"/>
  <c r="BZ113" i="45"/>
  <c r="BJ113" i="45"/>
  <c r="BR112" i="45"/>
  <c r="BZ111" i="45"/>
  <c r="BJ111" i="45"/>
  <c r="BN116" i="45"/>
  <c r="BV115" i="45"/>
  <c r="BF115" i="45"/>
  <c r="BN114" i="45"/>
  <c r="BV113" i="45"/>
  <c r="BF113" i="45"/>
  <c r="BN112" i="45"/>
  <c r="BV111" i="45"/>
  <c r="BF111" i="45"/>
  <c r="BZ116" i="45"/>
  <c r="BJ116" i="45"/>
  <c r="BR115" i="45"/>
  <c r="BZ114" i="45"/>
  <c r="BJ114" i="45"/>
  <c r="BR113" i="45"/>
  <c r="BZ112" i="45"/>
  <c r="BJ112" i="45"/>
  <c r="BR111" i="45"/>
  <c r="AT122" i="45"/>
  <c r="AD122" i="45"/>
  <c r="AL121" i="45"/>
  <c r="AT120" i="45"/>
  <c r="AD120" i="45"/>
  <c r="AL119" i="45"/>
  <c r="AT118" i="45"/>
  <c r="AD118" i="45"/>
  <c r="AL117" i="45"/>
  <c r="AT116" i="45"/>
  <c r="AD116" i="45"/>
  <c r="AL115" i="45"/>
  <c r="AT114" i="45"/>
  <c r="AD114" i="45"/>
  <c r="AL113" i="45"/>
  <c r="AT112" i="45"/>
  <c r="AD112" i="45"/>
  <c r="AL111" i="45"/>
  <c r="AP122" i="45"/>
  <c r="Z122" i="45"/>
  <c r="AH121" i="45"/>
  <c r="AP120" i="45"/>
  <c r="Z120" i="45"/>
  <c r="AH119" i="45"/>
  <c r="AP118" i="45"/>
  <c r="Z118" i="45"/>
  <c r="AH117" i="45"/>
  <c r="AP116" i="45"/>
  <c r="Z116" i="45"/>
  <c r="AH115" i="45"/>
  <c r="AP114" i="45"/>
  <c r="Z114" i="45"/>
  <c r="AH113" i="45"/>
  <c r="AP112" i="45"/>
  <c r="Z112" i="45"/>
  <c r="AH111" i="45"/>
  <c r="AP113" i="45"/>
  <c r="AH112" i="45"/>
  <c r="AL122" i="45"/>
  <c r="AT121" i="45"/>
  <c r="AD121" i="45"/>
  <c r="AL120" i="45"/>
  <c r="AT119" i="45"/>
  <c r="AD119" i="45"/>
  <c r="AL118" i="45"/>
  <c r="AT117" i="45"/>
  <c r="AD117" i="45"/>
  <c r="AL116" i="45"/>
  <c r="AT115" i="45"/>
  <c r="AD115" i="45"/>
  <c r="AL114" i="45"/>
  <c r="AT113" i="45"/>
  <c r="AD113" i="45"/>
  <c r="AL112" i="45"/>
  <c r="AT111" i="45"/>
  <c r="AD111" i="45"/>
  <c r="AH122" i="45"/>
  <c r="AP121" i="45"/>
  <c r="Z121" i="45"/>
  <c r="AH120" i="45"/>
  <c r="AP119" i="45"/>
  <c r="AH118" i="45"/>
  <c r="AP117" i="45"/>
  <c r="Z117" i="45"/>
  <c r="AH116" i="45"/>
  <c r="AP115" i="45"/>
  <c r="Z115" i="45"/>
  <c r="AH114" i="45"/>
  <c r="Z113" i="45"/>
  <c r="AP111" i="45"/>
  <c r="O41" i="37"/>
  <c r="O40" i="37"/>
  <c r="O39" i="37"/>
  <c r="O38" i="37"/>
  <c r="O37" i="37"/>
  <c r="O36" i="37"/>
  <c r="O35" i="37"/>
  <c r="O34" i="37"/>
  <c r="O33" i="37"/>
  <c r="O32" i="37"/>
  <c r="O31" i="37"/>
  <c r="O30" i="37"/>
  <c r="O29" i="37"/>
  <c r="O28" i="37"/>
  <c r="O27" i="37"/>
  <c r="O26" i="37"/>
  <c r="O25" i="37"/>
  <c r="O24" i="37"/>
  <c r="O23" i="37"/>
  <c r="O22" i="37"/>
  <c r="O21" i="37"/>
  <c r="O19" i="37"/>
  <c r="O18" i="37"/>
  <c r="O17" i="37"/>
  <c r="O16" i="37"/>
  <c r="O15" i="37"/>
  <c r="O14" i="37"/>
  <c r="O13" i="37"/>
  <c r="O12" i="37"/>
  <c r="O11" i="37"/>
  <c r="O9" i="37"/>
  <c r="O7" i="37"/>
  <c r="M9" i="37" l="1"/>
  <c r="M18" i="37"/>
  <c r="M27" i="37"/>
  <c r="M35" i="37"/>
  <c r="M15" i="37"/>
  <c r="M24" i="37"/>
  <c r="M32" i="37"/>
  <c r="M12" i="37"/>
  <c r="M16" i="37"/>
  <c r="M21" i="37"/>
  <c r="M25" i="37"/>
  <c r="M29" i="37"/>
  <c r="M33" i="37"/>
  <c r="M37" i="37"/>
  <c r="M41" i="37"/>
  <c r="M3" i="37"/>
  <c r="M7" i="37"/>
  <c r="M13" i="37"/>
  <c r="M17" i="37"/>
  <c r="M22" i="37"/>
  <c r="M26" i="37"/>
  <c r="M30" i="37"/>
  <c r="M34" i="37"/>
  <c r="M38" i="37"/>
  <c r="M10" i="37"/>
  <c r="M2" i="37"/>
  <c r="M14" i="37"/>
  <c r="M23" i="37"/>
  <c r="M31" i="37"/>
  <c r="M39" i="37"/>
  <c r="M11" i="37"/>
  <c r="M19" i="37"/>
  <c r="M28" i="37"/>
  <c r="M36" i="37"/>
  <c r="M40" i="37"/>
  <c r="M8" i="37"/>
  <c r="M4" i="37"/>
  <c r="D1" i="41"/>
  <c r="E1" i="41" s="1"/>
  <c r="O4" i="37"/>
  <c r="O3" i="37"/>
  <c r="O10" i="37"/>
  <c r="O8" i="37"/>
  <c r="O6" i="37"/>
  <c r="O5" i="37"/>
  <c r="O2" i="37"/>
  <c r="K2" i="37"/>
  <c r="R61" i="45" l="1"/>
  <c r="R85" i="45"/>
  <c r="V85" i="45"/>
  <c r="R89" i="45"/>
  <c r="R64" i="45"/>
  <c r="R87" i="45"/>
  <c r="R88" i="45"/>
  <c r="R62" i="45"/>
  <c r="R86" i="45"/>
  <c r="R65" i="45"/>
  <c r="R66" i="45"/>
  <c r="V62" i="45"/>
  <c r="R63" i="45"/>
  <c r="AH104" i="45"/>
  <c r="R92" i="45"/>
  <c r="AD93" i="45"/>
  <c r="BR85" i="45"/>
  <c r="BF80" i="45"/>
  <c r="BJ105" i="45"/>
  <c r="BF88" i="45"/>
  <c r="AP93" i="45"/>
  <c r="V89" i="45"/>
  <c r="BF91" i="45"/>
  <c r="AT107" i="45"/>
  <c r="AP68" i="45"/>
  <c r="V94" i="45"/>
  <c r="V70" i="45"/>
  <c r="AD78" i="45"/>
  <c r="BR67" i="45"/>
  <c r="V99" i="45"/>
  <c r="BN103" i="45"/>
  <c r="BJ86" i="45"/>
  <c r="AH81" i="45"/>
  <c r="AL82" i="45"/>
  <c r="BB64" i="45"/>
  <c r="BV104" i="45"/>
  <c r="AD85" i="45"/>
  <c r="BJ82" i="45"/>
  <c r="BB72" i="45"/>
  <c r="AH94" i="45"/>
  <c r="V95" i="45"/>
  <c r="BN99" i="45"/>
  <c r="AL93" i="45"/>
  <c r="BV95" i="45"/>
  <c r="AT73" i="45"/>
  <c r="BF70" i="45"/>
  <c r="BF61" i="45"/>
  <c r="AX72" i="45"/>
  <c r="AT84" i="45"/>
  <c r="Z83" i="45"/>
  <c r="AD101" i="45"/>
  <c r="BV105" i="45"/>
  <c r="BR88" i="45"/>
  <c r="AX83" i="45"/>
  <c r="BB84" i="45"/>
  <c r="AT74" i="45"/>
  <c r="BJ100" i="45"/>
  <c r="AD77" i="45"/>
  <c r="R94" i="45"/>
  <c r="R104" i="45"/>
  <c r="AD79" i="45"/>
  <c r="AH73" i="45"/>
  <c r="BJ103" i="45"/>
  <c r="AX106" i="45"/>
  <c r="AD94" i="45"/>
  <c r="AH93" i="45"/>
  <c r="Z79" i="45"/>
  <c r="AX75" i="45"/>
  <c r="AH82" i="45"/>
  <c r="BV106" i="45"/>
  <c r="Z95" i="45"/>
  <c r="BR65" i="45"/>
  <c r="AT102" i="45"/>
  <c r="BN79" i="45"/>
  <c r="BJ80" i="45"/>
  <c r="BV83" i="45"/>
  <c r="AX101" i="45"/>
  <c r="BV67" i="45"/>
  <c r="AX77" i="45"/>
  <c r="BN106" i="45"/>
  <c r="AT94" i="45"/>
  <c r="BJ83" i="45"/>
  <c r="BF62" i="45"/>
  <c r="AL64" i="45"/>
  <c r="BB61" i="45"/>
  <c r="AT98" i="45"/>
  <c r="BN101" i="45"/>
  <c r="BB83" i="45"/>
  <c r="AH61" i="45"/>
  <c r="Z87" i="45"/>
  <c r="BR62" i="45"/>
  <c r="BV61" i="45"/>
  <c r="AX93" i="45"/>
  <c r="BB63" i="45"/>
  <c r="Z84" i="45"/>
  <c r="AL62" i="45"/>
  <c r="BJ81" i="45"/>
  <c r="BN102" i="45"/>
  <c r="BV92" i="45"/>
  <c r="BF97" i="45"/>
  <c r="BB97" i="45"/>
  <c r="AD100" i="45"/>
  <c r="BJ75" i="45"/>
  <c r="AP73" i="45"/>
  <c r="BV65" i="45"/>
  <c r="BB75" i="45"/>
  <c r="BV90" i="45"/>
  <c r="BR69" i="45"/>
  <c r="AL103" i="45"/>
  <c r="V108" i="45"/>
  <c r="R91" i="45"/>
  <c r="AX85" i="45"/>
  <c r="BV86" i="45"/>
  <c r="AD68" i="45"/>
  <c r="BB92" i="45"/>
  <c r="Z64" i="45"/>
  <c r="AL77" i="45"/>
  <c r="BN69" i="45"/>
  <c r="R99" i="45"/>
  <c r="AL99" i="45"/>
  <c r="V104" i="45"/>
  <c r="BR101" i="45"/>
  <c r="AT104" i="45"/>
  <c r="V78" i="45"/>
  <c r="AT76" i="45"/>
  <c r="AX70" i="45"/>
  <c r="BF78" i="45"/>
  <c r="AT99" i="45"/>
  <c r="AX82" i="45"/>
  <c r="AT105" i="45"/>
  <c r="AP88" i="45"/>
  <c r="Z93" i="45"/>
  <c r="AX88" i="45"/>
  <c r="Z91" i="45"/>
  <c r="AP106" i="45"/>
  <c r="BV75" i="45"/>
  <c r="BN68" i="45"/>
  <c r="AX102" i="45"/>
  <c r="AD90" i="45"/>
  <c r="AX89" i="45"/>
  <c r="AH67" i="45"/>
  <c r="BR68" i="45"/>
  <c r="AH84" i="45"/>
  <c r="BJ102" i="45"/>
  <c r="Z80" i="45"/>
  <c r="AL89" i="45"/>
  <c r="AX63" i="45"/>
  <c r="BF95" i="45"/>
  <c r="AD65" i="45"/>
  <c r="BN66" i="45"/>
  <c r="V65" i="45"/>
  <c r="AD89" i="45"/>
  <c r="Z90" i="45"/>
  <c r="BJ71" i="45"/>
  <c r="AL98" i="45"/>
  <c r="BR79" i="45"/>
  <c r="Z101" i="45"/>
  <c r="BV76" i="45"/>
  <c r="AH103" i="45"/>
  <c r="R103" i="45"/>
  <c r="V98" i="45"/>
  <c r="BR71" i="45"/>
  <c r="Z74" i="45"/>
  <c r="AL65" i="45"/>
  <c r="R107" i="45"/>
  <c r="BF84" i="45"/>
  <c r="BR97" i="45"/>
  <c r="BN65" i="45"/>
  <c r="AD104" i="45"/>
  <c r="AT67" i="45"/>
  <c r="AP71" i="45"/>
  <c r="V75" i="45"/>
  <c r="AT93" i="45"/>
  <c r="BF98" i="45"/>
  <c r="AL76" i="45"/>
  <c r="Z67" i="45"/>
  <c r="V93" i="45"/>
  <c r="Z92" i="45"/>
  <c r="BV107" i="45"/>
  <c r="AX107" i="45"/>
  <c r="BV101" i="45"/>
  <c r="BJ108" i="45"/>
  <c r="BB79" i="45"/>
  <c r="BN82" i="45"/>
  <c r="AH97" i="45"/>
  <c r="AX90" i="45"/>
  <c r="BN92" i="45"/>
  <c r="AD73" i="45"/>
  <c r="BJ65" i="45"/>
  <c r="BJ104" i="45"/>
  <c r="BB103" i="45"/>
  <c r="AH91" i="45"/>
  <c r="BB82" i="45"/>
  <c r="AX61" i="45"/>
  <c r="AD63" i="45"/>
  <c r="BF77" i="45"/>
  <c r="AP97" i="45"/>
  <c r="BF99" i="45"/>
  <c r="BJ66" i="45"/>
  <c r="AX98" i="45"/>
  <c r="BB106" i="45"/>
  <c r="AX80" i="45"/>
  <c r="AT89" i="45"/>
  <c r="V72" i="45"/>
  <c r="BV91" i="45"/>
  <c r="AP77" i="45"/>
  <c r="BJ97" i="45"/>
  <c r="BR80" i="45"/>
  <c r="AT61" i="45"/>
  <c r="AD102" i="45"/>
  <c r="BJ89" i="45"/>
  <c r="AX86" i="45"/>
  <c r="Z65" i="45"/>
  <c r="AD99" i="45"/>
  <c r="AP70" i="45"/>
  <c r="AD72" i="45"/>
  <c r="BN80" i="45"/>
  <c r="BJ106" i="45"/>
  <c r="AH101" i="45"/>
  <c r="AP64" i="45"/>
  <c r="AX68" i="45"/>
  <c r="BF96" i="45"/>
  <c r="AD61" i="45"/>
  <c r="BF104" i="45"/>
  <c r="AL102" i="45"/>
  <c r="Z77" i="45"/>
  <c r="AL87" i="45"/>
  <c r="BB77" i="45"/>
  <c r="BV79" i="45"/>
  <c r="BN86" i="45"/>
  <c r="AL100" i="45"/>
  <c r="AH77" i="45"/>
  <c r="BB85" i="45"/>
  <c r="AH99" i="45"/>
  <c r="AP103" i="45"/>
  <c r="BF75" i="45"/>
  <c r="BR77" i="45"/>
  <c r="AT78" i="45"/>
  <c r="AH64" i="45"/>
  <c r="AP99" i="45"/>
  <c r="AT106" i="45"/>
  <c r="V68" i="45"/>
  <c r="V107" i="45"/>
  <c r="AH65" i="45"/>
  <c r="V88" i="45"/>
  <c r="AX69" i="45"/>
  <c r="BN75" i="45"/>
  <c r="AP82" i="45"/>
  <c r="BF64" i="45"/>
  <c r="AL66" i="45"/>
  <c r="BB69" i="45"/>
  <c r="AP94" i="45"/>
  <c r="BN62" i="45"/>
  <c r="BB71" i="45"/>
  <c r="BB88" i="45"/>
  <c r="AL84" i="45"/>
  <c r="AH63" i="45"/>
  <c r="BR64" i="45"/>
  <c r="BR63" i="45"/>
  <c r="V84" i="45"/>
  <c r="AX66" i="45"/>
  <c r="BN97" i="45"/>
  <c r="AT80" i="45"/>
  <c r="AT101" i="45"/>
  <c r="Z89" i="45"/>
  <c r="BR84" i="45"/>
  <c r="BN63" i="45"/>
  <c r="AT65" i="45"/>
  <c r="AD66" i="45"/>
  <c r="AX99" i="45"/>
  <c r="BV103" i="45"/>
  <c r="BV62" i="45"/>
  <c r="BF93" i="45"/>
  <c r="AL94" i="45"/>
  <c r="BN90" i="45"/>
  <c r="BN85" i="45"/>
  <c r="BV98" i="45"/>
  <c r="AH105" i="45"/>
  <c r="Z72" i="45"/>
  <c r="BV96" i="45"/>
  <c r="BB105" i="45"/>
  <c r="V80" i="45"/>
  <c r="BJ64" i="45"/>
  <c r="AH107" i="45"/>
  <c r="AD103" i="45"/>
  <c r="Z75" i="45"/>
  <c r="BJ107" i="45"/>
  <c r="V73" i="45"/>
  <c r="AH75" i="45"/>
  <c r="BJ68" i="45"/>
  <c r="BV93" i="45"/>
  <c r="BV68" i="45"/>
  <c r="BR90" i="45"/>
  <c r="AL75" i="45"/>
  <c r="AT95" i="45"/>
  <c r="BF63" i="45"/>
  <c r="AH102" i="45"/>
  <c r="BJ85" i="45"/>
  <c r="BV69" i="45"/>
  <c r="AP98" i="45"/>
  <c r="AD76" i="45"/>
  <c r="AD98" i="45"/>
  <c r="AT85" i="45"/>
  <c r="BR98" i="45"/>
  <c r="AP72" i="45"/>
  <c r="Z88" i="45"/>
  <c r="BJ101" i="45"/>
  <c r="BB87" i="45"/>
  <c r="BR76" i="45"/>
  <c r="AD95" i="45"/>
  <c r="V92" i="45"/>
  <c r="BV66" i="45"/>
  <c r="BB68" i="45"/>
  <c r="BV81" i="45"/>
  <c r="BV102" i="45"/>
  <c r="BF71" i="45"/>
  <c r="AP81" i="45"/>
  <c r="BJ90" i="45"/>
  <c r="BB86" i="45"/>
  <c r="AX65" i="45"/>
  <c r="AD67" i="45"/>
  <c r="AX73" i="45"/>
  <c r="BR74" i="45"/>
  <c r="AD96" i="45"/>
  <c r="V61" i="45"/>
  <c r="AL106" i="45"/>
  <c r="AX104" i="45"/>
  <c r="BJ94" i="45"/>
  <c r="AD91" i="45"/>
  <c r="BB102" i="45"/>
  <c r="Z100" i="45"/>
  <c r="AT83" i="45"/>
  <c r="BF67" i="45"/>
  <c r="Z94" i="45"/>
  <c r="AP108" i="45"/>
  <c r="R97" i="45"/>
  <c r="AL73" i="45"/>
  <c r="BN98" i="45"/>
  <c r="AX96" i="45"/>
  <c r="AD75" i="45"/>
  <c r="BN64" i="45"/>
  <c r="BN88" i="45"/>
  <c r="BJ62" i="45"/>
  <c r="AL88" i="45"/>
  <c r="BB80" i="45"/>
  <c r="BR61" i="45"/>
  <c r="AT91" i="45"/>
  <c r="AD97" i="45"/>
  <c r="AL80" i="45"/>
  <c r="R108" i="45"/>
  <c r="AH95" i="45"/>
  <c r="V90" i="45"/>
  <c r="AH100" i="45"/>
  <c r="AX81" i="45"/>
  <c r="AD88" i="45"/>
  <c r="BF92" i="45"/>
  <c r="AT75" i="45"/>
  <c r="BJ98" i="45"/>
  <c r="BN89" i="45"/>
  <c r="Z68" i="45"/>
  <c r="AT64" i="45"/>
  <c r="BN77" i="45"/>
  <c r="BR102" i="45"/>
  <c r="AT92" i="45"/>
  <c r="BB76" i="45"/>
  <c r="BR83" i="45"/>
  <c r="BF89" i="45"/>
  <c r="AP76" i="45"/>
  <c r="AP101" i="45"/>
  <c r="AL92" i="45"/>
  <c r="AP75" i="45"/>
  <c r="AT72" i="45"/>
  <c r="AL61" i="45"/>
  <c r="AP79" i="45"/>
  <c r="BN100" i="45"/>
  <c r="AP69" i="45"/>
  <c r="AT62" i="45"/>
  <c r="AX108" i="45"/>
  <c r="AP66" i="45"/>
  <c r="AP100" i="45"/>
  <c r="AD71" i="45"/>
  <c r="BB93" i="45"/>
  <c r="Z69" i="45"/>
  <c r="V74" i="45"/>
  <c r="BN107" i="45"/>
  <c r="AH88" i="45"/>
  <c r="AH66" i="45"/>
  <c r="BF100" i="45"/>
  <c r="BJ72" i="45"/>
  <c r="BV70" i="45"/>
  <c r="BN104" i="45"/>
  <c r="BV64" i="45"/>
  <c r="V106" i="45"/>
  <c r="BR70" i="45"/>
  <c r="AX87" i="45"/>
  <c r="BF79" i="45"/>
  <c r="AL105" i="45"/>
  <c r="BF76" i="45"/>
  <c r="AP105" i="45"/>
  <c r="Z63" i="45"/>
  <c r="AH87" i="45"/>
  <c r="R72" i="45"/>
  <c r="AP96" i="45"/>
  <c r="BR95" i="45"/>
  <c r="Z82" i="45"/>
  <c r="BJ78" i="45"/>
  <c r="BV97" i="45"/>
  <c r="V91" i="45"/>
  <c r="BB96" i="45"/>
  <c r="AP63" i="45"/>
  <c r="AL68" i="45"/>
  <c r="BR106" i="45"/>
  <c r="AD92" i="45"/>
  <c r="AL95" i="45"/>
  <c r="Z98" i="45"/>
  <c r="AT81" i="45"/>
  <c r="AX97" i="45"/>
  <c r="V64" i="45"/>
  <c r="AL86" i="45"/>
  <c r="AL107" i="45"/>
  <c r="V82" i="45"/>
  <c r="BB62" i="45"/>
  <c r="BB98" i="45"/>
  <c r="V67" i="45"/>
  <c r="BN81" i="45"/>
  <c r="R71" i="45"/>
  <c r="AH70" i="45"/>
  <c r="AT103" i="45"/>
  <c r="BB104" i="45"/>
  <c r="V105" i="45"/>
  <c r="AL63" i="45"/>
  <c r="Z73" i="45"/>
  <c r="AD106" i="45"/>
  <c r="AP90" i="45"/>
  <c r="AP67" i="45"/>
  <c r="AL101" i="45"/>
  <c r="V71" i="45"/>
  <c r="BR107" i="45"/>
  <c r="AP87" i="45"/>
  <c r="BJ67" i="45"/>
  <c r="BF101" i="45"/>
  <c r="Z107" i="45"/>
  <c r="V87" i="45"/>
  <c r="R98" i="45"/>
  <c r="AP65" i="45"/>
  <c r="AH106" i="45"/>
  <c r="BB70" i="45"/>
  <c r="AH98" i="45"/>
  <c r="BR86" i="45"/>
  <c r="Z76" i="45"/>
  <c r="AH80" i="45"/>
  <c r="AP84" i="45"/>
  <c r="V66" i="45"/>
  <c r="AT79" i="45"/>
  <c r="BJ99" i="45"/>
  <c r="AP104" i="45"/>
  <c r="AT108" i="45"/>
  <c r="BB95" i="45"/>
  <c r="BB101" i="45"/>
  <c r="AH85" i="45"/>
  <c r="Z103" i="45"/>
  <c r="BJ87" i="45"/>
  <c r="BB89" i="45"/>
  <c r="R100" i="45"/>
  <c r="Z105" i="45"/>
  <c r="BB81" i="45"/>
  <c r="AX74" i="45"/>
  <c r="BR73" i="45"/>
  <c r="AH71" i="45"/>
  <c r="Z97" i="45"/>
  <c r="BF72" i="45"/>
  <c r="BB67" i="45"/>
  <c r="BV78" i="45"/>
  <c r="Z85" i="45"/>
  <c r="BJ73" i="45"/>
  <c r="V76" i="45"/>
  <c r="BB66" i="45"/>
  <c r="AL74" i="45"/>
  <c r="V81" i="45"/>
  <c r="AD83" i="45"/>
  <c r="AP92" i="45"/>
  <c r="BN67" i="45"/>
  <c r="AD62" i="45"/>
  <c r="AP83" i="45"/>
  <c r="AH89" i="45"/>
  <c r="AL104" i="45"/>
  <c r="R73" i="45"/>
  <c r="R90" i="45"/>
  <c r="AL81" i="45"/>
  <c r="AL90" i="45"/>
  <c r="BF81" i="45"/>
  <c r="AT63" i="45"/>
  <c r="R78" i="45"/>
  <c r="BR81" i="45"/>
  <c r="BF73" i="45"/>
  <c r="AX94" i="45"/>
  <c r="AL83" i="45"/>
  <c r="BN84" i="45"/>
  <c r="R74" i="45"/>
  <c r="AH86" i="45"/>
  <c r="AL79" i="45"/>
  <c r="BV85" i="45"/>
  <c r="AX64" i="45"/>
  <c r="V101" i="45"/>
  <c r="BF105" i="45"/>
  <c r="V83" i="45"/>
  <c r="AP61" i="45"/>
  <c r="AL69" i="45"/>
  <c r="AX100" i="45"/>
  <c r="AX91" i="45"/>
  <c r="R69" i="45"/>
  <c r="BR100" i="45"/>
  <c r="AX78" i="45"/>
  <c r="AP85" i="45"/>
  <c r="BJ79" i="45"/>
  <c r="AT82" i="45"/>
  <c r="AH76" i="45"/>
  <c r="AP95" i="45"/>
  <c r="AL108" i="45"/>
  <c r="AX62" i="45"/>
  <c r="AH96" i="45"/>
  <c r="BF90" i="45"/>
  <c r="AD107" i="45"/>
  <c r="BF82" i="45"/>
  <c r="Z61" i="45"/>
  <c r="AX92" i="45"/>
  <c r="V102" i="45"/>
  <c r="BF86" i="45"/>
  <c r="AX105" i="45"/>
  <c r="AT77" i="45"/>
  <c r="R96" i="45"/>
  <c r="V77" i="45"/>
  <c r="BR104" i="45"/>
  <c r="AL91" i="45"/>
  <c r="AH83" i="45"/>
  <c r="AD69" i="45"/>
  <c r="BV72" i="45"/>
  <c r="BJ95" i="45"/>
  <c r="AH69" i="45"/>
  <c r="Z62" i="45"/>
  <c r="BJ88" i="45"/>
  <c r="AX79" i="45"/>
  <c r="BB99" i="45"/>
  <c r="BV84" i="45"/>
  <c r="AX103" i="45"/>
  <c r="BN61" i="45"/>
  <c r="BB91" i="45"/>
  <c r="AH92" i="45"/>
  <c r="BN76" i="45"/>
  <c r="BR91" i="45"/>
  <c r="AP62" i="45"/>
  <c r="AP107" i="45"/>
  <c r="AD82" i="45"/>
  <c r="BF68" i="45"/>
  <c r="BB108" i="45"/>
  <c r="BF94" i="45"/>
  <c r="BV63" i="45"/>
  <c r="BF87" i="45"/>
  <c r="V86" i="45"/>
  <c r="R67" i="45"/>
  <c r="AL85" i="45"/>
  <c r="AD86" i="45"/>
  <c r="AL71" i="45"/>
  <c r="BN71" i="45"/>
  <c r="AT97" i="45"/>
  <c r="R84" i="45"/>
  <c r="BF65" i="45"/>
  <c r="BB107" i="45"/>
  <c r="AD84" i="45"/>
  <c r="BJ69" i="45"/>
  <c r="BJ93" i="45"/>
  <c r="AT68" i="45"/>
  <c r="BV74" i="45"/>
  <c r="BV100" i="45"/>
  <c r="Z78" i="45"/>
  <c r="BV99" i="45"/>
  <c r="BB94" i="45"/>
  <c r="AT96" i="45"/>
  <c r="BR92" i="45"/>
  <c r="BJ84" i="45"/>
  <c r="AX84" i="45"/>
  <c r="R81" i="45"/>
  <c r="AT66" i="45"/>
  <c r="BF108" i="45"/>
  <c r="AT86" i="45"/>
  <c r="BF74" i="45"/>
  <c r="R82" i="45"/>
  <c r="BJ74" i="45"/>
  <c r="Z108" i="45"/>
  <c r="BV94" i="45"/>
  <c r="AP78" i="45"/>
  <c r="R83" i="45"/>
  <c r="AT87" i="45"/>
  <c r="BN94" i="45"/>
  <c r="Z66" i="45"/>
  <c r="Z86" i="45"/>
  <c r="BN73" i="45"/>
  <c r="R102" i="45"/>
  <c r="AH68" i="45"/>
  <c r="AH90" i="45"/>
  <c r="AL72" i="45"/>
  <c r="V63" i="45"/>
  <c r="BV88" i="45"/>
  <c r="BB100" i="45"/>
  <c r="BB90" i="45"/>
  <c r="R105" i="45"/>
  <c r="AT70" i="45"/>
  <c r="AL67" i="45"/>
  <c r="BR96" i="45"/>
  <c r="AL96" i="45"/>
  <c r="BV80" i="45"/>
  <c r="AL78" i="45"/>
  <c r="BF103" i="45"/>
  <c r="BR105" i="45"/>
  <c r="R76" i="45"/>
  <c r="AX71" i="45"/>
  <c r="Z70" i="45"/>
  <c r="V100" i="45"/>
  <c r="AT90" i="45"/>
  <c r="BJ96" i="45"/>
  <c r="BJ77" i="45"/>
  <c r="AX95" i="45"/>
  <c r="AX76" i="45"/>
  <c r="BN108" i="45"/>
  <c r="AD81" i="45"/>
  <c r="BJ92" i="45"/>
  <c r="BB74" i="45"/>
  <c r="AH78" i="45"/>
  <c r="AD74" i="45"/>
  <c r="BJ91" i="45"/>
  <c r="Z102" i="45"/>
  <c r="BB78" i="45"/>
  <c r="BN96" i="45"/>
  <c r="BR87" i="45"/>
  <c r="BV71" i="45"/>
  <c r="BN87" i="45"/>
  <c r="V96" i="45"/>
  <c r="Z99" i="45"/>
  <c r="AX67" i="45"/>
  <c r="AH62" i="45"/>
  <c r="Z96" i="45"/>
  <c r="AT100" i="45"/>
  <c r="BJ63" i="45"/>
  <c r="AT69" i="45"/>
  <c r="R106" i="45"/>
  <c r="R70" i="45"/>
  <c r="R101" i="45"/>
  <c r="BF107" i="45"/>
  <c r="BR82" i="45"/>
  <c r="BR78" i="45"/>
  <c r="BR72" i="45"/>
  <c r="AP102" i="45"/>
  <c r="AH108" i="45"/>
  <c r="AP91" i="45"/>
  <c r="BB73" i="45"/>
  <c r="AP86" i="45"/>
  <c r="AP89" i="45"/>
  <c r="BR103" i="45"/>
  <c r="BF69" i="45"/>
  <c r="V103" i="45"/>
  <c r="BV82" i="45"/>
  <c r="BN95" i="45"/>
  <c r="BR66" i="45"/>
  <c r="BN105" i="45"/>
  <c r="AD64" i="45"/>
  <c r="R95" i="45"/>
  <c r="BN78" i="45"/>
  <c r="V79" i="45"/>
  <c r="R75" i="45"/>
  <c r="Z106" i="45"/>
  <c r="V69" i="45"/>
  <c r="V97" i="45"/>
  <c r="BV77" i="45"/>
  <c r="AH72" i="45"/>
  <c r="BB65" i="45"/>
  <c r="BF102" i="45"/>
  <c r="AL97" i="45"/>
  <c r="BN93" i="45"/>
  <c r="BF85" i="45"/>
  <c r="BF106" i="45"/>
  <c r="BJ70" i="45"/>
  <c r="AH74" i="45"/>
  <c r="BR75" i="45"/>
  <c r="R80" i="45"/>
  <c r="R93" i="45"/>
  <c r="Z104" i="45"/>
  <c r="R77" i="45"/>
  <c r="BF83" i="45"/>
  <c r="Z71" i="45"/>
  <c r="BJ61" i="45"/>
  <c r="AD80" i="45"/>
  <c r="BV108" i="45"/>
  <c r="BN91" i="45"/>
  <c r="BR94" i="45"/>
  <c r="BV87" i="45"/>
  <c r="BN83" i="45"/>
  <c r="AT71" i="45"/>
  <c r="AD108" i="45"/>
  <c r="BR89" i="45"/>
  <c r="BV89" i="45"/>
  <c r="AD105" i="45"/>
  <c r="AP74" i="45"/>
  <c r="BN70" i="45"/>
  <c r="BN72" i="45"/>
  <c r="BJ76" i="45"/>
  <c r="BN74" i="45"/>
  <c r="BR93" i="45"/>
  <c r="BR99" i="45"/>
  <c r="AD87" i="45"/>
  <c r="R79" i="45"/>
  <c r="AD70" i="45"/>
  <c r="AT88" i="45"/>
  <c r="BV73" i="45"/>
  <c r="BR108" i="45"/>
  <c r="Z81" i="45"/>
  <c r="R68" i="45"/>
  <c r="AH79" i="45"/>
  <c r="AP80" i="45"/>
  <c r="BF66" i="45"/>
  <c r="AL70" i="45"/>
  <c r="O20" i="37"/>
  <c r="M5" i="37"/>
  <c r="M20" i="37"/>
  <c r="M6" i="37"/>
  <c r="K5" i="37"/>
  <c r="K35" i="37"/>
  <c r="K27" i="37"/>
  <c r="K23" i="37"/>
  <c r="K15" i="37"/>
  <c r="K7" i="37"/>
  <c r="K41" i="37"/>
  <c r="K33" i="37"/>
  <c r="K25" i="37"/>
  <c r="K39" i="37"/>
  <c r="K31" i="37"/>
  <c r="K19" i="37"/>
  <c r="K11" i="37"/>
  <c r="K38" i="37"/>
  <c r="K34" i="37"/>
  <c r="K30" i="37"/>
  <c r="K26" i="37"/>
  <c r="K22" i="37"/>
  <c r="K18" i="37"/>
  <c r="K37" i="37"/>
  <c r="K29" i="37"/>
  <c r="K21" i="37"/>
  <c r="K17" i="37"/>
  <c r="K13" i="37"/>
  <c r="K9" i="37"/>
  <c r="K40" i="37"/>
  <c r="K36" i="37"/>
  <c r="K32" i="37"/>
  <c r="K28" i="37"/>
  <c r="K24" i="37"/>
  <c r="K12" i="37"/>
  <c r="K4" i="37"/>
  <c r="K16" i="37"/>
  <c r="K8" i="37"/>
  <c r="K14" i="37" l="1"/>
  <c r="K10" i="37"/>
  <c r="K3" i="37"/>
  <c r="K20" i="37"/>
  <c r="K6" i="37"/>
</calcChain>
</file>

<file path=xl/sharedStrings.xml><?xml version="1.0" encoding="utf-8"?>
<sst xmlns="http://schemas.openxmlformats.org/spreadsheetml/2006/main" count="1239" uniqueCount="811">
  <si>
    <t>数</t>
    <rPh sb="0" eb="1">
      <t>カズ</t>
    </rPh>
    <phoneticPr fontId="2"/>
  </si>
  <si>
    <t>年</t>
    <rPh sb="0" eb="1">
      <t>ネン</t>
    </rPh>
    <phoneticPr fontId="2"/>
  </si>
  <si>
    <t>男子</t>
    <rPh sb="0" eb="2">
      <t>ダンシ</t>
    </rPh>
    <phoneticPr fontId="2"/>
  </si>
  <si>
    <t>女子</t>
    <rPh sb="0" eb="2">
      <t>ジョシ</t>
    </rPh>
    <phoneticPr fontId="2"/>
  </si>
  <si>
    <t>氏名</t>
    <rPh sb="0" eb="2">
      <t>シメイ</t>
    </rPh>
    <phoneticPr fontId="2"/>
  </si>
  <si>
    <t>種目１</t>
    <rPh sb="0" eb="2">
      <t>シュモク</t>
    </rPh>
    <phoneticPr fontId="2"/>
  </si>
  <si>
    <t>種目２</t>
    <rPh sb="0" eb="2">
      <t>シュモク</t>
    </rPh>
    <phoneticPr fontId="2"/>
  </si>
  <si>
    <t>性</t>
    <rPh sb="0" eb="1">
      <t>セイ</t>
    </rPh>
    <phoneticPr fontId="2"/>
  </si>
  <si>
    <t>誕生年</t>
    <rPh sb="0" eb="2">
      <t>タンジョウ</t>
    </rPh>
    <rPh sb="2" eb="3">
      <t>ネン</t>
    </rPh>
    <phoneticPr fontId="2"/>
  </si>
  <si>
    <t>女</t>
    <rPh sb="0" eb="1">
      <t>オンナ</t>
    </rPh>
    <phoneticPr fontId="2"/>
  </si>
  <si>
    <t>一般</t>
    <rPh sb="0" eb="2">
      <t>イッパン</t>
    </rPh>
    <phoneticPr fontId="2"/>
  </si>
  <si>
    <t>所属陸協</t>
    <rPh sb="0" eb="2">
      <t>ショゾク</t>
    </rPh>
    <rPh sb="2" eb="4">
      <t>リクキョウ</t>
    </rPh>
    <phoneticPr fontId="2"/>
  </si>
  <si>
    <t>斜里朝日小</t>
  </si>
  <si>
    <t>遠軽白滝小</t>
  </si>
  <si>
    <t>斜里中</t>
  </si>
  <si>
    <t>清里中</t>
  </si>
  <si>
    <t>大空女満別中</t>
  </si>
  <si>
    <t>大空東藻琴中</t>
  </si>
  <si>
    <t>美幌中</t>
  </si>
  <si>
    <t>美幌北中</t>
  </si>
  <si>
    <t>遠軽中</t>
  </si>
  <si>
    <t>湧別中</t>
  </si>
  <si>
    <t>雄武中</t>
  </si>
  <si>
    <t>北見南中</t>
  </si>
  <si>
    <t>北見東陵中</t>
  </si>
  <si>
    <t>北見光西中</t>
  </si>
  <si>
    <t>北見北中</t>
  </si>
  <si>
    <t>北見北光中</t>
  </si>
  <si>
    <t>北見高栄中</t>
  </si>
  <si>
    <t>北見小泉中</t>
  </si>
  <si>
    <t>北見常呂中</t>
  </si>
  <si>
    <t>網走第一中</t>
  </si>
  <si>
    <t>網走第二中</t>
  </si>
  <si>
    <t>北見北斗高</t>
  </si>
  <si>
    <t>北見柏陽高</t>
  </si>
  <si>
    <t>北見緑陵高</t>
  </si>
  <si>
    <t>北見工業高</t>
  </si>
  <si>
    <t>北見商業高</t>
  </si>
  <si>
    <t>網走南ヶ丘高</t>
  </si>
  <si>
    <t>網走桂陽高</t>
  </si>
  <si>
    <t>紋別高</t>
  </si>
  <si>
    <t>美幌高</t>
  </si>
  <si>
    <t>斜里高</t>
  </si>
  <si>
    <t>留辺蘂高</t>
  </si>
  <si>
    <t>常呂高</t>
  </si>
  <si>
    <t>遠軽高</t>
  </si>
  <si>
    <t>湧別高</t>
  </si>
  <si>
    <t>滝上高</t>
  </si>
  <si>
    <t>興部高</t>
  </si>
  <si>
    <t>雄武高</t>
  </si>
  <si>
    <t>訓子府高</t>
  </si>
  <si>
    <t>女満別高</t>
  </si>
  <si>
    <t>東藻琴高</t>
  </si>
  <si>
    <t>東京農大</t>
  </si>
  <si>
    <t>北翔大</t>
  </si>
  <si>
    <t>北見工大</t>
  </si>
  <si>
    <t>別海AC</t>
  </si>
  <si>
    <t>道南</t>
  </si>
  <si>
    <t>小樽後志</t>
  </si>
  <si>
    <t>室蘭地方</t>
  </si>
  <si>
    <t>苫小牧地方</t>
  </si>
  <si>
    <t>道央</t>
  </si>
  <si>
    <t>空知</t>
  </si>
  <si>
    <t>道北</t>
  </si>
  <si>
    <t>釧路地方</t>
  </si>
  <si>
    <t>十勝</t>
  </si>
  <si>
    <t>団体名</t>
    <rPh sb="0" eb="3">
      <t>ダンタイメイ</t>
    </rPh>
    <phoneticPr fontId="2"/>
  </si>
  <si>
    <t>男子A</t>
    <rPh sb="0" eb="2">
      <t>ダンシ</t>
    </rPh>
    <phoneticPr fontId="2"/>
  </si>
  <si>
    <t>男子B</t>
    <rPh sb="0" eb="2">
      <t>ダンシ</t>
    </rPh>
    <phoneticPr fontId="2"/>
  </si>
  <si>
    <t>男子C</t>
    <rPh sb="0" eb="2">
      <t>ダンシ</t>
    </rPh>
    <phoneticPr fontId="2"/>
  </si>
  <si>
    <t>女子A</t>
    <rPh sb="0" eb="2">
      <t>ジョシ</t>
    </rPh>
    <phoneticPr fontId="2"/>
  </si>
  <si>
    <t>女子B</t>
    <rPh sb="0" eb="2">
      <t>ジョシ</t>
    </rPh>
    <phoneticPr fontId="2"/>
  </si>
  <si>
    <t>女子C</t>
    <rPh sb="0" eb="2">
      <t>ジョシ</t>
    </rPh>
    <phoneticPr fontId="2"/>
  </si>
  <si>
    <t>ﾌﾘｶﾞﾅ</t>
    <phoneticPr fontId="2"/>
  </si>
  <si>
    <t>男</t>
    <rPh sb="0" eb="1">
      <t>オトコ</t>
    </rPh>
    <phoneticPr fontId="2"/>
  </si>
  <si>
    <t>幼児</t>
    <rPh sb="0" eb="2">
      <t>ヨウジ</t>
    </rPh>
    <phoneticPr fontId="2"/>
  </si>
  <si>
    <t>中1</t>
    <rPh sb="0" eb="1">
      <t>チュウ</t>
    </rPh>
    <phoneticPr fontId="2"/>
  </si>
  <si>
    <t>中2</t>
    <rPh sb="0" eb="1">
      <t>チュウ</t>
    </rPh>
    <phoneticPr fontId="2"/>
  </si>
  <si>
    <t>中3</t>
    <rPh sb="0" eb="1">
      <t>チュウ</t>
    </rPh>
    <phoneticPr fontId="2"/>
  </si>
  <si>
    <t>リレー</t>
    <phoneticPr fontId="2"/>
  </si>
  <si>
    <t>確認書</t>
    <rPh sb="0" eb="3">
      <t>カクニンショ</t>
    </rPh>
    <phoneticPr fontId="2"/>
  </si>
  <si>
    <t>技術総務</t>
    <rPh sb="0" eb="1">
      <t>ワザ</t>
    </rPh>
    <rPh sb="1" eb="2">
      <t>ジュツ</t>
    </rPh>
    <rPh sb="2" eb="3">
      <t>フサ</t>
    </rPh>
    <rPh sb="3" eb="4">
      <t>ツトム</t>
    </rPh>
    <phoneticPr fontId="2"/>
  </si>
  <si>
    <t>競技者係</t>
    <rPh sb="0" eb="1">
      <t>セリ</t>
    </rPh>
    <rPh sb="1" eb="2">
      <t>ワザ</t>
    </rPh>
    <rPh sb="2" eb="3">
      <t>シャ</t>
    </rPh>
    <rPh sb="3" eb="4">
      <t>カカリ</t>
    </rPh>
    <phoneticPr fontId="2"/>
  </si>
  <si>
    <t>出発係</t>
    <rPh sb="0" eb="1">
      <t>デ</t>
    </rPh>
    <rPh sb="1" eb="2">
      <t>ハツ</t>
    </rPh>
    <rPh sb="2" eb="3">
      <t>カカリ</t>
    </rPh>
    <phoneticPr fontId="2"/>
  </si>
  <si>
    <t>役員係</t>
    <rPh sb="0" eb="1">
      <t>エキ</t>
    </rPh>
    <rPh sb="1" eb="2">
      <t>イン</t>
    </rPh>
    <rPh sb="2" eb="3">
      <t>カカリ</t>
    </rPh>
    <phoneticPr fontId="2"/>
  </si>
  <si>
    <t>監察員</t>
    <rPh sb="0" eb="1">
      <t>ラン</t>
    </rPh>
    <rPh sb="1" eb="2">
      <t>サツ</t>
    </rPh>
    <rPh sb="2" eb="3">
      <t>イン</t>
    </rPh>
    <phoneticPr fontId="2"/>
  </si>
  <si>
    <t>表彰係</t>
    <rPh sb="0" eb="1">
      <t>オモテ</t>
    </rPh>
    <rPh sb="1" eb="2">
      <t>アキラ</t>
    </rPh>
    <rPh sb="2" eb="3">
      <t>カカリ</t>
    </rPh>
    <phoneticPr fontId="2"/>
  </si>
  <si>
    <t>性</t>
    <rPh sb="0" eb="1">
      <t>セイ</t>
    </rPh>
    <phoneticPr fontId="1"/>
  </si>
  <si>
    <t>NC</t>
  </si>
  <si>
    <t>氏名</t>
    <rPh sb="0" eb="2">
      <t>シメイ</t>
    </rPh>
    <phoneticPr fontId="1"/>
  </si>
  <si>
    <t>年</t>
    <rPh sb="0" eb="1">
      <t>ネン</t>
    </rPh>
    <phoneticPr fontId="1"/>
  </si>
  <si>
    <t>ベスト</t>
  </si>
  <si>
    <t>4R</t>
  </si>
  <si>
    <t>16R</t>
  </si>
  <si>
    <t>数</t>
    <phoneticPr fontId="2"/>
  </si>
  <si>
    <t>網走第三中</t>
  </si>
  <si>
    <t>網走第四中</t>
  </si>
  <si>
    <t>生年</t>
    <rPh sb="0" eb="2">
      <t>セイネンネン</t>
    </rPh>
    <phoneticPr fontId="2"/>
  </si>
  <si>
    <t>大会名</t>
    <rPh sb="0" eb="2">
      <t>タイカイ</t>
    </rPh>
    <rPh sb="2" eb="3">
      <t>メイ</t>
    </rPh>
    <phoneticPr fontId="2"/>
  </si>
  <si>
    <t>オホーツク陸協　記録会第３戦</t>
    <rPh sb="5" eb="7">
      <t>リクキョウ</t>
    </rPh>
    <rPh sb="8" eb="10">
      <t>キロク</t>
    </rPh>
    <rPh sb="10" eb="11">
      <t>カイ</t>
    </rPh>
    <rPh sb="11" eb="12">
      <t>ダイ</t>
    </rPh>
    <rPh sb="13" eb="14">
      <t>セン</t>
    </rPh>
    <phoneticPr fontId="2"/>
  </si>
  <si>
    <t>オホーツク陸協　記録会第４戦</t>
    <rPh sb="5" eb="7">
      <t>リクキョウ</t>
    </rPh>
    <rPh sb="8" eb="10">
      <t>キロク</t>
    </rPh>
    <rPh sb="10" eb="11">
      <t>カイ</t>
    </rPh>
    <rPh sb="11" eb="12">
      <t>ダイ</t>
    </rPh>
    <rPh sb="13" eb="14">
      <t>セン</t>
    </rPh>
    <phoneticPr fontId="2"/>
  </si>
  <si>
    <t>〆切</t>
    <rPh sb="0" eb="2">
      <t>シメキリ</t>
    </rPh>
    <phoneticPr fontId="2"/>
  </si>
  <si>
    <t>出場団体名</t>
    <rPh sb="0" eb="2">
      <t>シュツジョウ</t>
    </rPh>
    <rPh sb="2" eb="4">
      <t>ダンタイ</t>
    </rPh>
    <rPh sb="4" eb="5">
      <t>メイ</t>
    </rPh>
    <phoneticPr fontId="2"/>
  </si>
  <si>
    <t>責任者</t>
    <rPh sb="0" eb="3">
      <t>セキニンシャ</t>
    </rPh>
    <phoneticPr fontId="2"/>
  </si>
  <si>
    <t>審判員氏名</t>
    <rPh sb="0" eb="3">
      <t>シンパンイン</t>
    </rPh>
    <rPh sb="3" eb="5">
      <t>シメイ</t>
    </rPh>
    <phoneticPr fontId="2"/>
  </si>
  <si>
    <t>希望役職①</t>
    <rPh sb="0" eb="2">
      <t>キボウ</t>
    </rPh>
    <rPh sb="2" eb="4">
      <t>ヤクショク</t>
    </rPh>
    <phoneticPr fontId="2"/>
  </si>
  <si>
    <t>希望役職②</t>
    <rPh sb="0" eb="2">
      <t>キボウ</t>
    </rPh>
    <rPh sb="2" eb="4">
      <t>ヤクショク</t>
    </rPh>
    <phoneticPr fontId="2"/>
  </si>
  <si>
    <t>400mRベスト記録</t>
    <rPh sb="8" eb="10">
      <t>キロク</t>
    </rPh>
    <phoneticPr fontId="2"/>
  </si>
  <si>
    <t>役員希望</t>
    <rPh sb="0" eb="2">
      <t>ヤクイン</t>
    </rPh>
    <rPh sb="2" eb="4">
      <t>キボウ</t>
    </rPh>
    <phoneticPr fontId="2"/>
  </si>
  <si>
    <t>分</t>
    <rPh sb="0" eb="1">
      <t>フン</t>
    </rPh>
    <phoneticPr fontId="2"/>
  </si>
  <si>
    <t>秒</t>
    <rPh sb="0" eb="1">
      <t>ビョウ</t>
    </rPh>
    <phoneticPr fontId="2"/>
  </si>
  <si>
    <t>性別</t>
    <rPh sb="0" eb="2">
      <t>セイベツ</t>
    </rPh>
    <phoneticPr fontId="2"/>
  </si>
  <si>
    <t>生年</t>
    <rPh sb="0" eb="2">
      <t>セイネン</t>
    </rPh>
    <phoneticPr fontId="2"/>
  </si>
  <si>
    <t>陸協</t>
    <rPh sb="0" eb="2">
      <t>リクキョウ</t>
    </rPh>
    <phoneticPr fontId="2"/>
  </si>
  <si>
    <t>小学生陸上競技記録会ｵﾎｰﾂｸ会場</t>
    <rPh sb="0" eb="3">
      <t>ショウガクセイ</t>
    </rPh>
    <rPh sb="3" eb="5">
      <t>リクジョウ</t>
    </rPh>
    <rPh sb="5" eb="7">
      <t>キョウギ</t>
    </rPh>
    <rPh sb="7" eb="9">
      <t>キロク</t>
    </rPh>
    <rPh sb="9" eb="10">
      <t>カイ</t>
    </rPh>
    <rPh sb="15" eb="17">
      <t>カイジョウ</t>
    </rPh>
    <phoneticPr fontId="2"/>
  </si>
  <si>
    <t>小学</t>
    <rPh sb="0" eb="2">
      <t>ショウガク</t>
    </rPh>
    <phoneticPr fontId="2"/>
  </si>
  <si>
    <t>中学</t>
    <rPh sb="0" eb="2">
      <t>チュウガク</t>
    </rPh>
    <phoneticPr fontId="2"/>
  </si>
  <si>
    <t>種別</t>
    <rPh sb="0" eb="2">
      <t>シュベツ</t>
    </rPh>
    <phoneticPr fontId="2"/>
  </si>
  <si>
    <t>1種目</t>
    <rPh sb="1" eb="3">
      <t>シュモク</t>
    </rPh>
    <phoneticPr fontId="2"/>
  </si>
  <si>
    <t>2種目</t>
    <rPh sb="1" eb="3">
      <t>シュモク</t>
    </rPh>
    <phoneticPr fontId="2"/>
  </si>
  <si>
    <t>400mR</t>
    <phoneticPr fontId="2"/>
  </si>
  <si>
    <t>1600mR</t>
    <phoneticPr fontId="2"/>
  </si>
  <si>
    <t>参加料</t>
    <rPh sb="0" eb="3">
      <t>サンカリョウ</t>
    </rPh>
    <phoneticPr fontId="2"/>
  </si>
  <si>
    <t>小計</t>
    <rPh sb="0" eb="2">
      <t>ショウケイ</t>
    </rPh>
    <phoneticPr fontId="2"/>
  </si>
  <si>
    <t>合計</t>
    <rPh sb="0" eb="2">
      <t>ゴウケイ</t>
    </rPh>
    <phoneticPr fontId="2"/>
  </si>
  <si>
    <t>団体名</t>
    <rPh sb="0" eb="2">
      <t>ダンタイ</t>
    </rPh>
    <rPh sb="2" eb="3">
      <t>メイ</t>
    </rPh>
    <phoneticPr fontId="2"/>
  </si>
  <si>
    <t>内訳</t>
    <rPh sb="0" eb="2">
      <t>ウチワケ</t>
    </rPh>
    <phoneticPr fontId="2"/>
  </si>
  <si>
    <t>種目1ベスト</t>
    <rPh sb="0" eb="2">
      <t>シュモク</t>
    </rPh>
    <phoneticPr fontId="2"/>
  </si>
  <si>
    <t>種目2ベスト</t>
    <rPh sb="0" eb="2">
      <t>シュモク</t>
    </rPh>
    <phoneticPr fontId="2"/>
  </si>
  <si>
    <t>種目3ベスト</t>
    <rPh sb="0" eb="2">
      <t>シュモク</t>
    </rPh>
    <phoneticPr fontId="2"/>
  </si>
  <si>
    <t>何かあれば、下記の欄にご記入ください！</t>
    <rPh sb="0" eb="1">
      <t>ナニ</t>
    </rPh>
    <rPh sb="6" eb="8">
      <t>カキ</t>
    </rPh>
    <rPh sb="9" eb="10">
      <t>ラン</t>
    </rPh>
    <rPh sb="12" eb="14">
      <t>キニュウ</t>
    </rPh>
    <phoneticPr fontId="2"/>
  </si>
  <si>
    <t>ﾌﾘｶﾞﾅ</t>
    <phoneticPr fontId="2"/>
  </si>
  <si>
    <t>分</t>
    <rPh sb="0" eb="1">
      <t>フン</t>
    </rPh>
    <phoneticPr fontId="2"/>
  </si>
  <si>
    <t>秒</t>
    <rPh sb="0" eb="1">
      <t>ビョウ</t>
    </rPh>
    <phoneticPr fontId="2"/>
  </si>
  <si>
    <t>.</t>
    <phoneticPr fontId="2"/>
  </si>
  <si>
    <t>m</t>
    <phoneticPr fontId="2"/>
  </si>
  <si>
    <t>高校</t>
    <rPh sb="0" eb="2">
      <t>コウコウ</t>
    </rPh>
    <phoneticPr fontId="2"/>
  </si>
  <si>
    <t>中学リレー</t>
    <rPh sb="0" eb="2">
      <t>チュウガク</t>
    </rPh>
    <phoneticPr fontId="2"/>
  </si>
  <si>
    <t>高校リレー</t>
    <rPh sb="0" eb="2">
      <t>コウコウ</t>
    </rPh>
    <phoneticPr fontId="2"/>
  </si>
  <si>
    <t>一般リレー</t>
    <rPh sb="0" eb="2">
      <t>イッパン</t>
    </rPh>
    <phoneticPr fontId="2"/>
  </si>
  <si>
    <t>小学男</t>
    <rPh sb="0" eb="2">
      <t>ショウガク</t>
    </rPh>
    <rPh sb="2" eb="3">
      <t>オトコ</t>
    </rPh>
    <phoneticPr fontId="2"/>
  </si>
  <si>
    <t>高校男</t>
    <rPh sb="0" eb="2">
      <t>コウコウ</t>
    </rPh>
    <rPh sb="2" eb="3">
      <t>オトコ</t>
    </rPh>
    <phoneticPr fontId="2"/>
  </si>
  <si>
    <t>高校女</t>
    <rPh sb="0" eb="2">
      <t>コウコウ</t>
    </rPh>
    <rPh sb="2" eb="3">
      <t>オンナ</t>
    </rPh>
    <phoneticPr fontId="2"/>
  </si>
  <si>
    <t>一般男</t>
    <rPh sb="0" eb="2">
      <t>イッパン</t>
    </rPh>
    <rPh sb="2" eb="3">
      <t>オトコ</t>
    </rPh>
    <phoneticPr fontId="2"/>
  </si>
  <si>
    <t>一般女</t>
    <rPh sb="0" eb="2">
      <t>イッパン</t>
    </rPh>
    <rPh sb="2" eb="3">
      <t>オンナ</t>
    </rPh>
    <phoneticPr fontId="2"/>
  </si>
  <si>
    <t>小学女</t>
    <rPh sb="0" eb="2">
      <t>ショウガク</t>
    </rPh>
    <rPh sb="2" eb="3">
      <t>オンナ</t>
    </rPh>
    <phoneticPr fontId="2"/>
  </si>
  <si>
    <t>中学男</t>
    <rPh sb="0" eb="2">
      <t>チュウガク</t>
    </rPh>
    <rPh sb="2" eb="3">
      <t>オトコ</t>
    </rPh>
    <phoneticPr fontId="2"/>
  </si>
  <si>
    <t>中学女</t>
    <rPh sb="0" eb="2">
      <t>チュウガク</t>
    </rPh>
    <rPh sb="2" eb="3">
      <t>オンナ</t>
    </rPh>
    <phoneticPr fontId="2"/>
  </si>
  <si>
    <t>小学リレー</t>
    <rPh sb="0" eb="2">
      <t>ショウガク</t>
    </rPh>
    <phoneticPr fontId="2"/>
  </si>
  <si>
    <t>400mR</t>
    <phoneticPr fontId="2"/>
  </si>
  <si>
    <t>1600mR</t>
    <phoneticPr fontId="2"/>
  </si>
  <si>
    <t>遠軽陸上ｸﾗﾌﾞ</t>
  </si>
  <si>
    <t>北光幼稚園こどもOB</t>
  </si>
  <si>
    <t>ｵﾎｰﾂｸAC</t>
  </si>
  <si>
    <t>美幌RC</t>
  </si>
  <si>
    <t>ｵﾎｰﾂｸSS</t>
  </si>
  <si>
    <t>ｵﾎｰﾂｸACｼﾞｭﾆｱ</t>
  </si>
  <si>
    <t>くるみ幼稚園</t>
  </si>
  <si>
    <t>北見ﾏﾘｱ幼稚園</t>
  </si>
  <si>
    <t>訓子府小</t>
  </si>
  <si>
    <t>北見三輪小</t>
  </si>
  <si>
    <t>北見小泉小</t>
  </si>
  <si>
    <t>北見常呂小</t>
  </si>
  <si>
    <t>北見西小</t>
  </si>
  <si>
    <t>北見川沿小</t>
  </si>
  <si>
    <t>北見東小</t>
  </si>
  <si>
    <t>北見美山小</t>
  </si>
  <si>
    <t>北見北光小</t>
  </si>
  <si>
    <t>北見北小</t>
  </si>
  <si>
    <t>北見留辺蘂小</t>
  </si>
  <si>
    <t>網走中央小</t>
  </si>
  <si>
    <t>網走東小</t>
  </si>
  <si>
    <t>網走白鳥台小</t>
  </si>
  <si>
    <t>紋別潮見小</t>
  </si>
  <si>
    <t>遠軽陸上少年団</t>
  </si>
  <si>
    <t>訓子府陸上少年団</t>
  </si>
  <si>
    <t>常呂陸上少年団</t>
  </si>
  <si>
    <t>清里陸上少年団</t>
  </si>
  <si>
    <t>美幌XC少年団</t>
  </si>
  <si>
    <t>網走陸上少年団</t>
  </si>
  <si>
    <t>紋別中</t>
  </si>
  <si>
    <t>小清水中</t>
  </si>
  <si>
    <t>北見藤女子高</t>
  </si>
  <si>
    <t>北海道教育大</t>
  </si>
  <si>
    <t>弘前大</t>
  </si>
  <si>
    <t>北見消防</t>
  </si>
  <si>
    <t>大会名の設定</t>
    <rPh sb="0" eb="2">
      <t>タイカイ</t>
    </rPh>
    <rPh sb="2" eb="3">
      <t>メイ</t>
    </rPh>
    <rPh sb="4" eb="6">
      <t>セッテイ</t>
    </rPh>
    <phoneticPr fontId="2"/>
  </si>
  <si>
    <t>オホーツク陸上競技選手権大会</t>
    <rPh sb="5" eb="7">
      <t>リクジョウ</t>
    </rPh>
    <rPh sb="7" eb="9">
      <t>キョウギ</t>
    </rPh>
    <rPh sb="9" eb="12">
      <t>センシュケン</t>
    </rPh>
    <rPh sb="12" eb="14">
      <t>タイカイ</t>
    </rPh>
    <phoneticPr fontId="2"/>
  </si>
  <si>
    <t>一任</t>
    <rPh sb="0" eb="2">
      <t>イチニン</t>
    </rPh>
    <phoneticPr fontId="2"/>
  </si>
  <si>
    <t>申込〆切</t>
    <rPh sb="0" eb="2">
      <t>モウシコミ</t>
    </rPh>
    <rPh sb="2" eb="4">
      <t>シメキリ</t>
    </rPh>
    <phoneticPr fontId="2"/>
  </si>
  <si>
    <t>月</t>
    <rPh sb="0" eb="1">
      <t>ガツ</t>
    </rPh>
    <phoneticPr fontId="2"/>
  </si>
  <si>
    <t>日</t>
    <rPh sb="0" eb="1">
      <t>ヒ</t>
    </rPh>
    <phoneticPr fontId="2"/>
  </si>
  <si>
    <t>（</t>
    <phoneticPr fontId="2"/>
  </si>
  <si>
    <t>）</t>
    <phoneticPr fontId="2"/>
  </si>
  <si>
    <t>：</t>
    <phoneticPr fontId="2"/>
  </si>
  <si>
    <t>オホーツク</t>
  </si>
  <si>
    <t>種目３</t>
    <rPh sb="0" eb="2">
      <t>シュモク</t>
    </rPh>
    <phoneticPr fontId="2"/>
  </si>
  <si>
    <t>3種目</t>
    <rPh sb="1" eb="3">
      <t>シュモク</t>
    </rPh>
    <phoneticPr fontId="2"/>
  </si>
  <si>
    <t>400R</t>
    <phoneticPr fontId="2"/>
  </si>
  <si>
    <t>ｵﾎｰﾂｸｷｯｽﾞ</t>
  </si>
  <si>
    <t>富良野緑峰高</t>
  </si>
  <si>
    <t>オホーツク小学生陸上競技記録会</t>
    <rPh sb="5" eb="8">
      <t>ショウガクセイ</t>
    </rPh>
    <rPh sb="8" eb="10">
      <t>リクジョウ</t>
    </rPh>
    <rPh sb="10" eb="12">
      <t>キョウギ</t>
    </rPh>
    <rPh sb="12" eb="14">
      <t>キロク</t>
    </rPh>
    <rPh sb="14" eb="15">
      <t>カイ</t>
    </rPh>
    <phoneticPr fontId="2"/>
  </si>
  <si>
    <t>月</t>
    <rPh sb="0" eb="1">
      <t>ゲツ</t>
    </rPh>
    <phoneticPr fontId="2"/>
  </si>
  <si>
    <t>火</t>
  </si>
  <si>
    <t>水</t>
  </si>
  <si>
    <t>木</t>
  </si>
  <si>
    <t>金</t>
  </si>
  <si>
    <t>土</t>
  </si>
  <si>
    <t>日</t>
  </si>
  <si>
    <t>幼児1種目</t>
    <rPh sb="0" eb="2">
      <t>ヨウジ</t>
    </rPh>
    <rPh sb="3" eb="5">
      <t>シュモク</t>
    </rPh>
    <phoneticPr fontId="2"/>
  </si>
  <si>
    <t>幼児2種目</t>
    <rPh sb="0" eb="2">
      <t>ヨウジ</t>
    </rPh>
    <rPh sb="3" eb="5">
      <t>シュモク</t>
    </rPh>
    <phoneticPr fontId="2"/>
  </si>
  <si>
    <t>幼児3種目</t>
    <rPh sb="0" eb="2">
      <t>ヨウジ</t>
    </rPh>
    <rPh sb="3" eb="5">
      <t>シュモク</t>
    </rPh>
    <phoneticPr fontId="2"/>
  </si>
  <si>
    <t>小学1種目</t>
    <rPh sb="0" eb="2">
      <t>ショウガク</t>
    </rPh>
    <rPh sb="3" eb="5">
      <t>シュモク</t>
    </rPh>
    <phoneticPr fontId="2"/>
  </si>
  <si>
    <t>小学2種目</t>
    <rPh sb="0" eb="2">
      <t>ショウガク</t>
    </rPh>
    <rPh sb="3" eb="5">
      <t>シュモク</t>
    </rPh>
    <phoneticPr fontId="2"/>
  </si>
  <si>
    <t>小学3種目</t>
    <rPh sb="0" eb="2">
      <t>ショウガク</t>
    </rPh>
    <rPh sb="3" eb="5">
      <t>シュモク</t>
    </rPh>
    <phoneticPr fontId="2"/>
  </si>
  <si>
    <t>中学1種目</t>
    <rPh sb="0" eb="2">
      <t>チュウガク</t>
    </rPh>
    <rPh sb="3" eb="5">
      <t>シュモク</t>
    </rPh>
    <phoneticPr fontId="2"/>
  </si>
  <si>
    <t>中学2種目</t>
    <rPh sb="0" eb="2">
      <t>チュウガク</t>
    </rPh>
    <rPh sb="3" eb="5">
      <t>シュモク</t>
    </rPh>
    <phoneticPr fontId="2"/>
  </si>
  <si>
    <t>中学3種目</t>
    <rPh sb="0" eb="2">
      <t>チュウガク</t>
    </rPh>
    <rPh sb="3" eb="5">
      <t>シュモク</t>
    </rPh>
    <phoneticPr fontId="2"/>
  </si>
  <si>
    <t>高校1種目</t>
    <rPh sb="0" eb="2">
      <t>コウコウ</t>
    </rPh>
    <rPh sb="3" eb="5">
      <t>シュモク</t>
    </rPh>
    <phoneticPr fontId="2"/>
  </si>
  <si>
    <t>高校2種目</t>
    <rPh sb="0" eb="2">
      <t>コウコウ</t>
    </rPh>
    <rPh sb="3" eb="5">
      <t>シュモク</t>
    </rPh>
    <phoneticPr fontId="2"/>
  </si>
  <si>
    <t>高校3種目</t>
    <rPh sb="0" eb="2">
      <t>コウコウ</t>
    </rPh>
    <rPh sb="3" eb="5">
      <t>シュモク</t>
    </rPh>
    <phoneticPr fontId="2"/>
  </si>
  <si>
    <t>一般1種目</t>
    <rPh sb="0" eb="2">
      <t>イッパン</t>
    </rPh>
    <rPh sb="3" eb="5">
      <t>シュモク</t>
    </rPh>
    <phoneticPr fontId="2"/>
  </si>
  <si>
    <t>一般2種目</t>
    <rPh sb="0" eb="2">
      <t>イッパン</t>
    </rPh>
    <rPh sb="3" eb="5">
      <t>シュモク</t>
    </rPh>
    <phoneticPr fontId="2"/>
  </si>
  <si>
    <t>一般3種目</t>
    <rPh sb="0" eb="2">
      <t>イッパン</t>
    </rPh>
    <rPh sb="3" eb="5">
      <t>シュモク</t>
    </rPh>
    <phoneticPr fontId="2"/>
  </si>
  <si>
    <t>ｵﾎｰﾂｸ陸協(今枝)</t>
  </si>
  <si>
    <t>ｵﾎｰﾂｸ陸協(佐々木)</t>
  </si>
  <si>
    <t>ｵﾎｰﾂｸ陸協(小川)</t>
  </si>
  <si>
    <t>ｵﾎｰﾂｸ陸協(沼田)</t>
  </si>
  <si>
    <t>ｵﾎｰﾂｸ陸協(水島)</t>
  </si>
  <si>
    <t>ｵﾎｰﾂｸ陸協(川田)</t>
  </si>
  <si>
    <t>ｵﾎｰﾂｸ陸協(川内)</t>
  </si>
  <si>
    <t>ｵﾎｰﾂｸ陸協(長谷川)</t>
  </si>
  <si>
    <t>ｵﾎｰﾂｸ陸協(野村)</t>
  </si>
  <si>
    <t>小樽後志陸協（野宮）</t>
  </si>
  <si>
    <t>旭川北高</t>
  </si>
  <si>
    <t>早稲田実業高</t>
  </si>
  <si>
    <t>弟子屈高</t>
  </si>
  <si>
    <t>北海道栄高</t>
  </si>
  <si>
    <t>遠軽南小</t>
  </si>
  <si>
    <t>斜里小</t>
  </si>
  <si>
    <t>弟子屈陸少</t>
  </si>
  <si>
    <t>男子D</t>
    <rPh sb="0" eb="2">
      <t>ダンシ</t>
    </rPh>
    <phoneticPr fontId="2"/>
  </si>
  <si>
    <t>男子E</t>
    <rPh sb="0" eb="2">
      <t>ダンシ</t>
    </rPh>
    <phoneticPr fontId="2"/>
  </si>
  <si>
    <t>男子F</t>
    <rPh sb="0" eb="2">
      <t>ダンシ</t>
    </rPh>
    <phoneticPr fontId="2"/>
  </si>
  <si>
    <t>女子D</t>
    <rPh sb="0" eb="2">
      <t>ジョシ</t>
    </rPh>
    <phoneticPr fontId="2"/>
  </si>
  <si>
    <t>女子E</t>
    <rPh sb="0" eb="2">
      <t>ジョシ</t>
    </rPh>
    <phoneticPr fontId="2"/>
  </si>
  <si>
    <t>女子F</t>
    <rPh sb="0" eb="2">
      <t>ジョシ</t>
    </rPh>
    <phoneticPr fontId="2"/>
  </si>
  <si>
    <t>MR</t>
    <phoneticPr fontId="3"/>
  </si>
  <si>
    <t>参加申込用紙</t>
    <rPh sb="0" eb="2">
      <t>サンカ</t>
    </rPh>
    <rPh sb="2" eb="4">
      <t>モウシコミ</t>
    </rPh>
    <rPh sb="4" eb="6">
      <t>ヨウシ</t>
    </rPh>
    <phoneticPr fontId="2"/>
  </si>
  <si>
    <t>クラス</t>
    <phoneticPr fontId="2"/>
  </si>
  <si>
    <t>携帯</t>
    <rPh sb="0" eb="2">
      <t>ケイタイ</t>
    </rPh>
    <phoneticPr fontId="2"/>
  </si>
  <si>
    <t>〒</t>
    <phoneticPr fontId="2"/>
  </si>
  <si>
    <t>住所</t>
    <rPh sb="0" eb="1">
      <t>ジュウ</t>
    </rPh>
    <rPh sb="1" eb="2">
      <t>ショ</t>
    </rPh>
    <phoneticPr fontId="2"/>
  </si>
  <si>
    <t>ｽﾀｰﾀｰ・ﾘｺｰﾗｰ</t>
    <phoneticPr fontId="2"/>
  </si>
  <si>
    <t>計時・決審</t>
    <rPh sb="0" eb="2">
      <t>ケイジ</t>
    </rPh>
    <rPh sb="3" eb="4">
      <t>ケツ</t>
    </rPh>
    <rPh sb="4" eb="5">
      <t>シン</t>
    </rPh>
    <phoneticPr fontId="2"/>
  </si>
  <si>
    <t>記録情報</t>
    <rPh sb="0" eb="2">
      <t>キロク</t>
    </rPh>
    <rPh sb="2" eb="4">
      <t>ジョウホウ</t>
    </rPh>
    <phoneticPr fontId="2"/>
  </si>
  <si>
    <t>番組編成</t>
    <rPh sb="0" eb="1">
      <t>バン</t>
    </rPh>
    <rPh sb="1" eb="2">
      <t>クミ</t>
    </rPh>
    <rPh sb="2" eb="3">
      <t>ヘン</t>
    </rPh>
    <rPh sb="3" eb="4">
      <t>シゲル</t>
    </rPh>
    <phoneticPr fontId="2"/>
  </si>
  <si>
    <t>ｱﾅｳﾝｻｰ</t>
    <phoneticPr fontId="2"/>
  </si>
  <si>
    <t>写真判定</t>
    <rPh sb="0" eb="1">
      <t>シャ</t>
    </rPh>
    <rPh sb="1" eb="2">
      <t>マコト</t>
    </rPh>
    <rPh sb="2" eb="3">
      <t>ハン</t>
    </rPh>
    <rPh sb="3" eb="4">
      <t>サダム</t>
    </rPh>
    <phoneticPr fontId="2"/>
  </si>
  <si>
    <t>用器具</t>
    <rPh sb="0" eb="1">
      <t>ヨウ</t>
    </rPh>
    <rPh sb="1" eb="2">
      <t>ウツワ</t>
    </rPh>
    <rPh sb="2" eb="3">
      <t>グ</t>
    </rPh>
    <phoneticPr fontId="2"/>
  </si>
  <si>
    <t>風力計測</t>
    <rPh sb="0" eb="1">
      <t>カゼ</t>
    </rPh>
    <rPh sb="1" eb="2">
      <t>チカラ</t>
    </rPh>
    <rPh sb="2" eb="4">
      <t>ケイソク</t>
    </rPh>
    <phoneticPr fontId="2"/>
  </si>
  <si>
    <t>跳躍審判</t>
    <rPh sb="0" eb="1">
      <t>ハ</t>
    </rPh>
    <rPh sb="1" eb="2">
      <t>オド</t>
    </rPh>
    <rPh sb="2" eb="3">
      <t>シン</t>
    </rPh>
    <rPh sb="3" eb="4">
      <t>ハン</t>
    </rPh>
    <phoneticPr fontId="2"/>
  </si>
  <si>
    <t>投擲審判</t>
    <rPh sb="0" eb="2">
      <t>トウテキ</t>
    </rPh>
    <rPh sb="2" eb="4">
      <t>シンパン</t>
    </rPh>
    <phoneticPr fontId="2"/>
  </si>
  <si>
    <t>周回記録</t>
    <rPh sb="0" eb="1">
      <t>シュウ</t>
    </rPh>
    <rPh sb="1" eb="2">
      <t>カイ</t>
    </rPh>
    <rPh sb="2" eb="3">
      <t>キ</t>
    </rPh>
    <rPh sb="3" eb="4">
      <t>ロク</t>
    </rPh>
    <phoneticPr fontId="2"/>
  </si>
  <si>
    <t>種目１ベスト</t>
    <rPh sb="0" eb="2">
      <t>シュモク</t>
    </rPh>
    <phoneticPr fontId="2"/>
  </si>
  <si>
    <t>種目２ベスト</t>
    <rPh sb="0" eb="2">
      <t>シュモク</t>
    </rPh>
    <phoneticPr fontId="2"/>
  </si>
  <si>
    <t>種目３ベスト</t>
    <rPh sb="0" eb="2">
      <t>シュモク</t>
    </rPh>
    <phoneticPr fontId="2"/>
  </si>
  <si>
    <t>男400R</t>
    <rPh sb="0" eb="1">
      <t>オトコ</t>
    </rPh>
    <phoneticPr fontId="2"/>
  </si>
  <si>
    <t>女400R</t>
    <rPh sb="0" eb="1">
      <t>オンナ</t>
    </rPh>
    <phoneticPr fontId="2"/>
  </si>
  <si>
    <t>男MR</t>
    <rPh sb="0" eb="1">
      <t>オトコ</t>
    </rPh>
    <phoneticPr fontId="2"/>
  </si>
  <si>
    <t>女MR</t>
    <rPh sb="0" eb="1">
      <t>オンナ</t>
    </rPh>
    <phoneticPr fontId="2"/>
  </si>
  <si>
    <t>種目カウント</t>
    <rPh sb="0" eb="2">
      <t>シュモク</t>
    </rPh>
    <phoneticPr fontId="2"/>
  </si>
  <si>
    <t>１６人以上同一種目に参加した場合、１６人目からは氏名が出ませんので、別途確認して下さい。</t>
    <rPh sb="2" eb="5">
      <t>ニンイジョウ</t>
    </rPh>
    <rPh sb="5" eb="7">
      <t>ドウイツ</t>
    </rPh>
    <rPh sb="7" eb="9">
      <t>シュモク</t>
    </rPh>
    <rPh sb="10" eb="12">
      <t>サンカ</t>
    </rPh>
    <rPh sb="14" eb="16">
      <t>バアイ</t>
    </rPh>
    <rPh sb="19" eb="20">
      <t>ニン</t>
    </rPh>
    <rPh sb="20" eb="21">
      <t>メ</t>
    </rPh>
    <rPh sb="24" eb="26">
      <t>シメイ</t>
    </rPh>
    <rPh sb="27" eb="28">
      <t>デ</t>
    </rPh>
    <rPh sb="34" eb="36">
      <t>ベット</t>
    </rPh>
    <rPh sb="36" eb="38">
      <t>カクニン</t>
    </rPh>
    <rPh sb="40" eb="41">
      <t>クダ</t>
    </rPh>
    <phoneticPr fontId="2"/>
  </si>
  <si>
    <t>リレー</t>
    <phoneticPr fontId="2"/>
  </si>
  <si>
    <t>所属陸協</t>
    <rPh sb="0" eb="2">
      <t>ショゾク</t>
    </rPh>
    <rPh sb="2" eb="4">
      <t>リクキョウ</t>
    </rPh>
    <phoneticPr fontId="2"/>
  </si>
  <si>
    <t>記録</t>
    <rPh sb="0" eb="2">
      <t>キロク</t>
    </rPh>
    <phoneticPr fontId="2"/>
  </si>
  <si>
    <t>美幌保育園</t>
  </si>
  <si>
    <t>大谷幼稚園</t>
  </si>
  <si>
    <t>北見藤幼稚園</t>
  </si>
  <si>
    <t>常呂保育園</t>
  </si>
  <si>
    <t>美幌小</t>
  </si>
  <si>
    <t>興部小</t>
  </si>
  <si>
    <t>知床斜里RC</t>
  </si>
  <si>
    <t>弟子屈RC</t>
  </si>
  <si>
    <t>釧路明輝高</t>
  </si>
  <si>
    <t>ｵﾎｰﾂｸ陸協(飯島)</t>
  </si>
  <si>
    <t>ｵﾎｰﾂｸ陸協(松田)</t>
  </si>
  <si>
    <t>ｵﾎｰﾂｸ陸協(榊)</t>
  </si>
  <si>
    <t>ｵﾎｰﾂｸ陸協(小倉)</t>
  </si>
  <si>
    <t>ｵﾎｰﾂｸ陸協(三浦)</t>
  </si>
  <si>
    <t>ｵﾎｰﾂｸ陸協(天野)</t>
  </si>
  <si>
    <t>ｵﾎｰﾂｸ陸協(神代)</t>
  </si>
  <si>
    <t>北教大岩見沢</t>
  </si>
  <si>
    <t>釧路地方(川端)</t>
  </si>
  <si>
    <t>釧路地方(井上)</t>
  </si>
  <si>
    <t>釧路高専</t>
  </si>
  <si>
    <t>作．AC札幌</t>
  </si>
  <si>
    <t>佐藤農場T&amp;F</t>
  </si>
  <si>
    <t>立教大</t>
    <rPh sb="0" eb="3">
      <t>リッキョウダイ</t>
    </rPh>
    <phoneticPr fontId="0"/>
  </si>
  <si>
    <t>トヨタＬ＆Ｆ旭川</t>
  </si>
  <si>
    <t>中京大</t>
  </si>
  <si>
    <t>JR東海</t>
    <rPh sb="2" eb="4">
      <t>トウカイ</t>
    </rPh>
    <phoneticPr fontId="0"/>
  </si>
  <si>
    <t>道央(佐々木)</t>
  </si>
  <si>
    <t>置戸高</t>
  </si>
  <si>
    <t>清里高</t>
  </si>
  <si>
    <t>日体大附属高</t>
  </si>
  <si>
    <t>名寄高</t>
  </si>
  <si>
    <t>名寄産業高</t>
  </si>
  <si>
    <t>帯広農業高</t>
  </si>
  <si>
    <t>標茶高</t>
  </si>
  <si>
    <t>ｵﾎｰﾂｸ陸協(海老名)</t>
  </si>
  <si>
    <t>ｵﾎｰﾂｸ陸協(古城)</t>
  </si>
  <si>
    <t>ｵﾎｰﾂｸ陸協(菅野)</t>
  </si>
  <si>
    <t>ｵﾎｰﾂｸ陸協(清水)</t>
  </si>
  <si>
    <t>ｵﾎｰﾂｸ陸協(石川)</t>
  </si>
  <si>
    <t>ｵﾎｰﾂｸ陸協(村上)</t>
  </si>
  <si>
    <t>ｵﾎｰﾂｸ陸協(平野)</t>
  </si>
  <si>
    <t>ｵﾎｰﾂｸ陸協(齊藤)</t>
  </si>
  <si>
    <t>フロスト札幌</t>
  </si>
  <si>
    <t>旭川医科大</t>
  </si>
  <si>
    <t>釧路公立大</t>
  </si>
  <si>
    <t>釧路地方陸協</t>
  </si>
  <si>
    <t>国際武道大</t>
  </si>
  <si>
    <t>札幌大</t>
  </si>
  <si>
    <t>札幌陸協(玉木)</t>
  </si>
  <si>
    <t>札幌陸協(本間)</t>
  </si>
  <si>
    <t>東海大学北海道</t>
  </si>
  <si>
    <t>東農大ｵﾎｰﾂｸ</t>
  </si>
  <si>
    <t>日赤看護大</t>
  </si>
  <si>
    <t>北海道大</t>
  </si>
  <si>
    <t>明治大</t>
  </si>
  <si>
    <t>斜里以久科小</t>
  </si>
  <si>
    <t>斜里川上小</t>
  </si>
  <si>
    <t>北海道</t>
  </si>
  <si>
    <t>東京</t>
  </si>
  <si>
    <t>神奈川</t>
  </si>
  <si>
    <t>山口</t>
  </si>
  <si>
    <t>宮城</t>
  </si>
  <si>
    <t>愛知</t>
  </si>
  <si>
    <t>愛媛</t>
  </si>
  <si>
    <t>茨城</t>
  </si>
  <si>
    <t>岡山</t>
  </si>
  <si>
    <t>韓国</t>
  </si>
  <si>
    <t>岩手</t>
  </si>
  <si>
    <t>岐阜</t>
  </si>
  <si>
    <t>宮崎</t>
  </si>
  <si>
    <t>京都</t>
  </si>
  <si>
    <t>熊本</t>
  </si>
  <si>
    <t>群馬</t>
  </si>
  <si>
    <t>広島</t>
  </si>
  <si>
    <t>香川</t>
  </si>
  <si>
    <t>高知</t>
  </si>
  <si>
    <t>埼玉</t>
  </si>
  <si>
    <t>三重</t>
  </si>
  <si>
    <t>山形</t>
  </si>
  <si>
    <t>山梨</t>
  </si>
  <si>
    <t>滋賀</t>
  </si>
  <si>
    <t>鹿児島</t>
  </si>
  <si>
    <t>秋田</t>
  </si>
  <si>
    <t>新潟</t>
  </si>
  <si>
    <t>青森</t>
  </si>
  <si>
    <t>静岡</t>
  </si>
  <si>
    <t>石川</t>
  </si>
  <si>
    <t>千葉</t>
  </si>
  <si>
    <t>大阪</t>
  </si>
  <si>
    <t>大分</t>
  </si>
  <si>
    <t>長崎</t>
  </si>
  <si>
    <t>長野</t>
  </si>
  <si>
    <t>徳島</t>
  </si>
  <si>
    <t>栃木</t>
  </si>
  <si>
    <t>奈良</t>
  </si>
  <si>
    <t>富山</t>
  </si>
  <si>
    <t>福岡</t>
  </si>
  <si>
    <t>福島</t>
  </si>
  <si>
    <t>兵庫</t>
  </si>
  <si>
    <t>和歌山</t>
  </si>
  <si>
    <t>佐賀</t>
  </si>
  <si>
    <t>沖縄</t>
  </si>
  <si>
    <t>QP-JSRC</t>
  </si>
  <si>
    <t>美幌陸上競技記録会</t>
    <rPh sb="0" eb="2">
      <t>ビホロ</t>
    </rPh>
    <rPh sb="2" eb="4">
      <t>リクジョウ</t>
    </rPh>
    <rPh sb="4" eb="6">
      <t>キョウギ</t>
    </rPh>
    <rPh sb="6" eb="8">
      <t>キロク</t>
    </rPh>
    <rPh sb="8" eb="9">
      <t>カイ</t>
    </rPh>
    <phoneticPr fontId="2"/>
  </si>
  <si>
    <t>大会名は隠してあります。追加は行を「再表示」</t>
    <rPh sb="0" eb="2">
      <t>タイカイ</t>
    </rPh>
    <rPh sb="2" eb="3">
      <t>メイ</t>
    </rPh>
    <rPh sb="4" eb="5">
      <t>カク</t>
    </rPh>
    <rPh sb="12" eb="14">
      <t>ツイカ</t>
    </rPh>
    <rPh sb="15" eb="16">
      <t>ギョウ</t>
    </rPh>
    <rPh sb="18" eb="21">
      <t>サイヒョウジ</t>
    </rPh>
    <phoneticPr fontId="2"/>
  </si>
  <si>
    <t>←</t>
    <phoneticPr fontId="2"/>
  </si>
  <si>
    <t>34行目以降にデータを隠してあります！</t>
    <rPh sb="2" eb="4">
      <t>ギョウメ</t>
    </rPh>
    <rPh sb="4" eb="6">
      <t>イコウ</t>
    </rPh>
    <rPh sb="11" eb="12">
      <t>カク</t>
    </rPh>
    <phoneticPr fontId="2"/>
  </si>
  <si>
    <t>小学</t>
    <rPh sb="0" eb="2">
      <t>ショウガク</t>
    </rPh>
    <phoneticPr fontId="2"/>
  </si>
  <si>
    <t>中学</t>
    <rPh sb="0" eb="2">
      <t>チュウガク</t>
    </rPh>
    <phoneticPr fontId="2"/>
  </si>
  <si>
    <t>高校</t>
    <rPh sb="0" eb="2">
      <t>コウコウ</t>
    </rPh>
    <phoneticPr fontId="2"/>
  </si>
  <si>
    <t>一般</t>
    <rPh sb="0" eb="2">
      <t>イッパン</t>
    </rPh>
    <phoneticPr fontId="2"/>
  </si>
  <si>
    <t>男子</t>
    <rPh sb="0" eb="2">
      <t>ダンシ</t>
    </rPh>
    <phoneticPr fontId="2"/>
  </si>
  <si>
    <t>種目</t>
    <rPh sb="0" eb="2">
      <t>シュモク</t>
    </rPh>
    <phoneticPr fontId="2"/>
  </si>
  <si>
    <t>共通男子100m</t>
  </si>
  <si>
    <t>共通男子200m</t>
  </si>
  <si>
    <t>共通男子300m</t>
  </si>
  <si>
    <t>共通男子400m</t>
  </si>
  <si>
    <t>共通男子800m</t>
  </si>
  <si>
    <t>共通男子1000m</t>
  </si>
  <si>
    <t>共通男子1500m</t>
  </si>
  <si>
    <t>共通男子3000m</t>
  </si>
  <si>
    <t>共通男子5000m</t>
  </si>
  <si>
    <t>共通男子110mJH</t>
  </si>
  <si>
    <t>共通男子110mH(1.067m)</t>
  </si>
  <si>
    <t>共通男子400mH(0.914m)</t>
  </si>
  <si>
    <t>共通男子3000mSC(0.914m)</t>
  </si>
  <si>
    <t>共通男子5000mW</t>
  </si>
  <si>
    <t>共通男子4X100mR</t>
  </si>
  <si>
    <t>共通男子4X200mR</t>
  </si>
  <si>
    <t>共通男子4X400mR</t>
  </si>
  <si>
    <t>共通男子走高跳</t>
  </si>
  <si>
    <t>共通男子棒高跳</t>
  </si>
  <si>
    <t>共通男子走幅跳</t>
  </si>
  <si>
    <t>共通男子やり投(800g)</t>
  </si>
  <si>
    <t>共通男子4X800mR</t>
  </si>
  <si>
    <t>一般男子砲丸投(7.260kg)</t>
  </si>
  <si>
    <t>一般男子円盤投(2.000kg)</t>
  </si>
  <si>
    <t>一般男子ﾊﾝﾏｰ投(7.260kg)</t>
  </si>
  <si>
    <t>一般男子十種競技</t>
    <rPh sb="4" eb="5">
      <t>ジュウ</t>
    </rPh>
    <phoneticPr fontId="13"/>
  </si>
  <si>
    <t>高校男子100m</t>
  </si>
  <si>
    <t>高校男子200m</t>
  </si>
  <si>
    <t>高校男子400m</t>
  </si>
  <si>
    <t>高校男子800m</t>
  </si>
  <si>
    <t>高校男子1500m</t>
  </si>
  <si>
    <t>高校男子5000m</t>
  </si>
  <si>
    <t>高校男子110mH(1.067m)</t>
  </si>
  <si>
    <t>高校男子400mH(0.914m)</t>
  </si>
  <si>
    <t>高校男子3000mSC(0.914m)</t>
  </si>
  <si>
    <t>高校男子5000mW</t>
  </si>
  <si>
    <t>高校男子4X100mR</t>
  </si>
  <si>
    <t>高校男子4X400mR</t>
  </si>
  <si>
    <t>高校男子走高跳</t>
  </si>
  <si>
    <t>高校男子棒高跳</t>
  </si>
  <si>
    <t>高校男子走幅跳</t>
  </si>
  <si>
    <t>高校男子三段跳</t>
  </si>
  <si>
    <t>高校男子砲丸投(6.000kg)</t>
  </si>
  <si>
    <t>高校男子円盤投(1.750kg)</t>
  </si>
  <si>
    <t>高校男子ﾊﾝﾏｰ投(6.000kg)</t>
  </si>
  <si>
    <t>高校男子やり投(800g)</t>
  </si>
  <si>
    <t>高校男子八種競技</t>
  </si>
  <si>
    <t>中学男子100m</t>
  </si>
  <si>
    <t>中学男子200m</t>
  </si>
  <si>
    <t>中学男子400m</t>
  </si>
  <si>
    <t>中学男子800m</t>
  </si>
  <si>
    <t>中学男子1500m</t>
  </si>
  <si>
    <t>中学男子3000m</t>
  </si>
  <si>
    <t>中学男子110mH(0.914m)</t>
  </si>
  <si>
    <t>中学男子4X100mR</t>
  </si>
  <si>
    <t>中学男子4X200mR</t>
  </si>
  <si>
    <t>中学男子走高跳</t>
  </si>
  <si>
    <t>中学男子棒高跳</t>
  </si>
  <si>
    <t>中学男子走幅跳</t>
  </si>
  <si>
    <t>中学男子三段跳</t>
  </si>
  <si>
    <t>中学男子砲丸投(5.000kg)</t>
  </si>
  <si>
    <t>中学男子円盤投(1.500kg)</t>
  </si>
  <si>
    <t>中学男子ｼﾞｬﾍﾞﾘｯｸｽﾛｰ</t>
  </si>
  <si>
    <t>中学男子四種競技</t>
  </si>
  <si>
    <t>小学男子100m</t>
  </si>
  <si>
    <t>小学男子1年100m</t>
  </si>
  <si>
    <t>小学男子6年100m</t>
  </si>
  <si>
    <t>小学男子5年100m</t>
  </si>
  <si>
    <t>小学男子4年100m</t>
  </si>
  <si>
    <t>小学男子3年100m</t>
  </si>
  <si>
    <t>小学男子2年100m</t>
  </si>
  <si>
    <t>小学男子4年800m</t>
  </si>
  <si>
    <t>小学男子3年800m</t>
  </si>
  <si>
    <t>小学男子2年800m</t>
  </si>
  <si>
    <t>小学男子800m</t>
  </si>
  <si>
    <t>小学男子6年1500m</t>
  </si>
  <si>
    <t>小学男子5年1500m</t>
  </si>
  <si>
    <t>小学男子1500m</t>
  </si>
  <si>
    <t>小学男子4年1500m</t>
  </si>
  <si>
    <t>小学男子6年80mH</t>
  </si>
  <si>
    <t>小学男子5年80mH</t>
  </si>
  <si>
    <t>小学男子4年80mH</t>
  </si>
  <si>
    <t>小学男子80mH</t>
  </si>
  <si>
    <t>小学男子4X100mR</t>
  </si>
  <si>
    <t>小学男子3年4X100mR</t>
  </si>
  <si>
    <t>小学男子4年走高跳</t>
  </si>
  <si>
    <t>小学男子6年走高跳</t>
  </si>
  <si>
    <t>小学男子5年走高跳</t>
  </si>
  <si>
    <t>小学男子走高跳</t>
  </si>
  <si>
    <t>小学男子6年棒高跳</t>
  </si>
  <si>
    <t>小学男子6年走幅跳</t>
  </si>
  <si>
    <t>小学男子5年走幅跳</t>
  </si>
  <si>
    <t>小学男子4年走幅跳</t>
  </si>
  <si>
    <t>小学男子3年走幅跳</t>
  </si>
  <si>
    <t>小学男子走幅跳</t>
  </si>
  <si>
    <t>小学男子6年砲丸投(2.721kg)</t>
  </si>
  <si>
    <t>小学男子5年砲丸投(2.721kg)</t>
  </si>
  <si>
    <t>小学男子砲丸投(2.721kg)</t>
  </si>
  <si>
    <t>幼児男子60m</t>
  </si>
  <si>
    <t>女子</t>
    <rPh sb="0" eb="2">
      <t>ジョシ</t>
    </rPh>
    <phoneticPr fontId="2"/>
  </si>
  <si>
    <t>共通女子100m</t>
  </si>
  <si>
    <t>共通女子200m</t>
  </si>
  <si>
    <t>共通女子300m</t>
  </si>
  <si>
    <t>共通女子400m</t>
  </si>
  <si>
    <t>共通女子800m</t>
  </si>
  <si>
    <t>共通女子1000m</t>
  </si>
  <si>
    <t>共通女子1500m</t>
  </si>
  <si>
    <t>共通女子3000m</t>
  </si>
  <si>
    <t>共通女子100mYH</t>
  </si>
  <si>
    <t>共通女子100mH(0.838m)</t>
  </si>
  <si>
    <t>共通女子400mH(0.762m)</t>
  </si>
  <si>
    <t>共通女子5000mW</t>
  </si>
  <si>
    <t>共通女子4X100mR</t>
  </si>
  <si>
    <t>共通女子4X200mR</t>
  </si>
  <si>
    <t>共通女子4X400mR</t>
  </si>
  <si>
    <t>共通女子走高跳</t>
  </si>
  <si>
    <t>共通女子棒高跳</t>
  </si>
  <si>
    <t>共通女子走幅跳</t>
  </si>
  <si>
    <t>共通女子三段跳</t>
  </si>
  <si>
    <t>共通女子砲丸投(4.000kg)</t>
  </si>
  <si>
    <t>共通女子円盤投(1.000kg)</t>
  </si>
  <si>
    <t>共通女子ﾊﾝﾏｰ投(4.000kg)</t>
  </si>
  <si>
    <t>共通女子やり投(600g)</t>
  </si>
  <si>
    <t>共通女子七種競技</t>
  </si>
  <si>
    <t>高校女子100m</t>
  </si>
  <si>
    <t>高校女子200m</t>
  </si>
  <si>
    <t>高校女子400m</t>
  </si>
  <si>
    <t>高校女子800m</t>
  </si>
  <si>
    <t>高校女子1500m</t>
  </si>
  <si>
    <t>高校女子3000m</t>
  </si>
  <si>
    <t>高校女子100mH(0.838m)</t>
  </si>
  <si>
    <t>高校女子400mH(0.762m)</t>
  </si>
  <si>
    <t>高校女子5000mW</t>
  </si>
  <si>
    <t>高校女子4X400mR</t>
  </si>
  <si>
    <t>高校女子4X100mR</t>
  </si>
  <si>
    <t>高校女子走高跳</t>
  </si>
  <si>
    <t>高校女子棒高跳</t>
  </si>
  <si>
    <t>高校女子走幅跳</t>
  </si>
  <si>
    <t>高校女子砲丸投(4.000kg)</t>
  </si>
  <si>
    <t>高校女子円盤投(1.000kg)</t>
  </si>
  <si>
    <t>高校女子ﾊﾝﾏｰ投(4.000kg)</t>
  </si>
  <si>
    <t>高校女子やり投(600g)</t>
  </si>
  <si>
    <t>中学女子100m</t>
  </si>
  <si>
    <t>中学女子200m</t>
  </si>
  <si>
    <t>中学女子800m</t>
  </si>
  <si>
    <t>中学女子1500m</t>
  </si>
  <si>
    <t>中学女子3000m</t>
  </si>
  <si>
    <t>中学女子100mH(0.762m)</t>
  </si>
  <si>
    <t>中学女子4X100mR</t>
  </si>
  <si>
    <t>中学女子4X200mR</t>
  </si>
  <si>
    <t>中学女子走高跳</t>
  </si>
  <si>
    <t>中学女子棒高跳</t>
  </si>
  <si>
    <t>中学女子走幅跳</t>
  </si>
  <si>
    <t>中学女子三段跳</t>
  </si>
  <si>
    <t>中学女子砲丸投(2.721kg)</t>
  </si>
  <si>
    <t>中学女子円盤投(1.000kg)</t>
  </si>
  <si>
    <t>中学女子ｼﾞｬﾍﾞﾘｯｸｽﾛｰ</t>
  </si>
  <si>
    <t>中学女子四種競技</t>
  </si>
  <si>
    <t>小学女子6年100m</t>
  </si>
  <si>
    <t>小学女子5年100m</t>
  </si>
  <si>
    <t>小学女子4年100m</t>
  </si>
  <si>
    <t>小学女子100m</t>
  </si>
  <si>
    <t>小学女子6年800m</t>
  </si>
  <si>
    <t>小学女子5年800m</t>
  </si>
  <si>
    <t>小学女子4年800m</t>
  </si>
  <si>
    <t>小学女子3年800m</t>
  </si>
  <si>
    <t>小学女子2年800m</t>
  </si>
  <si>
    <t>小学女子800m</t>
  </si>
  <si>
    <t>小学女子6年80mH</t>
  </si>
  <si>
    <t>小学女子5年80mH</t>
  </si>
  <si>
    <t>小学女子4年80mH</t>
  </si>
  <si>
    <t>小学女子80mH</t>
  </si>
  <si>
    <t>小学女子3年4X100mR</t>
  </si>
  <si>
    <t>小学女子4X100mR</t>
  </si>
  <si>
    <t>小学女子6年走高跳</t>
  </si>
  <si>
    <t>小学女子5年走高跳</t>
  </si>
  <si>
    <t>小学女子走高跳</t>
  </si>
  <si>
    <t>小学女子6年走幅跳</t>
  </si>
  <si>
    <t>小学女子5年走幅跳</t>
  </si>
  <si>
    <t>小学女子4年走幅跳</t>
  </si>
  <si>
    <t>小学女子3年走幅跳</t>
  </si>
  <si>
    <t>小学女子走幅跳</t>
  </si>
  <si>
    <t>小学女子6年砲丸投(2.721kg)</t>
  </si>
  <si>
    <t>小学女子5年砲丸投(2.721kg)</t>
  </si>
  <si>
    <t>小学女子砲丸投(2.721kg)</t>
  </si>
  <si>
    <t>幼児女子60m</t>
  </si>
  <si>
    <t>参加種目</t>
    <rPh sb="0" eb="2">
      <t>サンカ</t>
    </rPh>
    <rPh sb="2" eb="4">
      <t>シュモク</t>
    </rPh>
    <phoneticPr fontId="2"/>
  </si>
  <si>
    <t>小学男子6年ｼﾞｬﾍﾞﾘｯｸﾎﾞｰﾙｽﾛｰ</t>
  </si>
  <si>
    <t>小学男子5年ｼﾞｬﾍﾞﾘｯｸﾎﾞｰﾙｽﾛｰ</t>
  </si>
  <si>
    <t>小学男子4年ｼﾞｬﾍﾞﾘｯｸﾎﾞｰﾙｽﾛｰ</t>
  </si>
  <si>
    <t>小学男子3年ｼﾞｬﾍﾞﾘｯｸﾎﾞｰﾙｽﾛｰ</t>
  </si>
  <si>
    <t>小学男子2年ｼﾞｬﾍﾞﾘｯｸﾎﾞｰﾙｽﾛｰ</t>
  </si>
  <si>
    <t>小学男子1年ｼﾞｬﾍﾞﾘｯｸﾎﾞｰﾙｽﾛｰ</t>
  </si>
  <si>
    <t>小学男子ｼﾞｬﾍﾞﾘｯｸﾎﾞｰﾙｽﾛｰ</t>
  </si>
  <si>
    <t>小学女子6年ｼﾞｬﾍﾞﾘｯｸﾎﾞｰﾙｽﾛｰ</t>
  </si>
  <si>
    <t>小学女子5年ｼﾞｬﾍﾞﾘｯｸﾎﾞｰﾙｽﾛｰ</t>
  </si>
  <si>
    <t>小学女子4年ｼﾞｬﾍﾞﾘｯｸﾎﾞｰﾙｽﾛｰ</t>
  </si>
  <si>
    <t>小学女子1年ｼﾞｬﾍﾞﾘｯｸﾎﾞｰﾙｽﾛｰ</t>
  </si>
  <si>
    <t>小学女子3年ｼﾞｬﾍﾞﾘｯｸﾎﾞｰﾙｽﾛｰ</t>
  </si>
  <si>
    <t>小学女子2年ｼﾞｬﾍﾞﾘｯｸﾎﾞｰﾙｽﾛｰ</t>
  </si>
  <si>
    <t>小学女子ｼﾞｬﾍﾞﾘｯｸﾎﾞｰﾙｽﾛｰ</t>
  </si>
  <si>
    <t>中学男子2年100m</t>
    <rPh sb="5" eb="6">
      <t>ネン</t>
    </rPh>
    <phoneticPr fontId="2"/>
  </si>
  <si>
    <t>中学男子1年100m</t>
    <rPh sb="5" eb="6">
      <t>ネン</t>
    </rPh>
    <phoneticPr fontId="2"/>
  </si>
  <si>
    <t>中学男子2年1500m</t>
    <rPh sb="5" eb="6">
      <t>ネン</t>
    </rPh>
    <phoneticPr fontId="2"/>
  </si>
  <si>
    <t>中学男子1年1500m</t>
    <rPh sb="5" eb="6">
      <t>ネン</t>
    </rPh>
    <phoneticPr fontId="2"/>
  </si>
  <si>
    <t>中学男子2・3年1500m</t>
    <rPh sb="7" eb="8">
      <t>ネン</t>
    </rPh>
    <phoneticPr fontId="2"/>
  </si>
  <si>
    <t>中学男子1年砲丸投(2.721kg)</t>
    <rPh sb="5" eb="6">
      <t>ネン</t>
    </rPh>
    <phoneticPr fontId="2"/>
  </si>
  <si>
    <t>中学男子1年砲丸投(4.000kg)</t>
    <rPh sb="5" eb="6">
      <t>ネン</t>
    </rPh>
    <phoneticPr fontId="2"/>
  </si>
  <si>
    <t>小学男子6年4X100mR</t>
    <rPh sb="5" eb="6">
      <t>ネン</t>
    </rPh>
    <phoneticPr fontId="2"/>
  </si>
  <si>
    <t>小学男子5年4X100mR</t>
    <rPh sb="5" eb="6">
      <t>ネン</t>
    </rPh>
    <phoneticPr fontId="2"/>
  </si>
  <si>
    <t>小学男子4年4X100mR</t>
    <rPh sb="5" eb="6">
      <t>ネン</t>
    </rPh>
    <phoneticPr fontId="2"/>
  </si>
  <si>
    <t>中学女子3年100m</t>
    <rPh sb="5" eb="6">
      <t>ネン</t>
    </rPh>
    <phoneticPr fontId="2"/>
  </si>
  <si>
    <t>中学女子2年100m</t>
    <rPh sb="5" eb="6">
      <t>ネン</t>
    </rPh>
    <phoneticPr fontId="2"/>
  </si>
  <si>
    <t>中学女子1年100m</t>
    <rPh sb="5" eb="6">
      <t>ネン</t>
    </rPh>
    <phoneticPr fontId="2"/>
  </si>
  <si>
    <t>中学女子2・3年100m</t>
    <rPh sb="2" eb="4">
      <t>ジョシ</t>
    </rPh>
    <phoneticPr fontId="2"/>
  </si>
  <si>
    <t>中学女子1年80mH</t>
    <rPh sb="5" eb="6">
      <t>ネン</t>
    </rPh>
    <phoneticPr fontId="2"/>
  </si>
  <si>
    <t>小学女子6年4X100mR</t>
    <rPh sb="5" eb="6">
      <t>ネン</t>
    </rPh>
    <phoneticPr fontId="2"/>
  </si>
  <si>
    <t>小学女子5年4X100mR</t>
    <rPh sb="5" eb="6">
      <t>ネン</t>
    </rPh>
    <phoneticPr fontId="2"/>
  </si>
  <si>
    <t>小学女子4年4X100mR</t>
    <rPh sb="5" eb="6">
      <t>ネン</t>
    </rPh>
    <phoneticPr fontId="2"/>
  </si>
  <si>
    <t>小学男子1年60m</t>
    <phoneticPr fontId="2"/>
  </si>
  <si>
    <t>小学男子2年60m</t>
    <phoneticPr fontId="2"/>
  </si>
  <si>
    <t>小学女子1年60m</t>
    <phoneticPr fontId="2"/>
  </si>
  <si>
    <t>小学女子2年60m</t>
    <phoneticPr fontId="2"/>
  </si>
  <si>
    <t>小学女子3年100m</t>
    <phoneticPr fontId="2"/>
  </si>
  <si>
    <t>小学女子2年100m</t>
    <phoneticPr fontId="2"/>
  </si>
  <si>
    <t>小学女子1年100m</t>
    <phoneticPr fontId="2"/>
  </si>
  <si>
    <t>JAAF登録番号</t>
    <rPh sb="4" eb="6">
      <t>トウロク</t>
    </rPh>
    <rPh sb="6" eb="8">
      <t>バンゴウ</t>
    </rPh>
    <phoneticPr fontId="2"/>
  </si>
  <si>
    <t>種目</t>
    <rPh sb="0" eb="2">
      <t>シュモク</t>
    </rPh>
    <phoneticPr fontId="2"/>
  </si>
  <si>
    <t>番号</t>
    <rPh sb="0" eb="2">
      <t>バンゴウ</t>
    </rPh>
    <phoneticPr fontId="2"/>
  </si>
  <si>
    <t>性別</t>
    <rPh sb="0" eb="2">
      <t>セイベツ</t>
    </rPh>
    <phoneticPr fontId="2"/>
  </si>
  <si>
    <t>実人数</t>
    <rPh sb="0" eb="1">
      <t>ジツ</t>
    </rPh>
    <rPh sb="1" eb="3">
      <t>ニンズウ</t>
    </rPh>
    <phoneticPr fontId="2"/>
  </si>
  <si>
    <t>中学男選択リスト</t>
    <rPh sb="0" eb="2">
      <t>チュウガク</t>
    </rPh>
    <rPh sb="2" eb="3">
      <t>オトコ</t>
    </rPh>
    <rPh sb="3" eb="5">
      <t>センタク</t>
    </rPh>
    <phoneticPr fontId="2"/>
  </si>
  <si>
    <t>小学男選択リスト</t>
    <rPh sb="0" eb="2">
      <t>ショウガク</t>
    </rPh>
    <rPh sb="2" eb="3">
      <t>オトコ</t>
    </rPh>
    <rPh sb="3" eb="5">
      <t>センタク</t>
    </rPh>
    <phoneticPr fontId="2"/>
  </si>
  <si>
    <t>一般男選択リスト</t>
    <rPh sb="0" eb="2">
      <t>イッパン</t>
    </rPh>
    <rPh sb="2" eb="3">
      <t>オトコ</t>
    </rPh>
    <rPh sb="3" eb="5">
      <t>センタク</t>
    </rPh>
    <phoneticPr fontId="2"/>
  </si>
  <si>
    <t>一般女選択リスト</t>
    <rPh sb="0" eb="2">
      <t>イッパン</t>
    </rPh>
    <rPh sb="2" eb="3">
      <t>オンナ</t>
    </rPh>
    <rPh sb="3" eb="5">
      <t>センタク</t>
    </rPh>
    <phoneticPr fontId="2"/>
  </si>
  <si>
    <t>中学女選択リスト</t>
    <rPh sb="0" eb="2">
      <t>チュウガク</t>
    </rPh>
    <rPh sb="2" eb="3">
      <t>オンナ</t>
    </rPh>
    <rPh sb="3" eb="5">
      <t>センタク</t>
    </rPh>
    <phoneticPr fontId="2"/>
  </si>
  <si>
    <t>高校男選択リスト</t>
    <rPh sb="0" eb="2">
      <t>コウコウ</t>
    </rPh>
    <rPh sb="2" eb="3">
      <t>オトコ</t>
    </rPh>
    <rPh sb="3" eb="5">
      <t>センタク</t>
    </rPh>
    <phoneticPr fontId="2"/>
  </si>
  <si>
    <t>高校女選択リスト</t>
    <rPh sb="0" eb="2">
      <t>コウコウ</t>
    </rPh>
    <rPh sb="2" eb="3">
      <t>オンナ</t>
    </rPh>
    <rPh sb="3" eb="5">
      <t>センタク</t>
    </rPh>
    <phoneticPr fontId="2"/>
  </si>
  <si>
    <t>小学女選択リスト</t>
    <rPh sb="0" eb="2">
      <t>ショウガク</t>
    </rPh>
    <rPh sb="2" eb="3">
      <t>オンナ</t>
    </rPh>
    <rPh sb="3" eb="5">
      <t>センタク</t>
    </rPh>
    <phoneticPr fontId="2"/>
  </si>
  <si>
    <t>◆400mR</t>
    <phoneticPr fontId="2"/>
  </si>
  <si>
    <t>◆1600mR</t>
    <phoneticPr fontId="2"/>
  </si>
  <si>
    <t>審判員</t>
    <rPh sb="0" eb="3">
      <t>シンパンイン</t>
    </rPh>
    <phoneticPr fontId="2"/>
  </si>
  <si>
    <t>混成競技は、記入不要！</t>
    <phoneticPr fontId="2"/>
  </si>
  <si>
    <t>男4R数</t>
    <rPh sb="0" eb="1">
      <t>オトコ</t>
    </rPh>
    <rPh sb="3" eb="4">
      <t>カズ</t>
    </rPh>
    <phoneticPr fontId="2"/>
  </si>
  <si>
    <t>女4R数</t>
    <rPh sb="0" eb="1">
      <t>オンナ</t>
    </rPh>
    <rPh sb="3" eb="4">
      <t>カズ</t>
    </rPh>
    <phoneticPr fontId="2"/>
  </si>
  <si>
    <t>男16R数</t>
    <rPh sb="0" eb="1">
      <t>オトコ</t>
    </rPh>
    <rPh sb="4" eb="5">
      <t>カズ</t>
    </rPh>
    <phoneticPr fontId="2"/>
  </si>
  <si>
    <t>男Ｒ計</t>
    <rPh sb="0" eb="1">
      <t>オトコ</t>
    </rPh>
    <rPh sb="2" eb="3">
      <t>ケイ</t>
    </rPh>
    <phoneticPr fontId="2"/>
  </si>
  <si>
    <t>女Ｒ計</t>
    <rPh sb="0" eb="1">
      <t>オンナ</t>
    </rPh>
    <rPh sb="2" eb="3">
      <t>ケイ</t>
    </rPh>
    <phoneticPr fontId="2"/>
  </si>
  <si>
    <t>団体Ｒ計</t>
    <rPh sb="0" eb="2">
      <t>ダンタイ</t>
    </rPh>
    <rPh sb="3" eb="4">
      <t>ケイ</t>
    </rPh>
    <phoneticPr fontId="2"/>
  </si>
  <si>
    <t>小学</t>
    <rPh sb="0" eb="2">
      <t>ショウガク</t>
    </rPh>
    <phoneticPr fontId="2"/>
  </si>
  <si>
    <t>中学</t>
    <rPh sb="0" eb="2">
      <t>チュウガク</t>
    </rPh>
    <phoneticPr fontId="2"/>
  </si>
  <si>
    <t>高校</t>
    <rPh sb="0" eb="2">
      <t>コウコウ</t>
    </rPh>
    <phoneticPr fontId="2"/>
  </si>
  <si>
    <t>一般</t>
    <rPh sb="0" eb="2">
      <t>イッパン</t>
    </rPh>
    <phoneticPr fontId="2"/>
  </si>
  <si>
    <t>共通</t>
    <rPh sb="0" eb="2">
      <t>キョウツウ</t>
    </rPh>
    <phoneticPr fontId="2"/>
  </si>
  <si>
    <t>00</t>
    <phoneticPr fontId="2"/>
  </si>
  <si>
    <t>共通男子三段跳</t>
    <rPh sb="4" eb="6">
      <t>サンダン</t>
    </rPh>
    <phoneticPr fontId="2"/>
  </si>
  <si>
    <t>オホーツク陸協　記録会第１戦（高校・一般）</t>
    <rPh sb="5" eb="7">
      <t>リクキョウ</t>
    </rPh>
    <rPh sb="8" eb="10">
      <t>キロク</t>
    </rPh>
    <rPh sb="10" eb="11">
      <t>カイ</t>
    </rPh>
    <rPh sb="11" eb="12">
      <t>ダイ</t>
    </rPh>
    <rPh sb="13" eb="14">
      <t>セン</t>
    </rPh>
    <rPh sb="15" eb="17">
      <t>コウコウ</t>
    </rPh>
    <rPh sb="18" eb="20">
      <t>イッパン</t>
    </rPh>
    <phoneticPr fontId="2"/>
  </si>
  <si>
    <t>オホーツク陸協　記録会第１戦（中学）</t>
    <rPh sb="5" eb="7">
      <t>リクキョウ</t>
    </rPh>
    <rPh sb="8" eb="10">
      <t>キロク</t>
    </rPh>
    <rPh sb="10" eb="11">
      <t>カイ</t>
    </rPh>
    <rPh sb="11" eb="12">
      <t>ダイ</t>
    </rPh>
    <rPh sb="13" eb="14">
      <t>セン</t>
    </rPh>
    <rPh sb="15" eb="17">
      <t>チュウガク</t>
    </rPh>
    <phoneticPr fontId="2"/>
  </si>
  <si>
    <r>
      <t>長距離種目についてもベスト記録は1/100まで</t>
    </r>
    <r>
      <rPr>
        <b/>
        <u val="double"/>
        <sz val="10"/>
        <color theme="1"/>
        <rFont val="ＭＳ ゴシック"/>
        <family val="3"/>
        <charset val="128"/>
      </rPr>
      <t>必ず</t>
    </r>
    <r>
      <rPr>
        <b/>
        <sz val="10"/>
        <color theme="1"/>
        <rFont val="ＭＳ ゴシック"/>
        <family val="3"/>
        <charset val="128"/>
      </rPr>
      <t>入力して下さい。</t>
    </r>
    <rPh sb="0" eb="3">
      <t>チョウキョリ</t>
    </rPh>
    <rPh sb="3" eb="5">
      <t>シュモク</t>
    </rPh>
    <rPh sb="13" eb="15">
      <t>キロク</t>
    </rPh>
    <rPh sb="23" eb="24">
      <t>カナラ</t>
    </rPh>
    <rPh sb="25" eb="27">
      <t>ニュウリョク</t>
    </rPh>
    <rPh sb="29" eb="30">
      <t>クダ</t>
    </rPh>
    <phoneticPr fontId="2"/>
  </si>
  <si>
    <t>不明な点は・・・
オホーツク陸協　記録委員長
豊原　隆之まで連絡お願いします。
勤務先：湧別町立湧別中学校
携　帯：090-2074-5692</t>
    <rPh sb="0" eb="2">
      <t>フメイ</t>
    </rPh>
    <rPh sb="3" eb="4">
      <t>テン</t>
    </rPh>
    <rPh sb="14" eb="16">
      <t>リクキョウ</t>
    </rPh>
    <rPh sb="17" eb="19">
      <t>キロク</t>
    </rPh>
    <rPh sb="19" eb="22">
      <t>イインチョウ</t>
    </rPh>
    <rPh sb="23" eb="25">
      <t>トヨハラ</t>
    </rPh>
    <rPh sb="26" eb="28">
      <t>タカユキ</t>
    </rPh>
    <rPh sb="30" eb="32">
      <t>レンラク</t>
    </rPh>
    <rPh sb="33" eb="34">
      <t>ネガ</t>
    </rPh>
    <rPh sb="40" eb="43">
      <t>キンムサキ</t>
    </rPh>
    <rPh sb="44" eb="47">
      <t>ユウベツチョウ</t>
    </rPh>
    <rPh sb="47" eb="48">
      <t>リツ</t>
    </rPh>
    <rPh sb="48" eb="50">
      <t>ユウベツ</t>
    </rPh>
    <rPh sb="50" eb="53">
      <t>チュウガッコウ</t>
    </rPh>
    <rPh sb="54" eb="55">
      <t>ケイ</t>
    </rPh>
    <rPh sb="56" eb="57">
      <t>オビ</t>
    </rPh>
    <phoneticPr fontId="2"/>
  </si>
  <si>
    <t>第54回オホーツク中学校陸上競技大会</t>
    <rPh sb="0" eb="1">
      <t>ダイ</t>
    </rPh>
    <rPh sb="3" eb="4">
      <t>カイ</t>
    </rPh>
    <rPh sb="9" eb="12">
      <t>チュウガッコウ</t>
    </rPh>
    <rPh sb="12" eb="16">
      <t>リクジョウキョウギ</t>
    </rPh>
    <rPh sb="16" eb="18">
      <t>タイカイ</t>
    </rPh>
    <phoneticPr fontId="2"/>
  </si>
  <si>
    <t>中学男子1年110mH(0.762m)</t>
    <rPh sb="5" eb="6">
      <t>ネン</t>
    </rPh>
    <phoneticPr fontId="2"/>
  </si>
  <si>
    <t>中学女子1年800m</t>
    <rPh sb="5" eb="6">
      <t>ネン</t>
    </rPh>
    <phoneticPr fontId="2"/>
  </si>
  <si>
    <t>置戸中</t>
    <rPh sb="0" eb="3">
      <t>オケトチュウ</t>
    </rPh>
    <phoneticPr fontId="1"/>
  </si>
  <si>
    <t>北見おんねゆ学園</t>
    <rPh sb="0" eb="2">
      <t>キタミ</t>
    </rPh>
    <rPh sb="6" eb="8">
      <t>ガクエン</t>
    </rPh>
    <phoneticPr fontId="1"/>
  </si>
  <si>
    <t>この申込用紙の内容を確認の上、参加を許可します。</t>
    <rPh sb="2" eb="6">
      <t>モウシコミヨウシ</t>
    </rPh>
    <rPh sb="7" eb="9">
      <t>ナイヨウ</t>
    </rPh>
    <rPh sb="10" eb="12">
      <t>カクニン</t>
    </rPh>
    <rPh sb="13" eb="14">
      <t>ウエ</t>
    </rPh>
    <rPh sb="15" eb="17">
      <t>サンカ</t>
    </rPh>
    <rPh sb="18" eb="20">
      <t>キョカ</t>
    </rPh>
    <phoneticPr fontId="1"/>
  </si>
  <si>
    <t>校長</t>
    <rPh sb="0" eb="2">
      <t>コウチョウ</t>
    </rPh>
    <phoneticPr fontId="1"/>
  </si>
  <si>
    <t>㊞</t>
    <phoneticPr fontId="1"/>
  </si>
  <si>
    <t>斜里知床ｳﾄﾛ</t>
    <phoneticPr fontId="1"/>
  </si>
  <si>
    <t>興部中</t>
    <rPh sb="0" eb="2">
      <t>オコッペ</t>
    </rPh>
    <rPh sb="2" eb="3">
      <t>チュウ</t>
    </rPh>
    <phoneticPr fontId="1"/>
  </si>
  <si>
    <t>学校名</t>
    <rPh sb="0" eb="2">
      <t>ガッコウ</t>
    </rPh>
    <rPh sb="2" eb="3">
      <t>メイ</t>
    </rPh>
    <phoneticPr fontId="1"/>
  </si>
  <si>
    <t>AB</t>
    <phoneticPr fontId="2"/>
  </si>
  <si>
    <t>女子</t>
    <phoneticPr fontId="2"/>
  </si>
  <si>
    <t>中学男子3年100m</t>
    <rPh sb="5" eb="6">
      <t>ネン</t>
    </rPh>
    <phoneticPr fontId="2"/>
  </si>
  <si>
    <t>第67回全日本中学校通信陸上オホーツク会場兼国体育予選会</t>
    <rPh sb="0" eb="1">
      <t>ダイ</t>
    </rPh>
    <rPh sb="3" eb="4">
      <t>カイ</t>
    </rPh>
    <rPh sb="4" eb="7">
      <t>ゼンニホン</t>
    </rPh>
    <rPh sb="7" eb="10">
      <t>チュウガッコウ</t>
    </rPh>
    <rPh sb="10" eb="14">
      <t>ツウシンリクジョウ</t>
    </rPh>
    <rPh sb="19" eb="21">
      <t>カイジョウ</t>
    </rPh>
    <rPh sb="21" eb="22">
      <t>ケン</t>
    </rPh>
    <rPh sb="22" eb="28">
      <t>コクタイイクヨセンカイ</t>
    </rPh>
    <phoneticPr fontId="2"/>
  </si>
  <si>
    <t>ｵﾎｰﾂｸACｼﾞｭﾆｱ</t>
    <phoneticPr fontId="2"/>
  </si>
  <si>
    <t>第２８回　オホーツク中学校新人陸上競技大会開催要項</t>
    <phoneticPr fontId="2"/>
  </si>
  <si>
    <t>本大会は無観客大会です。ご理解をお願いします。</t>
    <rPh sb="0" eb="3">
      <t>ホンタイカイ</t>
    </rPh>
    <rPh sb="4" eb="7">
      <t>ムカンキャク</t>
    </rPh>
    <rPh sb="7" eb="9">
      <t>タイカイ</t>
    </rPh>
    <rPh sb="13" eb="15">
      <t>リカイ</t>
    </rPh>
    <rPh sb="17" eb="18">
      <t>ネガ</t>
    </rPh>
    <phoneticPr fontId="2"/>
  </si>
  <si>
    <t>主　　催</t>
  </si>
  <si>
    <t>オホーツク陸上競技協会</t>
  </si>
  <si>
    <t>後　　援</t>
  </si>
  <si>
    <t>北見市体育協会、北見市教育委員会</t>
    <rPh sb="0" eb="2">
      <t>キタミ</t>
    </rPh>
    <rPh sb="8" eb="10">
      <t>キタミ</t>
    </rPh>
    <phoneticPr fontId="2"/>
  </si>
  <si>
    <t>主　　管</t>
  </si>
  <si>
    <t>オホーツク陸上競技協会（中学校陸上競技・駅伝競走専門委員会）</t>
  </si>
  <si>
    <t>期　　日</t>
  </si>
  <si>
    <t>令和３年８月２１日（土）　～　８月２２日（日）</t>
    <phoneticPr fontId="2"/>
  </si>
  <si>
    <t>競技開始　９時３０分（予定）　　終了予定　１４時３０分</t>
    <rPh sb="16" eb="18">
      <t>シュウリョウ</t>
    </rPh>
    <rPh sb="18" eb="20">
      <t>ヨテイ</t>
    </rPh>
    <rPh sb="23" eb="24">
      <t>ジ</t>
    </rPh>
    <rPh sb="26" eb="27">
      <t>フン</t>
    </rPh>
    <phoneticPr fontId="2"/>
  </si>
  <si>
    <t>会　　場　</t>
  </si>
  <si>
    <t>北見東陵公園陸上競技場</t>
    <rPh sb="0" eb="2">
      <t>キタミ</t>
    </rPh>
    <rPh sb="2" eb="6">
      <t>トウリョウコウエン</t>
    </rPh>
    <phoneticPr fontId="2"/>
  </si>
  <si>
    <t>競技種目</t>
  </si>
  <si>
    <t>男子（１5種目）</t>
  </si>
  <si>
    <t>学年別</t>
  </si>
  <si>
    <t>1年100ｍ　　2年100ｍ　　1年1500ｍ　　2年1500ｍ</t>
    <phoneticPr fontId="2"/>
  </si>
  <si>
    <t>共通</t>
  </si>
  <si>
    <t>200ｍ　400ｍ　800ｍ　3000ｍ　110ｍＨ　4×100ｍＲ</t>
  </si>
  <si>
    <t>四種競技（①１１０ｍＨ　②砲丸投　③走高跳　④４００ｍ）</t>
  </si>
  <si>
    <t>女子（11種目）</t>
  </si>
  <si>
    <t>1年100ｍ　　2年100ｍ</t>
    <phoneticPr fontId="2"/>
  </si>
  <si>
    <t>200ｍ　800ｍ　1500ｍ　100ｍＨ　4×100ｍR</t>
  </si>
  <si>
    <t>四種競技（①１００ｍＨ　②走高跳　③砲丸投　④２００ｍ）</t>
  </si>
  <si>
    <t>①ハードルの規格</t>
    <phoneticPr fontId="2"/>
  </si>
  <si>
    <t>●</t>
  </si>
  <si>
    <t>共通男子</t>
  </si>
  <si>
    <t>１１０ｍＨ</t>
  </si>
  <si>
    <t>高さ91.4cm</t>
  </si>
  <si>
    <t>10台</t>
  </si>
  <si>
    <t>13.72m</t>
  </si>
  <si>
    <t>－</t>
  </si>
  <si>
    <t>9.14m</t>
  </si>
  <si>
    <t>14.02m</t>
  </si>
  <si>
    <t>共通女子</t>
  </si>
  <si>
    <t>１００ｍＨ</t>
  </si>
  <si>
    <t>高さ76.2cm</t>
  </si>
  <si>
    <t>13.00m</t>
  </si>
  <si>
    <t>8.00m</t>
  </si>
  <si>
    <t>15.00m</t>
  </si>
  <si>
    <t>②四種競技は原則として記載の順序で２日間で実施。砲丸は男子4.0ｋｇ、女子2.721ｋｇを使用。</t>
    <phoneticPr fontId="2"/>
  </si>
  <si>
    <t>③共通砲丸投は男子5.0ｋｇ、女子2.721ｋｇを使用。</t>
    <rPh sb="1" eb="3">
      <t>キョウツウ</t>
    </rPh>
    <phoneticPr fontId="2"/>
  </si>
  <si>
    <t>競技日程（案）</t>
  </si>
  <si>
    <t>男子（15種目）</t>
  </si>
  <si>
    <t>1日目</t>
  </si>
  <si>
    <t>1年100ｍ　　2年100ｍ　　400m　　1年1500ｍ　　2年1500ｍ　　4×100ｍＲ(予)  　</t>
    <rPh sb="48" eb="49">
      <t>ヨ</t>
    </rPh>
    <phoneticPr fontId="2"/>
  </si>
  <si>
    <t>2日目</t>
  </si>
  <si>
    <t>200m  　800m　　3000m　 110ｍＨ　　4×100ｍＲ(決)</t>
    <rPh sb="35" eb="36">
      <t>ケツ</t>
    </rPh>
    <phoneticPr fontId="2"/>
  </si>
  <si>
    <t>1年100ｍ　　2年100ｍ　　800m　　4×100ｍR(予)</t>
    <rPh sb="30" eb="31">
      <t>ヨ</t>
    </rPh>
    <phoneticPr fontId="2"/>
  </si>
  <si>
    <t>200ｍ　　1500ｍ　　100ｍＨ　　4×100ｍR(決)　</t>
    <rPh sb="28" eb="29">
      <t>ケツ</t>
    </rPh>
    <phoneticPr fontId="2"/>
  </si>
  <si>
    <t>走高跳　　四種競技（③砲丸投　④２００ｍ）　ジャベリックスロー</t>
    <phoneticPr fontId="2"/>
  </si>
  <si>
    <t>※参加人数によっては日程を変更する場合や、準決勝なし、タイムレースもあり得る。</t>
  </si>
  <si>
    <t>参加資格</t>
  </si>
  <si>
    <t>①オホーツク管内の中学校・クラブ（少年団）に所属し、学校長が参加を認めた１、２年生に限る。</t>
  </si>
  <si>
    <t>②２０２１年度のJAAFに中学生登録をしている者。</t>
    <phoneticPr fontId="2"/>
  </si>
  <si>
    <t>参加制限</t>
  </si>
  <si>
    <t>①１校１種目４名以内</t>
  </si>
  <si>
    <t>・申込期日までに、今年度の公式大会で、全道新人標準記録（案）を突破した者は除く。</t>
    <rPh sb="28" eb="29">
      <t>アン</t>
    </rPh>
    <phoneticPr fontId="2"/>
  </si>
  <si>
    <t>②一人２種目まで（リレーを除く）とする。リレーは、１校男女各１チームとする。学年別種目は、該当学年の生徒に限る。</t>
    <phoneticPr fontId="2"/>
  </si>
  <si>
    <t>③参加にあたって、大会参加時の新型コロナ感染症の感染予防対策について安全に十分に留意することができる者。</t>
    <phoneticPr fontId="2"/>
  </si>
  <si>
    <t>④新型コロナウイルス感染予防についてのガイダンスに沿って体調管理チェックリストに記入し提出した者。</t>
    <phoneticPr fontId="2"/>
  </si>
  <si>
    <t>⑤個人情報の取り扱いについて了承するものとする。</t>
  </si>
  <si>
    <t>・大会参加者の氏名・所属・学年はプログラム、掲示板、ホームページへ掲載するために利用する。</t>
    <phoneticPr fontId="2"/>
  </si>
  <si>
    <t>・選手の大会成績はホームページへ記載するために利用する。</t>
    <phoneticPr fontId="2"/>
  </si>
  <si>
    <t>参加料</t>
  </si>
  <si>
    <t>個人種目</t>
  </si>
  <si>
    <t>リレー</t>
  </si>
  <si>
    <t>１種目　　　１２００円</t>
  </si>
  <si>
    <t>２種目　　１８００円</t>
  </si>
  <si>
    <t>１チーム  ２０００円（個人種目に関係なく）</t>
  </si>
  <si>
    <t>競技規則</t>
  </si>
  <si>
    <t>２０２１年度日本陸上競技連盟規則と本大会競技規則による。</t>
    <phoneticPr fontId="2"/>
  </si>
  <si>
    <t>表　　彰</t>
  </si>
  <si>
    <t>入賞は８位までとし賞状を授与する。</t>
    <phoneticPr fontId="2"/>
  </si>
  <si>
    <t>申込方法</t>
  </si>
  <si>
    <t>番号</t>
  </si>
  <si>
    <t>作成方法</t>
  </si>
  <si>
    <t>提出（送信）先・提出（送金）期限</t>
  </si>
  <si>
    <t>(1)</t>
  </si>
  <si>
    <t>申込書</t>
  </si>
  <si>
    <r>
      <rPr>
        <sz val="10"/>
        <rFont val="ＭＳ Ｐ明朝"/>
        <family val="1"/>
        <charset val="128"/>
      </rPr>
      <t>オホーツク陸協HP（http://www.h-ork.jp/）よりダウンロードし</t>
    </r>
    <r>
      <rPr>
        <u/>
        <sz val="10"/>
        <color indexed="10"/>
        <rFont val="ＭＳ Ｐ明朝"/>
        <family val="1"/>
        <charset val="128"/>
      </rPr>
      <t>必要事項を記入の上、職印を押す。</t>
    </r>
  </si>
  <si>
    <r>
      <t>大会初日の受付時に提出する。また、データは専門委員アドレス（ocrikujyou@gmail.com）宛に</t>
    </r>
    <r>
      <rPr>
        <sz val="10"/>
        <color rgb="FFFF0000"/>
        <rFont val="ＭＳ Ｐ明朝"/>
        <family val="1"/>
        <charset val="128"/>
      </rPr>
      <t>８月２日（月）１６：００までに送信</t>
    </r>
    <r>
      <rPr>
        <sz val="10"/>
        <rFont val="ＭＳ Ｐ明朝"/>
        <family val="1"/>
        <charset val="128"/>
      </rPr>
      <t>すること。</t>
    </r>
    <rPh sb="58" eb="59">
      <t>ゲツ</t>
    </rPh>
    <phoneticPr fontId="2"/>
  </si>
  <si>
    <t>(2)</t>
  </si>
  <si>
    <t>個人種目の参加料、リレー参加料を各校で算出すること。</t>
  </si>
  <si>
    <r>
      <rPr>
        <sz val="10"/>
        <rFont val="ＭＳ Ｐ明朝"/>
        <family val="1"/>
        <charset val="128"/>
      </rPr>
      <t>ゆうちょ銀行への振込　　</t>
    </r>
    <r>
      <rPr>
        <sz val="10"/>
        <color rgb="FFFF0000"/>
        <rFont val="ＭＳ Ｐ明朝"/>
        <family val="1"/>
        <charset val="128"/>
      </rPr>
      <t>〆切：８月２日（月）</t>
    </r>
    <r>
      <rPr>
        <sz val="10"/>
        <rFont val="ＭＳ Ｐ明朝"/>
        <family val="1"/>
        <charset val="128"/>
      </rPr>
      <t xml:space="preserve">
【記号】１９９７０－２【番号】３８８３２３１
【名前】小野寺理香（読み　オノデラリカ）</t>
    </r>
    <rPh sb="20" eb="21">
      <t>ゲツ</t>
    </rPh>
    <phoneticPr fontId="2"/>
  </si>
  <si>
    <t>※申込ファイルの記入上の注意をよく読むこと。申込書データと送金の２つの確認後各校にメールします。</t>
  </si>
  <si>
    <t>アスリートビブス</t>
  </si>
  <si>
    <t>中体連割当番号を使用。番号不足の場合は専門委員長に連絡すること。紛失の場合は各校で準備すること。</t>
    <rPh sb="3" eb="5">
      <t>ワリアテ</t>
    </rPh>
    <rPh sb="5" eb="7">
      <t>バンゴウ</t>
    </rPh>
    <rPh sb="8" eb="10">
      <t>シヨウ</t>
    </rPh>
    <rPh sb="32" eb="34">
      <t>フンシツ</t>
    </rPh>
    <rPh sb="35" eb="37">
      <t>バアイ</t>
    </rPh>
    <rPh sb="38" eb="40">
      <t>カクコウ</t>
    </rPh>
    <rPh sb="41" eb="43">
      <t>ジュンビ</t>
    </rPh>
    <phoneticPr fontId="2"/>
  </si>
  <si>
    <t>競技役員</t>
  </si>
  <si>
    <t>大会運営につき、競技役員各校１名以上の協力を必ずお願いします。</t>
  </si>
  <si>
    <t>その他</t>
  </si>
  <si>
    <t>①日本陸上競技連盟が公表したガイダンスに沿って、新型コロナウイルス感染予防対策、競技運営を実施する。</t>
    <phoneticPr fontId="2"/>
  </si>
  <si>
    <t>②無観客大会とする。選手・引率教員・大会役員・審判員以外は競技場内への出入りはできない。</t>
    <phoneticPr fontId="2"/>
  </si>
  <si>
    <t>③競技中に発生した傷害・疾病についての応急処置は主催者側にて行うが、以後の責任は負わない。</t>
    <phoneticPr fontId="2"/>
  </si>
  <si>
    <t>シューズ</t>
    <phoneticPr fontId="2"/>
  </si>
  <si>
    <r>
      <rPr>
        <u/>
        <sz val="10"/>
        <color rgb="FFFF0000"/>
        <rFont val="ＭＳ Ｐ明朝"/>
        <family val="1"/>
        <charset val="128"/>
      </rPr>
      <t>靴底規定を守ること</t>
    </r>
    <r>
      <rPr>
        <sz val="10"/>
        <rFont val="ＭＳ Ｐ明朝"/>
        <family val="1"/>
        <charset val="128"/>
      </rPr>
      <t>。スパイクはピンの長さは9mm以下、（走高跳は12mm以下）ピンの数は11本以内とする。</t>
    </r>
    <rPh sb="0" eb="2">
      <t>クツゾコ</t>
    </rPh>
    <rPh sb="2" eb="4">
      <t>キテイ</t>
    </rPh>
    <rPh sb="5" eb="6">
      <t>マモ</t>
    </rPh>
    <phoneticPr fontId="2"/>
  </si>
  <si>
    <r>
      <rPr>
        <sz val="10"/>
        <rFont val="ＭＳ Ｐ明朝"/>
        <family val="1"/>
        <charset val="128"/>
      </rPr>
      <t>④正式な競技日程は申込締切後資格審査を行い、競技日程・競技注意事項等を ８月１１日（水）以降に事前にオホーツク陸協ホームページに掲載する。各学校・選手個人は三密を避け、ウォーミングアップ、招集、クールダウン等は、安全に留意すること。</t>
    </r>
    <r>
      <rPr>
        <u/>
        <sz val="10"/>
        <color rgb="FFFF0000"/>
        <rFont val="ＭＳ Ｐ明朝"/>
        <family val="1"/>
        <charset val="128"/>
      </rPr>
      <t>また選手は競技種目に出場する日のみ、来場すること。</t>
    </r>
    <rPh sb="42" eb="43">
      <t>スイ</t>
    </rPh>
    <rPh sb="118" eb="120">
      <t>センシュ</t>
    </rPh>
    <rPh sb="121" eb="123">
      <t>キョウギ</t>
    </rPh>
    <rPh sb="123" eb="125">
      <t>シュモク</t>
    </rPh>
    <rPh sb="126" eb="128">
      <t>シュツジョウ</t>
    </rPh>
    <rPh sb="130" eb="131">
      <t>ヒ</t>
    </rPh>
    <rPh sb="134" eb="136">
      <t>ライジョウ</t>
    </rPh>
    <phoneticPr fontId="2"/>
  </si>
  <si>
    <t>⑤ウイルス性の感染症や悪天候などを含む、競技運営及び安全確保に支障をきたす不可抗力事態が発生または発生する恐れがある場合には、主催者は必要に応じて大会を中止、一部中止、日程変更、試技回数等を含む種目内容を変更する。中止や変更などが生じた場合の詳細はオホーツク陸協ホームページで発表する。</t>
    <phoneticPr fontId="2"/>
  </si>
  <si>
    <t>問い合わせ先</t>
    <rPh sb="0" eb="1">
      <t>ト</t>
    </rPh>
    <rPh sb="2" eb="3">
      <t>ア</t>
    </rPh>
    <rPh sb="5" eb="6">
      <t>サキ</t>
    </rPh>
    <phoneticPr fontId="2"/>
  </si>
  <si>
    <t>オホーツク中体連専門委員長まで</t>
    <rPh sb="5" eb="8">
      <t>チュウタイレン</t>
    </rPh>
    <rPh sb="8" eb="10">
      <t>センモン</t>
    </rPh>
    <rPh sb="10" eb="13">
      <t>イインチョウ</t>
    </rPh>
    <phoneticPr fontId="2"/>
  </si>
  <si>
    <t>走高跳　　棒高跳　　走幅跳　　砲丸投 　　円盤投　　ジャベリックスロー</t>
    <rPh sb="21" eb="24">
      <t>エンバンナ</t>
    </rPh>
    <phoneticPr fontId="2"/>
  </si>
  <si>
    <t>走高跳　　走幅跳　　砲丸投　　円盤投　　ジャベリックスロー</t>
    <rPh sb="15" eb="18">
      <t>エンバンナ</t>
    </rPh>
    <phoneticPr fontId="2"/>
  </si>
  <si>
    <t>走幅跳　　砲丸投　　四種競技（③走高跳　④４００ｍ）　ジャベリックスロー</t>
    <phoneticPr fontId="2"/>
  </si>
  <si>
    <t>走幅跳　　砲丸投　　四種競技（①１００ｍＨ　②走高跳）　　円盤投</t>
    <rPh sb="29" eb="32">
      <t>エンバンナ</t>
    </rPh>
    <phoneticPr fontId="2"/>
  </si>
  <si>
    <t>棒高跳　　走高跳　　四種競技（①１１０ｍＨ　②砲丸投）　　円盤投</t>
    <rPh sb="29" eb="32">
      <t>エンバンナ</t>
    </rPh>
    <phoneticPr fontId="2"/>
  </si>
  <si>
    <t>第２９回　オホーツク中学校新人陸上競技大会開催要項</t>
  </si>
  <si>
    <t>第２９回　オホーツク中学校新人陸上競技大会開催要項</t>
    <phoneticPr fontId="2"/>
  </si>
  <si>
    <t>網走市教育委員会</t>
    <rPh sb="0" eb="3">
      <t>アバシリシ</t>
    </rPh>
    <rPh sb="3" eb="5">
      <t>キョウイク</t>
    </rPh>
    <phoneticPr fontId="2"/>
  </si>
  <si>
    <t>令和４年８月２７日（土）　～　８月２８日（日）</t>
    <phoneticPr fontId="2"/>
  </si>
  <si>
    <t>競技開始　１０時００分（予定）　　終了予定　１４時３０分</t>
    <rPh sb="17" eb="19">
      <t>シュウリョウ</t>
    </rPh>
    <rPh sb="19" eb="21">
      <t>ヨテイ</t>
    </rPh>
    <rPh sb="24" eb="25">
      <t>ジ</t>
    </rPh>
    <rPh sb="27" eb="28">
      <t>フン</t>
    </rPh>
    <phoneticPr fontId="2"/>
  </si>
  <si>
    <t>網走市営陸上競技場</t>
    <rPh sb="0" eb="2">
      <t>アバシリ</t>
    </rPh>
    <rPh sb="2" eb="4">
      <t>シエイ</t>
    </rPh>
    <rPh sb="4" eb="6">
      <t>リクジョウ</t>
    </rPh>
    <phoneticPr fontId="2"/>
  </si>
  <si>
    <r>
      <t xml:space="preserve">1年100ｍ　　2年100ｍ　　1年1500ｍ　　2年1500ｍ　  </t>
    </r>
    <r>
      <rPr>
        <sz val="9"/>
        <color rgb="FFFF0000"/>
        <rFont val="ＭＳ Ｐ明朝"/>
        <family val="1"/>
        <charset val="128"/>
      </rPr>
      <t>1年100mH</t>
    </r>
    <rPh sb="36" eb="37">
      <t>ネン</t>
    </rPh>
    <phoneticPr fontId="2"/>
  </si>
  <si>
    <t>共通男子</t>
    <rPh sb="0" eb="2">
      <t>キョウツウ</t>
    </rPh>
    <phoneticPr fontId="2"/>
  </si>
  <si>
    <t>１年男子</t>
    <rPh sb="1" eb="2">
      <t>ネン</t>
    </rPh>
    <phoneticPr fontId="2"/>
  </si>
  <si>
    <t>１００ｍＨ</t>
    <phoneticPr fontId="2"/>
  </si>
  <si>
    <t>高さ83.8cm</t>
    <phoneticPr fontId="2"/>
  </si>
  <si>
    <t>10台</t>
    <phoneticPr fontId="2"/>
  </si>
  <si>
    <t>13.00m</t>
    <phoneticPr fontId="2"/>
  </si>
  <si>
    <t>8.50m</t>
    <phoneticPr fontId="2"/>
  </si>
  <si>
    <t>②２０２２年度のJAAFに中学生登録をしている者。</t>
    <phoneticPr fontId="2"/>
  </si>
  <si>
    <t>２０２２年度日本陸上競技連盟規則と本大会競技規則による。</t>
    <phoneticPr fontId="2"/>
  </si>
  <si>
    <t>提出（送信）先</t>
    <rPh sb="6" eb="7">
      <t>サキ</t>
    </rPh>
    <phoneticPr fontId="2"/>
  </si>
  <si>
    <r>
      <t>大会初日の受付時に提出する。また、データは専門委員アドレス（ocrikujyou@gmail.com）宛に</t>
    </r>
    <r>
      <rPr>
        <sz val="10"/>
        <color rgb="FFFF0000"/>
        <rFont val="ＭＳ Ｐ明朝"/>
        <family val="1"/>
        <charset val="128"/>
      </rPr>
      <t>８月４日（木）１６：００までに送信</t>
    </r>
    <r>
      <rPr>
        <sz val="10"/>
        <rFont val="ＭＳ Ｐ明朝"/>
        <family val="1"/>
        <charset val="128"/>
      </rPr>
      <t>すること。</t>
    </r>
    <rPh sb="58" eb="59">
      <t>モク</t>
    </rPh>
    <phoneticPr fontId="2"/>
  </si>
  <si>
    <r>
      <rPr>
        <sz val="10"/>
        <color rgb="FFFF0000"/>
        <rFont val="ＭＳ Ｐ明朝"/>
        <family val="1"/>
        <charset val="128"/>
      </rPr>
      <t>大会初日の受付時に提出</t>
    </r>
    <r>
      <rPr>
        <sz val="10"/>
        <rFont val="ＭＳ Ｐ明朝"/>
        <family val="1"/>
        <charset val="128"/>
      </rPr>
      <t>する。釣銭のないように封筒に入れること。また封筒には学校名を記載すること。</t>
    </r>
    <rPh sb="14" eb="16">
      <t>ツリセン</t>
    </rPh>
    <rPh sb="22" eb="24">
      <t>フウトウ</t>
    </rPh>
    <rPh sb="25" eb="26">
      <t>イ</t>
    </rPh>
    <rPh sb="33" eb="35">
      <t>フウトウ</t>
    </rPh>
    <rPh sb="37" eb="40">
      <t>ガッコウメイ</t>
    </rPh>
    <rPh sb="41" eb="43">
      <t>キサイ</t>
    </rPh>
    <phoneticPr fontId="2"/>
  </si>
  <si>
    <t>※申込ファイルの記入上の注意をよく読むこと。</t>
    <phoneticPr fontId="2"/>
  </si>
  <si>
    <t>シューズ・スパイク</t>
    <phoneticPr fontId="2"/>
  </si>
  <si>
    <t>全天候の競技場のため、ピンの長さは9mm以下、（走高跳は12mm以下）ピンの数は11本以内とする。</t>
  </si>
  <si>
    <t>靴底についても規定の範囲内とする。</t>
    <rPh sb="0" eb="2">
      <t>クツゾコ</t>
    </rPh>
    <rPh sb="7" eb="9">
      <t>キテイ</t>
    </rPh>
    <rPh sb="10" eb="12">
      <t>ハンイ</t>
    </rPh>
    <rPh sb="12" eb="13">
      <t>ナイ</t>
    </rPh>
    <phoneticPr fontId="2"/>
  </si>
  <si>
    <t>②競技中に発生した傷害・疾病についての応急処置は主催者側にて行うが、以後の責任は負わない。</t>
    <phoneticPr fontId="2"/>
  </si>
  <si>
    <t>③正式な競技日程は申込締切後資格審査を行い、競技日程・競技注意事項等を ８月１１日（木）以降に事前にオホーツク陸協ホームページに掲載する。</t>
    <rPh sb="42" eb="43">
      <t>モク</t>
    </rPh>
    <phoneticPr fontId="2"/>
  </si>
  <si>
    <t>④各学校・選手個人は三密を避け、ウォーミングアップ、招集、クールダウン等は、安全に留意すること。また選手は競技種目に出場する日のみ、来場すること。</t>
    <phoneticPr fontId="2"/>
  </si>
  <si>
    <r>
      <t>⑤ウイルス性の感染症や悪天候などを含む、競技運営及び安全確保に支障をきたす不可抗力事態が発生または発生する恐れがある場合には、主催者は必要に応じて大会を中止、一部中止、日程変更、試技回数等を含む種目内容を変更する。</t>
    </r>
    <r>
      <rPr>
        <u/>
        <sz val="10"/>
        <color rgb="FFFF0000"/>
        <rFont val="ＭＳ Ｐ明朝"/>
        <family val="1"/>
        <charset val="128"/>
      </rPr>
      <t>中止や変更などが生じた場合の詳細はオホーツク陸協ホームページで発表する。</t>
    </r>
    <phoneticPr fontId="2"/>
  </si>
  <si>
    <t>④新型コロナウイルス感染予防についてのガイダンスに沿って体調管理チェックリストの記入に同意し提出した者。</t>
    <rPh sb="43" eb="45">
      <t>ドウイ</t>
    </rPh>
    <rPh sb="50" eb="51">
      <t>モノ</t>
    </rPh>
    <phoneticPr fontId="2"/>
  </si>
  <si>
    <t>③共通砲丸投は男子5.0ｋｇ、女子2.721ｋｇを使用。共通円盤投は男子1.5㎏、女子は1.0㎏を使用。</t>
    <rPh sb="1" eb="3">
      <t>キョウツウ</t>
    </rPh>
    <rPh sb="28" eb="30">
      <t>キョウツウ</t>
    </rPh>
    <rPh sb="30" eb="33">
      <t>エンバンナ</t>
    </rPh>
    <rPh sb="34" eb="36">
      <t>ダンシ</t>
    </rPh>
    <rPh sb="41" eb="43">
      <t>ジョシ</t>
    </rPh>
    <rPh sb="49" eb="51">
      <t>シヨウ</t>
    </rPh>
    <phoneticPr fontId="2"/>
  </si>
  <si>
    <t>10.50m</t>
    <phoneticPr fontId="2"/>
  </si>
  <si>
    <t>中学男子1年100mH(0.833m)</t>
    <rPh sb="0" eb="2">
      <t>チュウガク</t>
    </rPh>
    <rPh sb="2" eb="4">
      <t>ダンシ</t>
    </rPh>
    <rPh sb="5" eb="6">
      <t>ネン</t>
    </rPh>
    <phoneticPr fontId="2"/>
  </si>
  <si>
    <t>走高跳　　棒高跳　　走幅跳　　砲丸投</t>
    <phoneticPr fontId="2"/>
  </si>
  <si>
    <t>走高跳　　走幅跳　　砲丸投</t>
    <phoneticPr fontId="2"/>
  </si>
  <si>
    <t>男子（１6種目）</t>
    <phoneticPr fontId="2"/>
  </si>
  <si>
    <t>棒高跳　　走高跳　　四種競技（①１１０ｍＨ　②砲丸投）</t>
    <phoneticPr fontId="2"/>
  </si>
  <si>
    <t>走高跳　　四種競技（③砲丸投　④２００ｍ）　</t>
    <phoneticPr fontId="2"/>
  </si>
  <si>
    <t>男子（16種目）</t>
    <phoneticPr fontId="2"/>
  </si>
  <si>
    <r>
      <t xml:space="preserve">200m  　800m　　3000m　 110ｍＨ　 </t>
    </r>
    <r>
      <rPr>
        <sz val="9"/>
        <color rgb="FFFF0000"/>
        <rFont val="ＭＳ Ｐ明朝"/>
        <family val="1"/>
        <charset val="128"/>
      </rPr>
      <t>1年100mH</t>
    </r>
    <r>
      <rPr>
        <sz val="9"/>
        <rFont val="ＭＳ Ｐ明朝"/>
        <family val="1"/>
        <charset val="128"/>
      </rPr>
      <t>　 4×100ｍＲ(決)</t>
    </r>
    <rPh sb="28" eb="29">
      <t>ネン</t>
    </rPh>
    <rPh sb="44" eb="45">
      <t>ケツ</t>
    </rPh>
    <phoneticPr fontId="2"/>
  </si>
  <si>
    <t>※参加人数によっては日程を変更する場合や、準決勝なし、タイムレースもあり得る。</t>
    <phoneticPr fontId="2"/>
  </si>
  <si>
    <t>走幅跳　　砲丸投　　四種競技（①１００ｍＨ　②走高跳）　</t>
    <phoneticPr fontId="2"/>
  </si>
  <si>
    <t>走幅跳　　砲丸投　　四種競技（③走高跳　④４００ｍ）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</si>
</sst>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79">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0"/>
      <name val="ＭＳ Ｐゴシック"/>
      <family val="3"/>
      <charset val="128"/>
    </font>
    <font>
      <sz val="11"/>
      <name val="ＨＧ丸ゴシックM"/>
      <family val="3"/>
      <charset val="128"/>
    </font>
    <font>
      <u/>
      <sz val="11"/>
      <color indexed="12"/>
      <name val="ＨＧ丸ゴシックM"/>
      <family val="3"/>
      <charset val="128"/>
    </font>
    <font>
      <sz val="10.5"/>
      <name val="ＭＳ Ｐ明朝"/>
      <family val="1"/>
      <charset val="128"/>
    </font>
    <font>
      <sz val="10.5"/>
      <name val="ＭＳ Ｐゴシック"/>
      <family val="3"/>
      <charset val="128"/>
    </font>
    <font>
      <sz val="9"/>
      <name val="ＭＳ Ｐゴシック"/>
      <family val="3"/>
      <charset val="128"/>
    </font>
    <font>
      <sz val="10.5"/>
      <color theme="0"/>
      <name val="ＭＳ Ｐゴシック"/>
      <family val="3"/>
      <charset val="128"/>
    </font>
    <font>
      <sz val="12"/>
      <color theme="0"/>
      <name val="ＭＳ Ｐゴシック"/>
      <family val="3"/>
      <charset val="128"/>
    </font>
    <font>
      <b/>
      <sz val="10.5"/>
      <color theme="0"/>
      <name val="ＭＳ Ｐゴシック"/>
      <family val="3"/>
      <charset val="128"/>
    </font>
    <font>
      <sz val="10.5"/>
      <color theme="1"/>
      <name val="ＭＳ Ｐ明朝"/>
      <family val="1"/>
      <charset val="128"/>
    </font>
    <font>
      <sz val="10"/>
      <name val="ＭＳ Ｐ明朝"/>
      <family val="1"/>
      <charset val="128"/>
    </font>
    <font>
      <u/>
      <sz val="11"/>
      <color theme="10"/>
      <name val="ＭＳ Ｐゴシック"/>
      <family val="3"/>
      <charset val="128"/>
    </font>
    <font>
      <sz val="10.5"/>
      <name val="HG丸ｺﾞｼｯｸM-PRO"/>
      <family val="3"/>
      <charset val="128"/>
    </font>
    <font>
      <sz val="10.5"/>
      <color theme="1"/>
      <name val="ＭＳ Ｐゴシック"/>
      <family val="3"/>
      <charset val="128"/>
    </font>
    <font>
      <sz val="10"/>
      <color theme="1"/>
      <name val="ＭＳ Ｐゴシック"/>
      <family val="3"/>
      <charset val="128"/>
    </font>
    <font>
      <sz val="10"/>
      <name val="ＭＳ Ｐゴシック"/>
      <family val="3"/>
      <charset val="128"/>
      <scheme val="major"/>
    </font>
    <font>
      <sz val="10.5"/>
      <color rgb="FFFF0000"/>
      <name val="ＭＳ Ｐゴシック"/>
      <family val="3"/>
      <charset val="128"/>
    </font>
    <font>
      <sz val="11"/>
      <color rgb="FF000000"/>
      <name val="ＭＳ Ｐゴシック"/>
      <family val="3"/>
      <charset val="128"/>
    </font>
    <font>
      <sz val="11"/>
      <color theme="1"/>
      <name val="ＭＳ ゴシック"/>
      <family val="3"/>
      <charset val="128"/>
    </font>
    <font>
      <b/>
      <sz val="12"/>
      <color theme="1"/>
      <name val="ＭＳ ゴシック"/>
      <family val="3"/>
      <charset val="128"/>
    </font>
    <font>
      <b/>
      <sz val="11"/>
      <color theme="1"/>
      <name val="ＭＳ ゴシック"/>
      <family val="3"/>
      <charset val="128"/>
    </font>
    <font>
      <sz val="10"/>
      <color theme="1"/>
      <name val="ＭＳ ゴシック"/>
      <family val="3"/>
      <charset val="128"/>
    </font>
    <font>
      <sz val="10.5"/>
      <color theme="1"/>
      <name val="ＭＳ ゴシック"/>
      <family val="3"/>
      <charset val="128"/>
    </font>
    <font>
      <b/>
      <sz val="11"/>
      <color rgb="FFFF0000"/>
      <name val="ＭＳ ゴシック"/>
      <family val="3"/>
      <charset val="128"/>
    </font>
    <font>
      <sz val="24"/>
      <color theme="1"/>
      <name val="ＭＳ ゴシック"/>
      <family val="3"/>
      <charset val="128"/>
    </font>
    <font>
      <b/>
      <sz val="16"/>
      <color theme="1"/>
      <name val="ＭＳ ゴシック"/>
      <family val="3"/>
      <charset val="128"/>
    </font>
    <font>
      <b/>
      <sz val="10"/>
      <color theme="1"/>
      <name val="ＭＳ ゴシック"/>
      <family val="3"/>
      <charset val="128"/>
    </font>
    <font>
      <b/>
      <sz val="10.5"/>
      <color theme="1"/>
      <name val="ＭＳ ゴシック"/>
      <family val="3"/>
      <charset val="128"/>
    </font>
    <font>
      <b/>
      <sz val="18"/>
      <color theme="1"/>
      <name val="ＭＳ ゴシック"/>
      <family val="3"/>
      <charset val="128"/>
    </font>
    <font>
      <b/>
      <u/>
      <sz val="11"/>
      <color theme="1"/>
      <name val="ＭＳ ゴシック"/>
      <family val="3"/>
      <charset val="128"/>
    </font>
    <font>
      <sz val="14"/>
      <name val="ＭＳ ゴシック"/>
      <family val="3"/>
      <charset val="128"/>
    </font>
    <font>
      <sz val="14"/>
      <color theme="0"/>
      <name val="ＭＳ ゴシック"/>
      <family val="3"/>
      <charset val="128"/>
    </font>
    <font>
      <b/>
      <sz val="14"/>
      <name val="ＭＳ ゴシック"/>
      <family val="3"/>
      <charset val="128"/>
    </font>
    <font>
      <b/>
      <sz val="14"/>
      <color rgb="FFFF0000"/>
      <name val="ＭＳ ゴシック"/>
      <family val="3"/>
      <charset val="128"/>
    </font>
    <font>
      <b/>
      <sz val="12"/>
      <name val="ＭＳ ゴシック"/>
      <family val="3"/>
      <charset val="128"/>
    </font>
    <font>
      <b/>
      <sz val="14"/>
      <color theme="0"/>
      <name val="ＭＳ ゴシック"/>
      <family val="3"/>
      <charset val="128"/>
    </font>
    <font>
      <b/>
      <sz val="14"/>
      <color theme="1"/>
      <name val="ＭＳ ゴシック"/>
      <family val="3"/>
      <charset val="128"/>
    </font>
    <font>
      <b/>
      <sz val="11"/>
      <color theme="0"/>
      <name val="ＭＳ ゴシック"/>
      <family val="3"/>
      <charset val="128"/>
    </font>
    <font>
      <b/>
      <sz val="14"/>
      <color rgb="FF0070C0"/>
      <name val="ＭＳ ゴシック"/>
      <family val="3"/>
      <charset val="128"/>
    </font>
    <font>
      <b/>
      <sz val="11"/>
      <color rgb="FF0070C0"/>
      <name val="ＭＳ ゴシック"/>
      <family val="3"/>
      <charset val="128"/>
    </font>
    <font>
      <b/>
      <sz val="12"/>
      <color rgb="FF0070C0"/>
      <name val="ＭＳ ゴシック"/>
      <family val="3"/>
      <charset val="128"/>
    </font>
    <font>
      <b/>
      <sz val="12"/>
      <color rgb="FFFF0000"/>
      <name val="ＭＳ ゴシック"/>
      <family val="3"/>
      <charset val="128"/>
    </font>
    <font>
      <sz val="12"/>
      <color theme="1"/>
      <name val="HG丸ｺﾞｼｯｸM-PRO"/>
      <family val="3"/>
      <charset val="128"/>
    </font>
    <font>
      <sz val="8"/>
      <color rgb="FFFF0000"/>
      <name val="HGS創英角ｺﾞｼｯｸUB"/>
      <family val="3"/>
      <charset val="128"/>
    </font>
    <font>
      <sz val="10.5"/>
      <color theme="0"/>
      <name val="ＭＳ ゴシック"/>
      <family val="3"/>
      <charset val="128"/>
    </font>
    <font>
      <sz val="11"/>
      <color theme="0"/>
      <name val="ＭＳ ゴシック"/>
      <family val="3"/>
      <charset val="128"/>
    </font>
    <font>
      <b/>
      <sz val="16"/>
      <name val="ＭＳ ゴシック"/>
      <family val="3"/>
      <charset val="128"/>
    </font>
    <font>
      <sz val="9.5"/>
      <color theme="1"/>
      <name val="ＭＳ ゴシック"/>
      <family val="3"/>
      <charset val="128"/>
    </font>
    <font>
      <sz val="9.5"/>
      <color rgb="FFFF0000"/>
      <name val="ＭＳ ゴシック"/>
      <family val="3"/>
      <charset val="128"/>
    </font>
    <font>
      <sz val="10"/>
      <color rgb="FFFF0000"/>
      <name val="ＭＳ ゴシック"/>
      <family val="3"/>
      <charset val="128"/>
    </font>
    <font>
      <sz val="10"/>
      <color rgb="FFFF0000"/>
      <name val="ＭＳ Ｐゴシック"/>
      <family val="3"/>
      <charset val="128"/>
    </font>
    <font>
      <sz val="10.5"/>
      <color rgb="FFFF0000"/>
      <name val="ＭＳ ゴシック"/>
      <family val="3"/>
      <charset val="128"/>
    </font>
    <font>
      <sz val="8"/>
      <name val="ＭＳ Ｐ明朝"/>
      <family val="1"/>
      <charset val="128"/>
    </font>
    <font>
      <sz val="11"/>
      <color rgb="FFFF0000"/>
      <name val="ＭＳ ゴシック"/>
      <family val="3"/>
      <charset val="128"/>
    </font>
    <font>
      <sz val="22"/>
      <color theme="1"/>
      <name val="ＭＳ ゴシック"/>
      <family val="3"/>
      <charset val="128"/>
    </font>
    <font>
      <sz val="18"/>
      <name val="ＭＳ ゴシック"/>
      <family val="3"/>
      <charset val="128"/>
    </font>
    <font>
      <sz val="18"/>
      <color rgb="FFFF0000"/>
      <name val="ＭＳ ゴシック"/>
      <family val="3"/>
      <charset val="128"/>
    </font>
    <font>
      <sz val="18"/>
      <color theme="1"/>
      <name val="ＭＳ ゴシック"/>
      <family val="3"/>
      <charset val="128"/>
    </font>
    <font>
      <sz val="14"/>
      <name val="HGS創英角ｺﾞｼｯｸUB"/>
      <family val="3"/>
      <charset val="128"/>
    </font>
    <font>
      <sz val="14"/>
      <color rgb="FFFF0000"/>
      <name val="HGS創英角ｺﾞｼｯｸUB"/>
      <family val="3"/>
      <charset val="128"/>
    </font>
    <font>
      <sz val="10"/>
      <color rgb="FFFF0000"/>
      <name val="ＭＳ Ｐゴシック"/>
      <family val="3"/>
      <charset val="128"/>
      <scheme val="major"/>
    </font>
    <font>
      <b/>
      <sz val="9"/>
      <color theme="1"/>
      <name val="ＭＳ ゴシック"/>
      <family val="3"/>
      <charset val="128"/>
    </font>
    <font>
      <b/>
      <u val="double"/>
      <sz val="10"/>
      <color theme="1"/>
      <name val="ＭＳ ゴシック"/>
      <family val="3"/>
      <charset val="128"/>
    </font>
    <font>
      <sz val="14"/>
      <color theme="1"/>
      <name val="ＭＳ ゴシック"/>
      <family val="3"/>
      <charset val="128"/>
    </font>
    <font>
      <b/>
      <sz val="12"/>
      <name val="ＭＳ Ｐ明朝"/>
      <family val="1"/>
      <charset val="128"/>
    </font>
    <font>
      <b/>
      <sz val="10"/>
      <name val="ＭＳ Ｐ明朝"/>
      <family val="1"/>
      <charset val="128"/>
    </font>
    <font>
      <sz val="10"/>
      <color rgb="FFFF0000"/>
      <name val="ＭＳ Ｐ明朝"/>
      <family val="1"/>
      <charset val="128"/>
    </font>
    <font>
      <sz val="9"/>
      <name val="ＭＳ Ｐ明朝"/>
      <family val="1"/>
      <charset val="128"/>
    </font>
    <font>
      <u/>
      <sz val="10"/>
      <color rgb="FFFF0000"/>
      <name val="ＭＳ Ｐ明朝"/>
      <family val="1"/>
      <charset val="128"/>
    </font>
    <font>
      <u/>
      <sz val="10"/>
      <color indexed="10"/>
      <name val="ＭＳ Ｐ明朝"/>
      <family val="1"/>
      <charset val="128"/>
    </font>
    <font>
      <b/>
      <sz val="9"/>
      <name val="ＭＳ Ｐ明朝"/>
      <family val="1"/>
      <charset val="128"/>
    </font>
    <font>
      <b/>
      <sz val="8"/>
      <name val="ＭＳ Ｐ明朝"/>
      <family val="1"/>
      <charset val="128"/>
    </font>
    <font>
      <sz val="9"/>
      <color rgb="FFFF0000"/>
      <name val="ＭＳ Ｐ明朝"/>
      <family val="1"/>
      <charset val="128"/>
    </font>
    <font>
      <sz val="9.5"/>
      <name val="ＭＳ Ｐ明朝"/>
      <family val="1"/>
      <charset val="128"/>
    </font>
    <font>
      <sz val="9.5"/>
      <color rgb="FFFF0000"/>
      <name val="ＭＳ Ｐ明朝"/>
      <family val="1"/>
      <charset val="128"/>
    </font>
  </fonts>
  <fills count="14">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FF99"/>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4" tint="0.79995117038483843"/>
        <bgColor indexed="64"/>
      </patternFill>
    </fill>
    <fill>
      <patternFill patternType="solid">
        <fgColor theme="9" tint="0.79995117038483843"/>
        <bgColor indexed="64"/>
      </patternFill>
    </fill>
    <fill>
      <patternFill patternType="solid">
        <fgColor theme="4" tint="0.7999816888943144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hair">
        <color indexed="64"/>
      </left>
      <right style="hair">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theme="0"/>
      </right>
      <top/>
      <bottom style="thin">
        <color indexed="64"/>
      </bottom>
      <diagonal/>
    </border>
    <border>
      <left style="thin">
        <color theme="0"/>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theme="0"/>
      </left>
      <right style="thin">
        <color theme="0"/>
      </right>
      <top style="thin">
        <color theme="0"/>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medium">
        <color auto="1"/>
      </bottom>
      <diagonal/>
    </border>
    <border>
      <left/>
      <right style="thin">
        <color auto="1"/>
      </right>
      <top/>
      <bottom style="medium">
        <color auto="1"/>
      </bottom>
      <diagonal/>
    </border>
  </borders>
  <cellStyleXfs count="5">
    <xf numFmtId="0" fontId="0" fillId="0" borderId="0">
      <alignment vertical="center"/>
    </xf>
    <xf numFmtId="0" fontId="6"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5" fillId="0" borderId="0"/>
    <xf numFmtId="0" fontId="15" fillId="0" borderId="0" applyNumberFormat="0" applyFill="0" applyBorder="0" applyAlignment="0" applyProtection="0">
      <alignment vertical="center"/>
    </xf>
  </cellStyleXfs>
  <cellXfs count="458">
    <xf numFmtId="0" fontId="0" fillId="0" borderId="0" xfId="0">
      <alignment vertical="center"/>
    </xf>
    <xf numFmtId="0" fontId="7" fillId="0" borderId="0" xfId="0" applyFont="1" applyFill="1" applyAlignment="1" applyProtection="1">
      <alignment vertical="center" shrinkToFit="1"/>
    </xf>
    <xf numFmtId="0" fontId="7" fillId="0" borderId="0" xfId="0" applyFont="1" applyFill="1" applyBorder="1" applyAlignment="1" applyProtection="1">
      <alignment vertical="center" shrinkToFit="1"/>
    </xf>
    <xf numFmtId="2" fontId="7" fillId="0" borderId="0" xfId="0" applyNumberFormat="1" applyFont="1" applyFill="1" applyBorder="1" applyAlignment="1" applyProtection="1">
      <alignment horizontal="right" vertical="center" shrinkToFit="1"/>
    </xf>
    <xf numFmtId="2" fontId="7" fillId="0" borderId="0" xfId="0" applyNumberFormat="1" applyFont="1" applyFill="1" applyBorder="1" applyAlignment="1" applyProtection="1">
      <alignment vertical="center" shrinkToFit="1"/>
    </xf>
    <xf numFmtId="0" fontId="7" fillId="0" borderId="0" xfId="0" applyFont="1" applyFill="1" applyBorder="1" applyAlignment="1" applyProtection="1">
      <alignment horizontal="left" vertical="center" shrinkToFit="1"/>
    </xf>
    <xf numFmtId="0" fontId="7" fillId="0" borderId="0" xfId="0" applyFont="1" applyFill="1" applyBorder="1" applyAlignment="1" applyProtection="1">
      <alignment horizontal="center" vertical="center" shrinkToFit="1"/>
    </xf>
    <xf numFmtId="0" fontId="9" fillId="0" borderId="0" xfId="0" applyFont="1" applyAlignment="1">
      <alignment horizontal="center" vertical="center"/>
    </xf>
    <xf numFmtId="0" fontId="0" fillId="0" borderId="0" xfId="0" applyAlignment="1">
      <alignment horizontal="center" vertical="center"/>
    </xf>
    <xf numFmtId="0" fontId="4" fillId="0" borderId="1" xfId="0" applyNumberFormat="1" applyFont="1" applyFill="1" applyBorder="1" applyAlignment="1" applyProtection="1">
      <alignment horizontal="center" vertical="center" shrinkToFit="1"/>
    </xf>
    <xf numFmtId="0" fontId="14" fillId="0" borderId="0" xfId="0" applyFont="1" applyFill="1" applyBorder="1" applyAlignment="1" applyProtection="1">
      <alignment vertical="center" shrinkToFit="1"/>
    </xf>
    <xf numFmtId="0" fontId="14" fillId="0" borderId="0" xfId="0" applyFont="1" applyFill="1" applyBorder="1" applyAlignment="1" applyProtection="1">
      <alignment horizontal="center" vertical="center" shrinkToFit="1"/>
    </xf>
    <xf numFmtId="0" fontId="16" fillId="0" borderId="0" xfId="0" applyFont="1" applyFill="1" applyBorder="1" applyAlignment="1" applyProtection="1">
      <alignment vertical="center" shrinkToFit="1"/>
    </xf>
    <xf numFmtId="0" fontId="7" fillId="0" borderId="1" xfId="0" applyFont="1" applyFill="1" applyBorder="1" applyAlignment="1" applyProtection="1">
      <alignment vertical="center" shrinkToFit="1"/>
    </xf>
    <xf numFmtId="0" fontId="16" fillId="0" borderId="0" xfId="0" applyFont="1" applyFill="1" applyBorder="1" applyAlignment="1" applyProtection="1">
      <alignment horizontal="distributed" vertical="center" shrinkToFit="1"/>
    </xf>
    <xf numFmtId="0" fontId="17" fillId="0" borderId="0" xfId="0" applyFont="1" applyFill="1" applyBorder="1" applyAlignment="1" applyProtection="1">
      <alignment vertical="center" shrinkToFit="1"/>
    </xf>
    <xf numFmtId="0" fontId="13" fillId="0" borderId="1" xfId="0" applyFont="1" applyFill="1" applyBorder="1" applyAlignment="1" applyProtection="1">
      <alignment vertical="center" shrinkToFit="1"/>
    </xf>
    <xf numFmtId="0" fontId="18" fillId="0" borderId="1" xfId="0" applyFont="1" applyFill="1" applyBorder="1" applyAlignment="1" applyProtection="1">
      <alignment horizontal="distributed" vertical="center" shrinkToFit="1"/>
    </xf>
    <xf numFmtId="0" fontId="13" fillId="3" borderId="1" xfId="0" applyFont="1" applyFill="1" applyBorder="1" applyAlignment="1" applyProtection="1">
      <alignment vertical="center" shrinkToFit="1"/>
    </xf>
    <xf numFmtId="0" fontId="11" fillId="5" borderId="13" xfId="0" applyFont="1" applyFill="1" applyBorder="1" applyAlignment="1" applyProtection="1">
      <alignment horizontal="center" vertical="center" shrinkToFit="1"/>
    </xf>
    <xf numFmtId="2" fontId="11" fillId="5" borderId="14" xfId="0" applyNumberFormat="1" applyFont="1" applyFill="1" applyBorder="1" applyAlignment="1" applyProtection="1">
      <alignment horizontal="center" vertical="center" shrinkToFit="1"/>
    </xf>
    <xf numFmtId="0" fontId="11" fillId="5" borderId="14" xfId="0" applyFont="1" applyFill="1" applyBorder="1" applyAlignment="1" applyProtection="1">
      <alignment horizontal="center" vertical="center" shrinkToFit="1"/>
    </xf>
    <xf numFmtId="0" fontId="9" fillId="0" borderId="0" xfId="0" applyFont="1" applyFill="1" applyBorder="1" applyAlignment="1">
      <alignment horizontal="center" vertical="center"/>
    </xf>
    <xf numFmtId="1" fontId="4" fillId="0" borderId="2" xfId="0" applyNumberFormat="1" applyFont="1" applyFill="1" applyBorder="1" applyAlignment="1" applyProtection="1">
      <alignment vertical="center" shrinkToFit="1"/>
    </xf>
    <xf numFmtId="1" fontId="4" fillId="0" borderId="7" xfId="0" applyNumberFormat="1" applyFont="1" applyFill="1" applyBorder="1" applyAlignment="1" applyProtection="1">
      <alignment vertical="center" shrinkToFit="1"/>
    </xf>
    <xf numFmtId="1" fontId="8" fillId="0" borderId="7" xfId="0" applyNumberFormat="1" applyFont="1" applyFill="1" applyBorder="1" applyAlignment="1" applyProtection="1">
      <alignment vertical="center" shrinkToFit="1"/>
    </xf>
    <xf numFmtId="1" fontId="4" fillId="0" borderId="30" xfId="0" applyNumberFormat="1" applyFont="1" applyFill="1" applyBorder="1" applyAlignment="1" applyProtection="1">
      <alignment vertical="center" shrinkToFit="1"/>
    </xf>
    <xf numFmtId="1" fontId="8" fillId="0" borderId="30" xfId="0" applyNumberFormat="1" applyFont="1" applyFill="1" applyBorder="1" applyAlignment="1" applyProtection="1">
      <alignment vertical="center" shrinkToFit="1"/>
    </xf>
    <xf numFmtId="0" fontId="8" fillId="0" borderId="2" xfId="0" applyFont="1" applyFill="1" applyBorder="1" applyAlignment="1" applyProtection="1">
      <alignment vertical="center" shrinkToFit="1"/>
    </xf>
    <xf numFmtId="0" fontId="8" fillId="0" borderId="2" xfId="0" applyFont="1" applyFill="1" applyBorder="1" applyAlignment="1" applyProtection="1">
      <alignment horizontal="center" vertical="center" shrinkToFit="1"/>
    </xf>
    <xf numFmtId="0" fontId="8" fillId="0" borderId="7" xfId="0" applyFont="1" applyFill="1" applyBorder="1" applyAlignment="1" applyProtection="1">
      <alignment vertical="center" shrinkToFit="1"/>
    </xf>
    <xf numFmtId="0" fontId="8" fillId="0" borderId="7" xfId="0" applyFont="1" applyFill="1" applyBorder="1" applyAlignment="1" applyProtection="1">
      <alignment horizontal="center" vertical="center" shrinkToFit="1"/>
    </xf>
    <xf numFmtId="0" fontId="8" fillId="0" borderId="30" xfId="0" applyFont="1" applyFill="1" applyBorder="1" applyAlignment="1" applyProtection="1">
      <alignment vertical="center" shrinkToFit="1"/>
    </xf>
    <xf numFmtId="0" fontId="8" fillId="0" borderId="30" xfId="0" applyFont="1" applyFill="1" applyBorder="1" applyAlignment="1" applyProtection="1">
      <alignment horizontal="center" vertical="center" shrinkToFit="1"/>
    </xf>
    <xf numFmtId="0" fontId="4" fillId="0" borderId="1" xfId="0" applyNumberFormat="1" applyFont="1" applyFill="1" applyBorder="1" applyAlignment="1" applyProtection="1">
      <alignment horizontal="center" vertical="center" shrinkToFit="1"/>
      <protection locked="0"/>
    </xf>
    <xf numFmtId="0" fontId="14" fillId="0" borderId="0" xfId="0" applyFont="1" applyFill="1" applyBorder="1" applyAlignment="1" applyProtection="1">
      <alignment vertical="center" shrinkToFit="1"/>
      <protection locked="0"/>
    </xf>
    <xf numFmtId="0" fontId="14" fillId="0" borderId="0" xfId="0" applyFont="1" applyFill="1" applyBorder="1" applyAlignment="1" applyProtection="1">
      <alignment horizontal="center" vertical="center" shrinkToFit="1"/>
      <protection locked="0"/>
    </xf>
    <xf numFmtId="0" fontId="22" fillId="0" borderId="0" xfId="0" applyFont="1" applyFill="1" applyAlignment="1" applyProtection="1">
      <alignment vertical="center" shrinkToFit="1"/>
    </xf>
    <xf numFmtId="0" fontId="22" fillId="0" borderId="0" xfId="0" applyFont="1" applyFill="1" applyBorder="1" applyAlignment="1" applyProtection="1">
      <alignment vertical="center" shrinkToFit="1"/>
    </xf>
    <xf numFmtId="0" fontId="26" fillId="0" borderId="1" xfId="0" applyFont="1" applyFill="1" applyBorder="1" applyAlignment="1" applyProtection="1">
      <alignment vertical="center" shrinkToFit="1"/>
    </xf>
    <xf numFmtId="0" fontId="26" fillId="0" borderId="0" xfId="0" applyFont="1" applyFill="1" applyAlignment="1" applyProtection="1">
      <alignment vertical="center" shrinkToFit="1"/>
    </xf>
    <xf numFmtId="0" fontId="26" fillId="0" borderId="0" xfId="0" applyFont="1" applyFill="1" applyBorder="1" applyAlignment="1" applyProtection="1">
      <alignment vertical="center" shrinkToFit="1"/>
    </xf>
    <xf numFmtId="0" fontId="22" fillId="0" borderId="0" xfId="0" applyFont="1" applyFill="1" applyBorder="1" applyAlignment="1" applyProtection="1">
      <alignment horizontal="center" vertical="center" shrinkToFit="1"/>
    </xf>
    <xf numFmtId="0" fontId="28" fillId="0" borderId="0" xfId="0" applyFont="1" applyFill="1" applyBorder="1" applyAlignment="1" applyProtection="1">
      <alignment vertical="center" shrinkToFit="1"/>
    </xf>
    <xf numFmtId="0" fontId="26" fillId="0" borderId="0" xfId="0" applyFont="1" applyFill="1" applyAlignment="1" applyProtection="1">
      <alignment horizontal="center" vertical="center" shrinkToFit="1"/>
    </xf>
    <xf numFmtId="0" fontId="26" fillId="0" borderId="1" xfId="0" applyFont="1" applyFill="1" applyBorder="1" applyAlignment="1" applyProtection="1">
      <alignment horizontal="center" vertical="center" shrinkToFit="1"/>
    </xf>
    <xf numFmtId="0" fontId="22" fillId="0" borderId="0" xfId="0" applyFont="1" applyFill="1" applyAlignment="1" applyProtection="1">
      <alignment horizontal="center" vertical="center" shrinkToFit="1"/>
    </xf>
    <xf numFmtId="0" fontId="24" fillId="0" borderId="0" xfId="0" applyFont="1" applyFill="1" applyAlignment="1" applyProtection="1">
      <alignment vertical="center" shrinkToFit="1"/>
    </xf>
    <xf numFmtId="0" fontId="24" fillId="0" borderId="0" xfId="0" applyFont="1" applyFill="1" applyBorder="1" applyAlignment="1" applyProtection="1">
      <alignment vertical="center" shrinkToFit="1"/>
    </xf>
    <xf numFmtId="0" fontId="30" fillId="0" borderId="0" xfId="0" applyFont="1" applyFill="1" applyBorder="1" applyAlignment="1" applyProtection="1">
      <alignment vertical="center" shrinkToFit="1"/>
    </xf>
    <xf numFmtId="0" fontId="31" fillId="0" borderId="0" xfId="0" applyFont="1" applyFill="1" applyAlignment="1" applyProtection="1">
      <alignment vertical="center" shrinkToFit="1"/>
    </xf>
    <xf numFmtId="0" fontId="31"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31" fillId="0" borderId="0" xfId="0" applyFont="1" applyFill="1" applyAlignment="1" applyProtection="1">
      <alignment horizontal="center" vertical="center" shrinkToFit="1"/>
    </xf>
    <xf numFmtId="0" fontId="33" fillId="0" borderId="0" xfId="0" applyFont="1" applyFill="1" applyBorder="1" applyAlignment="1" applyProtection="1">
      <alignment horizontal="center" vertical="center" shrinkToFit="1"/>
    </xf>
    <xf numFmtId="0" fontId="24" fillId="0" borderId="0" xfId="0" applyFont="1" applyFill="1" applyBorder="1" applyAlignment="1" applyProtection="1">
      <alignment horizontal="center" shrinkToFit="1"/>
    </xf>
    <xf numFmtId="0" fontId="31" fillId="0" borderId="0" xfId="0" applyFont="1" applyFill="1" applyBorder="1" applyAlignment="1" applyProtection="1">
      <alignment horizontal="center" vertical="center" shrinkToFit="1"/>
    </xf>
    <xf numFmtId="1" fontId="30" fillId="0" borderId="0" xfId="0" applyNumberFormat="1" applyFont="1" applyFill="1" applyBorder="1" applyAlignment="1" applyProtection="1">
      <alignment horizontal="center" vertical="center" shrinkToFit="1"/>
    </xf>
    <xf numFmtId="0" fontId="30" fillId="0" borderId="0" xfId="0" applyFont="1" applyFill="1" applyBorder="1" applyAlignment="1" applyProtection="1">
      <alignment horizontal="center" vertical="center" shrinkToFit="1"/>
    </xf>
    <xf numFmtId="2" fontId="31" fillId="0" borderId="0" xfId="0" applyNumberFormat="1" applyFont="1" applyFill="1" applyAlignment="1" applyProtection="1">
      <alignment horizontal="center" vertical="center" shrinkToFit="1"/>
    </xf>
    <xf numFmtId="2" fontId="31" fillId="0" borderId="0" xfId="0" applyNumberFormat="1" applyFont="1" applyFill="1" applyBorder="1" applyAlignment="1" applyProtection="1">
      <alignment horizontal="center" vertical="center" shrinkToFit="1"/>
    </xf>
    <xf numFmtId="0" fontId="36" fillId="0" borderId="0" xfId="0" applyFont="1" applyAlignment="1" applyProtection="1">
      <alignment horizontal="center" vertical="center" shrinkToFit="1"/>
    </xf>
    <xf numFmtId="0" fontId="36" fillId="0" borderId="0" xfId="0" applyFont="1" applyFill="1" applyBorder="1" applyAlignment="1" applyProtection="1">
      <alignment horizontal="center" vertical="center" shrinkToFit="1"/>
    </xf>
    <xf numFmtId="0" fontId="36" fillId="0" borderId="0" xfId="0" applyFont="1" applyBorder="1" applyAlignment="1" applyProtection="1">
      <alignment horizontal="center" vertical="center" shrinkToFit="1"/>
    </xf>
    <xf numFmtId="0" fontId="39" fillId="0" borderId="0" xfId="0" applyFont="1" applyFill="1" applyBorder="1" applyAlignment="1" applyProtection="1">
      <alignment horizontal="center" vertical="center" shrinkToFit="1"/>
    </xf>
    <xf numFmtId="0" fontId="40" fillId="0" borderId="0" xfId="0" applyFont="1" applyFill="1" applyBorder="1" applyAlignment="1" applyProtection="1">
      <alignment horizontal="center" vertical="center" shrinkToFit="1"/>
    </xf>
    <xf numFmtId="0" fontId="42" fillId="0" borderId="42" xfId="0" applyFont="1" applyFill="1" applyBorder="1" applyAlignment="1" applyProtection="1">
      <alignment horizontal="center" vertical="center" shrinkToFit="1"/>
      <protection locked="0"/>
    </xf>
    <xf numFmtId="0" fontId="42" fillId="0" borderId="15" xfId="0" applyFont="1" applyFill="1" applyBorder="1" applyAlignment="1" applyProtection="1">
      <alignment horizontal="center" vertical="center" shrinkToFit="1"/>
      <protection locked="0"/>
    </xf>
    <xf numFmtId="0" fontId="42" fillId="6" borderId="15" xfId="0" applyFont="1" applyFill="1" applyBorder="1" applyAlignment="1" applyProtection="1">
      <alignment horizontal="center" vertical="center" shrinkToFit="1"/>
      <protection locked="0"/>
    </xf>
    <xf numFmtId="0" fontId="40" fillId="0" borderId="4" xfId="0" applyFont="1" applyFill="1" applyBorder="1" applyAlignment="1" applyProtection="1">
      <alignment horizontal="center" vertical="center" shrinkToFit="1"/>
      <protection locked="0"/>
    </xf>
    <xf numFmtId="0" fontId="40" fillId="0" borderId="15" xfId="0" applyFont="1" applyFill="1" applyBorder="1" applyAlignment="1" applyProtection="1">
      <alignment horizontal="center" vertical="center" shrinkToFit="1"/>
      <protection locked="0"/>
    </xf>
    <xf numFmtId="0" fontId="40" fillId="7" borderId="4" xfId="0" applyFont="1" applyFill="1" applyBorder="1" applyAlignment="1" applyProtection="1">
      <alignment horizontal="center" vertical="center" shrinkToFit="1"/>
      <protection locked="0"/>
    </xf>
    <xf numFmtId="0" fontId="40" fillId="7" borderId="15" xfId="0" applyFont="1" applyFill="1" applyBorder="1" applyAlignment="1" applyProtection="1">
      <alignment horizontal="center" vertical="center" shrinkToFit="1"/>
      <protection locked="0"/>
    </xf>
    <xf numFmtId="0" fontId="45" fillId="0" borderId="1" xfId="0" applyFont="1" applyBorder="1" applyAlignment="1" applyProtection="1">
      <alignment horizontal="center" vertical="center" shrinkToFit="1"/>
    </xf>
    <xf numFmtId="0" fontId="44" fillId="0" borderId="1" xfId="0" applyFont="1" applyBorder="1" applyAlignment="1" applyProtection="1">
      <alignment horizontal="center" vertical="center" shrinkToFit="1"/>
    </xf>
    <xf numFmtId="0" fontId="42" fillId="0" borderId="0" xfId="0" applyFont="1" applyAlignment="1" applyProtection="1">
      <alignment horizontal="center" vertical="center" shrinkToFit="1"/>
    </xf>
    <xf numFmtId="0" fontId="22" fillId="3" borderId="1" xfId="0" applyFont="1" applyFill="1" applyBorder="1" applyAlignment="1" applyProtection="1">
      <alignment horizontal="center" vertical="center" shrinkToFit="1"/>
    </xf>
    <xf numFmtId="0" fontId="22" fillId="3" borderId="0" xfId="0" applyFont="1" applyFill="1" applyBorder="1" applyAlignment="1" applyProtection="1">
      <alignment horizontal="center" vertical="center" shrinkToFit="1"/>
    </xf>
    <xf numFmtId="0" fontId="22" fillId="3" borderId="2" xfId="0" applyFont="1" applyFill="1" applyBorder="1" applyAlignment="1" applyProtection="1">
      <alignment horizontal="center" vertical="center" shrinkToFit="1"/>
    </xf>
    <xf numFmtId="0" fontId="25" fillId="3" borderId="1" xfId="0" applyFont="1" applyFill="1" applyBorder="1" applyAlignment="1" applyProtection="1">
      <alignment horizontal="center" vertical="center" shrinkToFit="1"/>
    </xf>
    <xf numFmtId="0" fontId="26" fillId="3" borderId="1" xfId="0" applyFont="1" applyFill="1" applyBorder="1" applyAlignment="1" applyProtection="1">
      <alignment horizontal="center" vertical="center" shrinkToFit="1"/>
    </xf>
    <xf numFmtId="0" fontId="26" fillId="3" borderId="0" xfId="0" applyFont="1" applyFill="1" applyAlignment="1" applyProtection="1">
      <alignment horizontal="center" vertical="center" shrinkToFit="1"/>
    </xf>
    <xf numFmtId="0" fontId="22" fillId="3" borderId="0" xfId="0" applyFont="1" applyFill="1" applyAlignment="1" applyProtection="1">
      <alignment horizontal="center" vertical="center" shrinkToFit="1"/>
    </xf>
    <xf numFmtId="0" fontId="22" fillId="0" borderId="2" xfId="0" applyFont="1" applyFill="1" applyBorder="1" applyAlignment="1" applyProtection="1">
      <alignment horizontal="center" vertical="center" shrinkToFit="1"/>
    </xf>
    <xf numFmtId="0" fontId="25" fillId="0" borderId="4" xfId="0" applyFont="1" applyFill="1" applyBorder="1" applyAlignment="1" applyProtection="1">
      <alignment horizontal="center" vertical="center" shrinkToFit="1"/>
    </xf>
    <xf numFmtId="0" fontId="26" fillId="0" borderId="4" xfId="0" applyFont="1" applyFill="1" applyBorder="1" applyAlignment="1" applyProtection="1">
      <alignment horizontal="center" vertical="center" shrinkToFit="1"/>
    </xf>
    <xf numFmtId="0" fontId="25" fillId="0" borderId="5" xfId="0" applyFont="1" applyFill="1" applyBorder="1" applyAlignment="1" applyProtection="1">
      <alignment horizontal="center" vertical="center" shrinkToFit="1"/>
    </xf>
    <xf numFmtId="0" fontId="22" fillId="0" borderId="39" xfId="0" applyFont="1" applyFill="1" applyBorder="1" applyAlignment="1" applyProtection="1">
      <alignment horizontal="center" vertical="center" shrinkToFit="1"/>
    </xf>
    <xf numFmtId="0" fontId="22" fillId="0" borderId="40" xfId="0" applyFont="1" applyFill="1" applyBorder="1" applyAlignment="1" applyProtection="1">
      <alignment horizontal="center" vertical="center" shrinkToFit="1"/>
    </xf>
    <xf numFmtId="0" fontId="26" fillId="0" borderId="5" xfId="0" applyFont="1" applyFill="1" applyBorder="1" applyAlignment="1" applyProtection="1">
      <alignment horizontal="center" vertical="center" shrinkToFit="1"/>
    </xf>
    <xf numFmtId="0" fontId="26" fillId="0" borderId="6" xfId="0" applyFont="1" applyFill="1" applyBorder="1" applyAlignment="1" applyProtection="1">
      <alignment horizontal="center" vertical="center" shrinkToFit="1"/>
    </xf>
    <xf numFmtId="0" fontId="20" fillId="0" borderId="0" xfId="0" applyFont="1" applyFill="1" applyBorder="1" applyAlignment="1" applyProtection="1">
      <alignment vertical="center" shrinkToFit="1"/>
    </xf>
    <xf numFmtId="0" fontId="10" fillId="0" borderId="0" xfId="0" applyFont="1" applyFill="1" applyBorder="1" applyAlignment="1" applyProtection="1">
      <alignment vertical="center" shrinkToFit="1"/>
    </xf>
    <xf numFmtId="2" fontId="32" fillId="0" borderId="0" xfId="0" applyNumberFormat="1" applyFont="1" applyFill="1" applyAlignment="1" applyProtection="1">
      <alignment horizontal="center" vertical="center" shrinkToFit="1"/>
    </xf>
    <xf numFmtId="0" fontId="9" fillId="0" borderId="20" xfId="0" applyFont="1" applyFill="1" applyBorder="1" applyAlignment="1">
      <alignment horizontal="center" vertical="center"/>
    </xf>
    <xf numFmtId="0" fontId="22" fillId="0" borderId="1" xfId="0" applyFont="1" applyFill="1" applyBorder="1" applyAlignment="1" applyProtection="1">
      <alignment horizontal="center" vertical="center" shrinkToFit="1"/>
    </xf>
    <xf numFmtId="0" fontId="22" fillId="0" borderId="4" xfId="0" applyFont="1" applyFill="1" applyBorder="1" applyAlignment="1" applyProtection="1">
      <alignment horizontal="center" vertical="center" shrinkToFit="1"/>
    </xf>
    <xf numFmtId="0" fontId="22" fillId="0" borderId="5" xfId="0" applyFont="1" applyFill="1" applyBorder="1" applyAlignment="1" applyProtection="1">
      <alignment horizontal="center" vertical="center" shrinkToFit="1"/>
    </xf>
    <xf numFmtId="0" fontId="22" fillId="0" borderId="6" xfId="0" applyFont="1" applyFill="1" applyBorder="1" applyAlignment="1" applyProtection="1">
      <alignment horizontal="center" vertical="center" shrinkToFit="1"/>
    </xf>
    <xf numFmtId="0" fontId="22" fillId="0" borderId="8" xfId="0" applyFont="1" applyFill="1" applyBorder="1" applyAlignment="1" applyProtection="1">
      <alignment horizontal="center" vertical="center" shrinkToFit="1"/>
    </xf>
    <xf numFmtId="0" fontId="22" fillId="0" borderId="11" xfId="0" applyFont="1" applyFill="1" applyBorder="1" applyAlignment="1" applyProtection="1">
      <alignment horizontal="center" vertical="center" shrinkToFit="1"/>
    </xf>
    <xf numFmtId="0" fontId="22" fillId="0" borderId="9" xfId="0" applyFont="1" applyFill="1" applyBorder="1" applyAlignment="1" applyProtection="1">
      <alignment horizontal="center" vertical="center" shrinkToFit="1"/>
    </xf>
    <xf numFmtId="0" fontId="22" fillId="0" borderId="3" xfId="0" applyFont="1" applyFill="1" applyBorder="1" applyAlignment="1" applyProtection="1">
      <alignment horizontal="center" vertical="center" shrinkToFit="1"/>
    </xf>
    <xf numFmtId="0" fontId="22" fillId="0" borderId="12" xfId="0" applyFont="1" applyFill="1" applyBorder="1" applyAlignment="1" applyProtection="1">
      <alignment horizontal="center" vertical="center" shrinkToFit="1"/>
    </xf>
    <xf numFmtId="49" fontId="30" fillId="0" borderId="0" xfId="0" applyNumberFormat="1" applyFont="1" applyFill="1" applyBorder="1" applyAlignment="1" applyProtection="1">
      <alignment horizontal="center" vertical="center" shrinkToFit="1"/>
    </xf>
    <xf numFmtId="0" fontId="36" fillId="0" borderId="41" xfId="0" applyFont="1" applyFill="1" applyBorder="1" applyAlignment="1" applyProtection="1">
      <alignment horizontal="left" vertical="center" shrinkToFit="1"/>
    </xf>
    <xf numFmtId="0" fontId="36" fillId="0" borderId="0" xfId="0" applyFont="1" applyAlignment="1" applyProtection="1">
      <alignment horizontal="left" vertical="center" shrinkToFit="1"/>
    </xf>
    <xf numFmtId="0" fontId="36" fillId="0" borderId="0" xfId="0" applyFont="1" applyBorder="1" applyAlignment="1" applyProtection="1">
      <alignment horizontal="left" vertical="center" shrinkToFit="1"/>
    </xf>
    <xf numFmtId="0" fontId="36" fillId="0" borderId="0" xfId="0" applyFont="1" applyFill="1" applyBorder="1" applyAlignment="1" applyProtection="1">
      <alignment horizontal="left" vertical="center" shrinkToFit="1"/>
    </xf>
    <xf numFmtId="0" fontId="40" fillId="0" borderId="0" xfId="0" applyFont="1" applyAlignment="1" applyProtection="1">
      <alignment horizontal="left" vertical="center" shrinkToFit="1"/>
    </xf>
    <xf numFmtId="0" fontId="41" fillId="0" borderId="0" xfId="0" applyFont="1" applyAlignment="1" applyProtection="1">
      <alignment horizontal="left" vertical="center" shrinkToFit="1"/>
    </xf>
    <xf numFmtId="0" fontId="39" fillId="0" borderId="0" xfId="0" applyFont="1" applyAlignment="1" applyProtection="1">
      <alignment horizontal="left" vertical="center" shrinkToFit="1"/>
    </xf>
    <xf numFmtId="0" fontId="38" fillId="9" borderId="41" xfId="0" applyFont="1" applyFill="1" applyBorder="1" applyAlignment="1" applyProtection="1">
      <alignment horizontal="left" vertical="center" shrinkToFit="1"/>
      <protection locked="0"/>
    </xf>
    <xf numFmtId="0" fontId="38" fillId="0" borderId="0" xfId="0" applyFont="1" applyFill="1" applyBorder="1" applyAlignment="1" applyProtection="1">
      <alignment horizontal="left" vertical="center" shrinkToFit="1"/>
    </xf>
    <xf numFmtId="0" fontId="36" fillId="0" borderId="0" xfId="0" applyFont="1" applyFill="1" applyAlignment="1" applyProtection="1">
      <alignment horizontal="left" vertical="center" shrinkToFit="1"/>
    </xf>
    <xf numFmtId="0" fontId="39" fillId="0" borderId="0" xfId="0" applyFont="1" applyFill="1" applyBorder="1" applyAlignment="1" applyProtection="1">
      <alignment horizontal="left" vertical="center" shrinkToFit="1"/>
    </xf>
    <xf numFmtId="0" fontId="42" fillId="0" borderId="0" xfId="0" applyFont="1" applyAlignment="1" applyProtection="1">
      <alignment horizontal="left" vertical="center" shrinkToFit="1"/>
    </xf>
    <xf numFmtId="0" fontId="40" fillId="0" borderId="0" xfId="0" applyFont="1" applyFill="1" applyBorder="1" applyAlignment="1" applyProtection="1">
      <alignment horizontal="left" vertical="center" shrinkToFit="1"/>
    </xf>
    <xf numFmtId="0" fontId="42" fillId="0" borderId="0" xfId="0" applyFont="1" applyFill="1" applyBorder="1" applyAlignment="1" applyProtection="1">
      <alignment horizontal="left" vertical="center" shrinkToFit="1"/>
    </xf>
    <xf numFmtId="0" fontId="23" fillId="0" borderId="0" xfId="0" applyFont="1" applyFill="1" applyBorder="1" applyAlignment="1" applyProtection="1">
      <alignment horizontal="center" vertical="center" shrinkToFit="1"/>
    </xf>
    <xf numFmtId="0" fontId="41" fillId="0" borderId="0" xfId="0" applyFont="1" applyFill="1" applyBorder="1" applyAlignment="1" applyProtection="1">
      <alignment horizontal="center" vertical="center" shrinkToFit="1"/>
    </xf>
    <xf numFmtId="0" fontId="49" fillId="0" borderId="0" xfId="0" applyFont="1" applyFill="1" applyBorder="1" applyAlignment="1" applyProtection="1">
      <alignment horizontal="center" vertical="center" shrinkToFit="1"/>
    </xf>
    <xf numFmtId="0" fontId="49" fillId="0" borderId="0" xfId="0" applyFont="1" applyBorder="1" applyAlignment="1" applyProtection="1">
      <alignment horizontal="center" vertical="center" shrinkToFit="1"/>
    </xf>
    <xf numFmtId="0" fontId="39" fillId="0" borderId="0" xfId="0" applyFont="1" applyBorder="1" applyAlignment="1" applyProtection="1">
      <alignment horizontal="center" vertical="center" shrinkToFit="1"/>
    </xf>
    <xf numFmtId="0" fontId="42" fillId="6" borderId="42" xfId="0" applyFont="1" applyFill="1" applyBorder="1" applyAlignment="1" applyProtection="1">
      <alignment horizontal="center" vertical="center" shrinkToFit="1"/>
      <protection locked="0"/>
    </xf>
    <xf numFmtId="0" fontId="42" fillId="0" borderId="15" xfId="0" applyFont="1" applyBorder="1" applyAlignment="1" applyProtection="1">
      <alignment horizontal="center" vertical="center" shrinkToFit="1"/>
      <protection locked="0"/>
    </xf>
    <xf numFmtId="0" fontId="42" fillId="0" borderId="47" xfId="0" applyFont="1" applyBorder="1" applyAlignment="1" applyProtection="1">
      <alignment horizontal="center" vertical="center" shrinkToFit="1"/>
      <protection locked="0"/>
    </xf>
    <xf numFmtId="0" fontId="40" fillId="0" borderId="15" xfId="0" applyFont="1" applyBorder="1" applyAlignment="1" applyProtection="1">
      <alignment horizontal="center" vertical="center" shrinkToFit="1"/>
      <protection locked="0"/>
    </xf>
    <xf numFmtId="0" fontId="40" fillId="0" borderId="6" xfId="0" applyFont="1" applyBorder="1" applyAlignment="1" applyProtection="1">
      <alignment horizontal="center" vertical="center" shrinkToFit="1"/>
      <protection locked="0"/>
    </xf>
    <xf numFmtId="0" fontId="14" fillId="0" borderId="50" xfId="0" applyFont="1" applyFill="1" applyBorder="1" applyAlignment="1" applyProtection="1">
      <alignment vertical="center" shrinkToFit="1"/>
      <protection locked="0"/>
    </xf>
    <xf numFmtId="0" fontId="14" fillId="0" borderId="40" xfId="0" applyFont="1" applyFill="1" applyBorder="1" applyAlignment="1" applyProtection="1">
      <alignment vertical="center" shrinkToFit="1"/>
    </xf>
    <xf numFmtId="0" fontId="14" fillId="0" borderId="1" xfId="0" applyFont="1" applyFill="1" applyBorder="1" applyAlignment="1" applyProtection="1">
      <alignment vertical="center" shrinkToFit="1"/>
      <protection locked="0"/>
    </xf>
    <xf numFmtId="0" fontId="14" fillId="0" borderId="8" xfId="0" applyFont="1" applyFill="1" applyBorder="1" applyAlignment="1" applyProtection="1">
      <alignment vertical="center" shrinkToFit="1"/>
      <protection locked="0"/>
    </xf>
    <xf numFmtId="0" fontId="14" fillId="0" borderId="10" xfId="0" applyFont="1" applyFill="1" applyBorder="1" applyAlignment="1" applyProtection="1">
      <alignment vertical="center" shrinkToFit="1"/>
      <protection locked="0"/>
    </xf>
    <xf numFmtId="0" fontId="11" fillId="5" borderId="38" xfId="0" applyFont="1" applyFill="1" applyBorder="1" applyAlignment="1" applyProtection="1">
      <alignment horizontal="center" vertical="center" shrinkToFit="1"/>
    </xf>
    <xf numFmtId="0" fontId="55" fillId="0" borderId="0" xfId="0" applyFont="1" applyFill="1" applyAlignment="1" applyProtection="1">
      <alignment vertical="center" shrinkToFit="1"/>
    </xf>
    <xf numFmtId="0" fontId="55" fillId="0" borderId="0" xfId="0" applyFont="1" applyFill="1" applyBorder="1" applyAlignment="1" applyProtection="1">
      <alignment vertical="center" shrinkToFit="1"/>
    </xf>
    <xf numFmtId="0" fontId="53" fillId="0" borderId="0" xfId="0" applyFont="1" applyFill="1" applyBorder="1" applyAlignment="1" applyProtection="1">
      <alignment vertical="center" shrinkToFit="1"/>
    </xf>
    <xf numFmtId="0" fontId="25" fillId="0" borderId="0" xfId="0" applyFont="1" applyFill="1" applyBorder="1" applyAlignment="1" applyProtection="1">
      <alignment vertical="center" shrinkToFit="1"/>
    </xf>
    <xf numFmtId="0" fontId="7" fillId="0" borderId="10" xfId="0" applyFont="1" applyFill="1" applyBorder="1" applyAlignment="1" applyProtection="1">
      <alignment vertical="center" shrinkToFit="1"/>
    </xf>
    <xf numFmtId="0" fontId="56" fillId="0" borderId="0" xfId="0" applyFont="1" applyFill="1" applyBorder="1" applyAlignment="1" applyProtection="1">
      <alignment horizontal="center" vertical="center" shrinkToFit="1"/>
    </xf>
    <xf numFmtId="0" fontId="22" fillId="0" borderId="30" xfId="0" applyFont="1" applyFill="1" applyBorder="1" applyAlignment="1" applyProtection="1">
      <alignment horizontal="center" vertical="center" shrinkToFit="1"/>
    </xf>
    <xf numFmtId="0" fontId="57" fillId="0" borderId="2" xfId="0" applyFont="1" applyFill="1" applyBorder="1" applyAlignment="1" applyProtection="1">
      <alignment horizontal="center" vertical="center" shrinkToFit="1"/>
      <protection locked="0"/>
    </xf>
    <xf numFmtId="0" fontId="57" fillId="0" borderId="30" xfId="0" applyFont="1" applyFill="1" applyBorder="1" applyAlignment="1" applyProtection="1">
      <alignment horizontal="center" vertical="center" shrinkToFit="1"/>
    </xf>
    <xf numFmtId="0" fontId="57" fillId="0" borderId="30" xfId="0" applyFont="1" applyFill="1" applyBorder="1" applyAlignment="1" applyProtection="1">
      <alignment horizontal="center" vertical="center" shrinkToFit="1"/>
      <protection locked="0"/>
    </xf>
    <xf numFmtId="0" fontId="57" fillId="0" borderId="7" xfId="0" applyFont="1" applyFill="1" applyBorder="1" applyAlignment="1" applyProtection="1">
      <alignment horizontal="center" vertical="center" shrinkToFit="1"/>
      <protection locked="0"/>
    </xf>
    <xf numFmtId="0" fontId="26" fillId="0" borderId="0" xfId="0" applyFont="1" applyFill="1" applyBorder="1" applyAlignment="1" applyProtection="1">
      <alignment horizontal="center" vertical="center" shrinkToFit="1"/>
    </xf>
    <xf numFmtId="38" fontId="26" fillId="0" borderId="0" xfId="2" applyFont="1" applyFill="1" applyBorder="1" applyAlignment="1" applyProtection="1">
      <alignment vertical="center" shrinkToFit="1"/>
    </xf>
    <xf numFmtId="6" fontId="58" fillId="0" borderId="0" xfId="2" applyNumberFormat="1" applyFont="1" applyFill="1" applyBorder="1" applyAlignment="1" applyProtection="1">
      <alignment vertical="center" shrinkToFit="1"/>
    </xf>
    <xf numFmtId="2" fontId="26" fillId="0" borderId="0" xfId="0" applyNumberFormat="1" applyFont="1" applyFill="1" applyAlignment="1" applyProtection="1">
      <alignment horizontal="center" vertical="center" shrinkToFit="1"/>
    </xf>
    <xf numFmtId="2" fontId="26" fillId="0" borderId="0" xfId="0" applyNumberFormat="1" applyFont="1" applyFill="1" applyBorder="1" applyAlignment="1" applyProtection="1">
      <alignment horizontal="center" vertical="center" shrinkToFit="1"/>
    </xf>
    <xf numFmtId="0" fontId="31" fillId="0" borderId="1" xfId="0" applyFont="1" applyFill="1" applyBorder="1" applyAlignment="1" applyProtection="1">
      <alignment vertical="center" shrinkToFit="1"/>
    </xf>
    <xf numFmtId="0" fontId="22" fillId="0" borderId="4" xfId="0" applyFont="1" applyFill="1" applyBorder="1" applyAlignment="1" applyProtection="1">
      <alignment horizontal="center" vertical="center" shrinkToFit="1"/>
    </xf>
    <xf numFmtId="0" fontId="22" fillId="0" borderId="5" xfId="0" applyFont="1" applyFill="1" applyBorder="1" applyAlignment="1" applyProtection="1">
      <alignment horizontal="center" vertical="center" shrinkToFit="1"/>
    </xf>
    <xf numFmtId="0" fontId="38" fillId="9" borderId="41" xfId="0" quotePrefix="1" applyFont="1" applyFill="1" applyBorder="1" applyAlignment="1" applyProtection="1">
      <alignment horizontal="left" vertical="center" shrinkToFit="1"/>
      <protection locked="0"/>
    </xf>
    <xf numFmtId="0" fontId="22" fillId="0" borderId="7" xfId="0" applyFont="1" applyFill="1" applyBorder="1" applyAlignment="1" applyProtection="1">
      <alignment horizontal="center" vertical="center" shrinkToFit="1"/>
      <protection locked="0"/>
    </xf>
    <xf numFmtId="0" fontId="22" fillId="0" borderId="30" xfId="0" applyFont="1" applyFill="1" applyBorder="1" applyAlignment="1" applyProtection="1">
      <alignment horizontal="center" vertical="center" shrinkToFit="1"/>
      <protection locked="0"/>
    </xf>
    <xf numFmtId="0" fontId="22" fillId="0" borderId="2" xfId="0" applyFont="1" applyFill="1" applyBorder="1" applyAlignment="1" applyProtection="1">
      <alignment horizontal="center" vertical="center" shrinkToFit="1"/>
      <protection locked="0"/>
    </xf>
    <xf numFmtId="0" fontId="22" fillId="0" borderId="0" xfId="0" applyFont="1" applyFill="1" applyBorder="1" applyAlignment="1" applyProtection="1">
      <alignment horizontal="center" vertical="center" shrinkToFit="1"/>
      <protection locked="0"/>
    </xf>
    <xf numFmtId="0" fontId="57" fillId="0" borderId="0" xfId="0" applyFont="1" applyFill="1" applyBorder="1" applyAlignment="1" applyProtection="1">
      <alignment vertical="center" shrinkToFit="1"/>
    </xf>
    <xf numFmtId="0" fontId="57" fillId="0" borderId="0" xfId="0" applyFont="1" applyFill="1" applyBorder="1" applyAlignment="1" applyProtection="1">
      <alignment horizontal="center" vertical="center" shrinkToFit="1"/>
      <protection locked="0"/>
    </xf>
    <xf numFmtId="0" fontId="57" fillId="0" borderId="0" xfId="0" applyFont="1" applyFill="1" applyBorder="1" applyAlignment="1" applyProtection="1">
      <alignment horizontal="center" vertical="center" shrinkToFit="1"/>
    </xf>
    <xf numFmtId="1" fontId="24" fillId="0" borderId="2" xfId="0" applyNumberFormat="1" applyFont="1" applyFill="1" applyBorder="1" applyAlignment="1" applyProtection="1">
      <alignment horizontal="center" vertical="center" shrinkToFit="1"/>
      <protection locked="0"/>
    </xf>
    <xf numFmtId="1" fontId="24" fillId="0" borderId="30" xfId="0" applyNumberFormat="1" applyFont="1" applyFill="1" applyBorder="1" applyAlignment="1" applyProtection="1">
      <alignment horizontal="center" vertical="center" shrinkToFit="1"/>
      <protection locked="0"/>
    </xf>
    <xf numFmtId="1" fontId="24" fillId="0" borderId="30" xfId="0" applyNumberFormat="1" applyFont="1" applyFill="1" applyBorder="1" applyAlignment="1" applyProtection="1">
      <alignment horizontal="center" vertical="center" shrinkToFit="1"/>
    </xf>
    <xf numFmtId="1" fontId="24" fillId="0" borderId="7" xfId="0" applyNumberFormat="1" applyFont="1" applyFill="1" applyBorder="1" applyAlignment="1" applyProtection="1">
      <alignment horizontal="center" vertical="center" shrinkToFit="1"/>
      <protection locked="0"/>
    </xf>
    <xf numFmtId="0" fontId="7" fillId="0" borderId="0" xfId="0" applyFont="1" applyFill="1" applyBorder="1" applyAlignment="1">
      <alignment vertical="center"/>
    </xf>
    <xf numFmtId="0" fontId="69" fillId="0" borderId="0" xfId="0" applyFont="1" applyFill="1" applyBorder="1" applyAlignment="1">
      <alignment horizontal="distributed" vertical="center"/>
    </xf>
    <xf numFmtId="0" fontId="14" fillId="0" borderId="0" xfId="0" applyFont="1" applyFill="1" applyBorder="1" applyAlignment="1">
      <alignment vertical="center"/>
    </xf>
    <xf numFmtId="0" fontId="14" fillId="0" borderId="0" xfId="0" applyFont="1" applyFill="1" applyBorder="1" applyAlignment="1">
      <alignment horizontal="right" vertical="top" wrapText="1"/>
    </xf>
    <xf numFmtId="0" fontId="14" fillId="0" borderId="0" xfId="0" applyFont="1" applyFill="1" applyBorder="1" applyAlignment="1">
      <alignment horizontal="center" vertical="center" wrapText="1"/>
    </xf>
    <xf numFmtId="0" fontId="14" fillId="12" borderId="0" xfId="0" applyFont="1" applyFill="1" applyBorder="1" applyAlignment="1">
      <alignment horizontal="right" vertical="top" wrapText="1"/>
    </xf>
    <xf numFmtId="0" fontId="14" fillId="12" borderId="0" xfId="0" applyFont="1" applyFill="1" applyBorder="1" applyAlignment="1">
      <alignment horizontal="center" vertical="center" wrapText="1"/>
    </xf>
    <xf numFmtId="0" fontId="70" fillId="0" borderId="0" xfId="0" applyFont="1" applyFill="1" applyBorder="1" applyAlignment="1">
      <alignment horizontal="center" vertical="top" wrapText="1"/>
    </xf>
    <xf numFmtId="49" fontId="14" fillId="11" borderId="62" xfId="0" applyNumberFormat="1" applyFont="1" applyFill="1" applyBorder="1" applyAlignment="1">
      <alignment horizontal="center" vertical="center" wrapText="1"/>
    </xf>
    <xf numFmtId="0" fontId="14" fillId="0" borderId="0" xfId="0" applyFont="1" applyFill="1" applyBorder="1" applyAlignment="1">
      <alignment vertical="center"/>
    </xf>
    <xf numFmtId="0" fontId="74" fillId="0" borderId="0" xfId="0" applyFont="1" applyFill="1" applyBorder="1" applyAlignment="1">
      <alignment horizontal="center" vertical="center"/>
    </xf>
    <xf numFmtId="0" fontId="74" fillId="0" borderId="0" xfId="0" applyFont="1" applyFill="1" applyBorder="1" applyAlignment="1">
      <alignment horizontal="distributed" vertical="center"/>
    </xf>
    <xf numFmtId="0" fontId="74" fillId="0" borderId="0" xfId="0" applyFont="1" applyFill="1" applyBorder="1" applyAlignment="1">
      <alignment horizontal="center" vertical="center" wrapText="1"/>
    </xf>
    <xf numFmtId="0" fontId="71" fillId="0" borderId="0" xfId="0" applyFont="1" applyFill="1" applyBorder="1" applyAlignment="1">
      <alignment vertical="center"/>
    </xf>
    <xf numFmtId="0" fontId="7" fillId="0" borderId="0" xfId="0" applyFont="1">
      <alignment vertical="center"/>
    </xf>
    <xf numFmtId="0" fontId="69" fillId="0" borderId="0" xfId="0" applyFont="1" applyAlignment="1">
      <alignment horizontal="center" vertical="center"/>
    </xf>
    <xf numFmtId="0" fontId="69" fillId="0" borderId="0" xfId="0" applyFont="1" applyAlignment="1">
      <alignment horizontal="distributed" vertical="center"/>
    </xf>
    <xf numFmtId="0" fontId="14" fillId="0" borderId="0" xfId="0" applyFont="1">
      <alignment vertical="center"/>
    </xf>
    <xf numFmtId="0" fontId="1" fillId="0" borderId="0" xfId="0" applyFont="1">
      <alignment vertical="center"/>
    </xf>
    <xf numFmtId="0" fontId="14" fillId="0" borderId="0" xfId="0" applyFont="1" applyAlignment="1">
      <alignment horizontal="right" vertical="top" wrapText="1"/>
    </xf>
    <xf numFmtId="0" fontId="14" fillId="0" borderId="0" xfId="0" applyFont="1" applyAlignment="1">
      <alignment horizontal="center" vertical="center" wrapText="1"/>
    </xf>
    <xf numFmtId="0" fontId="14" fillId="12" borderId="0" xfId="0" applyFont="1" applyFill="1" applyAlignment="1">
      <alignment horizontal="right" vertical="top" wrapText="1"/>
    </xf>
    <xf numFmtId="0" fontId="14" fillId="12" borderId="0" xfId="0" applyFont="1" applyFill="1" applyAlignment="1">
      <alignment horizontal="center" vertical="center" wrapText="1"/>
    </xf>
    <xf numFmtId="0" fontId="70" fillId="0" borderId="0" xfId="0" applyFont="1" applyAlignment="1">
      <alignment horizontal="center" vertical="top" wrapText="1"/>
    </xf>
    <xf numFmtId="0" fontId="69" fillId="0" borderId="0" xfId="0" applyFont="1" applyAlignment="1">
      <alignment horizontal="center" vertical="center" wrapText="1"/>
    </xf>
    <xf numFmtId="0" fontId="74" fillId="0" borderId="0" xfId="0" applyFont="1" applyAlignment="1">
      <alignment horizontal="distributed" vertical="center"/>
    </xf>
    <xf numFmtId="0" fontId="14" fillId="13" borderId="0" xfId="0" applyFont="1" applyFill="1" applyAlignment="1">
      <alignment horizontal="right" vertical="top" wrapText="1"/>
    </xf>
    <xf numFmtId="0" fontId="14" fillId="13" borderId="0" xfId="0" applyFont="1" applyFill="1" applyAlignment="1">
      <alignment horizontal="center" vertical="center" wrapText="1"/>
    </xf>
    <xf numFmtId="0" fontId="74" fillId="0" borderId="0" xfId="0" applyFont="1" applyFill="1" applyBorder="1" applyAlignment="1">
      <alignment horizontal="distributed" vertical="center"/>
    </xf>
    <xf numFmtId="0" fontId="14" fillId="0" borderId="0" xfId="0" applyFont="1" applyFill="1" applyBorder="1" applyAlignment="1">
      <alignment horizontal="left" vertical="center" wrapText="1"/>
    </xf>
    <xf numFmtId="0" fontId="72" fillId="0" borderId="0" xfId="0" applyFont="1" applyFill="1" applyBorder="1" applyAlignment="1">
      <alignment horizontal="left" vertical="center" wrapText="1"/>
    </xf>
    <xf numFmtId="0" fontId="70" fillId="0" borderId="0" xfId="0" applyFont="1" applyFill="1" applyBorder="1" applyAlignment="1">
      <alignment horizontal="left" vertical="center" wrapText="1"/>
    </xf>
    <xf numFmtId="0" fontId="75" fillId="0" borderId="0" xfId="0" applyFont="1" applyFill="1" applyBorder="1" applyAlignment="1">
      <alignment horizontal="distributed" vertical="center"/>
    </xf>
    <xf numFmtId="0" fontId="14" fillId="0" borderId="0" xfId="0" applyFont="1" applyFill="1" applyBorder="1" applyAlignment="1">
      <alignment vertical="center"/>
    </xf>
    <xf numFmtId="0" fontId="14" fillId="0" borderId="0" xfId="0" applyFont="1" applyFill="1" applyBorder="1" applyAlignment="1">
      <alignment vertical="center" wrapText="1"/>
    </xf>
    <xf numFmtId="0" fontId="14" fillId="11" borderId="32" xfId="0" applyFont="1" applyFill="1" applyBorder="1" applyAlignment="1">
      <alignment horizontal="center" vertical="center" wrapText="1"/>
    </xf>
    <xf numFmtId="0" fontId="14" fillId="11" borderId="32" xfId="0" applyFont="1" applyFill="1" applyBorder="1" applyAlignment="1">
      <alignment vertical="center" wrapText="1"/>
    </xf>
    <xf numFmtId="0" fontId="14" fillId="11" borderId="63" xfId="0" applyFont="1" applyFill="1" applyBorder="1" applyAlignment="1">
      <alignment vertical="center" wrapText="1"/>
    </xf>
    <xf numFmtId="49" fontId="72" fillId="0" borderId="0" xfId="0" applyNumberFormat="1" applyFont="1" applyFill="1" applyBorder="1" applyAlignment="1">
      <alignment horizontal="left" vertical="center" wrapText="1"/>
    </xf>
    <xf numFmtId="49" fontId="14" fillId="11" borderId="60" xfId="0" applyNumberFormat="1" applyFont="1" applyFill="1" applyBorder="1" applyAlignment="1">
      <alignment horizontal="center" vertical="center" wrapText="1"/>
    </xf>
    <xf numFmtId="0" fontId="14" fillId="11" borderId="1" xfId="0" applyFont="1" applyFill="1" applyBorder="1" applyAlignment="1">
      <alignment horizontal="center" vertical="center" wrapText="1"/>
    </xf>
    <xf numFmtId="0" fontId="14" fillId="11" borderId="1" xfId="0" applyFont="1" applyFill="1" applyBorder="1" applyAlignment="1">
      <alignment vertical="center" wrapText="1"/>
    </xf>
    <xf numFmtId="0" fontId="14" fillId="11" borderId="0" xfId="0" applyFont="1" applyFill="1" applyBorder="1" applyAlignment="1">
      <alignment vertical="center" wrapText="1"/>
    </xf>
    <xf numFmtId="0" fontId="14" fillId="11" borderId="23" xfId="0" applyFont="1" applyFill="1" applyBorder="1" applyAlignment="1">
      <alignment vertical="center" wrapText="1"/>
    </xf>
    <xf numFmtId="0" fontId="14" fillId="0" borderId="0" xfId="0" applyFont="1" applyFill="1" applyBorder="1" applyAlignment="1">
      <alignment horizontal="left" vertical="center"/>
    </xf>
    <xf numFmtId="0" fontId="70" fillId="0" borderId="0" xfId="0" applyFont="1" applyFill="1" applyBorder="1" applyAlignment="1">
      <alignment horizontal="left" vertical="center"/>
    </xf>
    <xf numFmtId="0" fontId="14" fillId="11" borderId="57" xfId="0" applyFont="1" applyFill="1" applyBorder="1" applyAlignment="1">
      <alignment horizontal="center" vertical="center" wrapText="1"/>
    </xf>
    <xf numFmtId="0" fontId="14" fillId="11" borderId="58" xfId="0" applyFont="1" applyFill="1" applyBorder="1" applyAlignment="1">
      <alignment horizontal="center" vertical="center" wrapText="1"/>
    </xf>
    <xf numFmtId="0" fontId="14" fillId="11" borderId="59" xfId="0" applyFont="1" applyFill="1" applyBorder="1" applyAlignment="1">
      <alignment horizontal="center" vertical="center" wrapText="1"/>
    </xf>
    <xf numFmtId="0" fontId="14" fillId="11" borderId="62" xfId="0" applyFont="1" applyFill="1" applyBorder="1" applyAlignment="1">
      <alignment horizontal="center" vertical="center" wrapText="1"/>
    </xf>
    <xf numFmtId="0" fontId="14" fillId="11" borderId="63" xfId="0" applyFont="1" applyFill="1" applyBorder="1" applyAlignment="1">
      <alignment horizontal="center" vertical="center" wrapText="1"/>
    </xf>
    <xf numFmtId="0" fontId="14" fillId="0" borderId="0" xfId="0" applyFont="1" applyFill="1" applyBorder="1" applyAlignment="1">
      <alignment horizontal="left" vertical="top" wrapText="1"/>
    </xf>
    <xf numFmtId="0" fontId="70" fillId="0" borderId="0" xfId="0" applyFont="1" applyFill="1" applyBorder="1" applyAlignment="1">
      <alignment horizontal="left" vertical="top" wrapText="1"/>
    </xf>
    <xf numFmtId="0" fontId="72" fillId="0" borderId="0" xfId="0" applyNumberFormat="1" applyFont="1" applyFill="1" applyBorder="1" applyAlignment="1">
      <alignment horizontal="left"/>
    </xf>
    <xf numFmtId="0" fontId="14" fillId="11" borderId="8" xfId="0" applyFont="1" applyFill="1" applyBorder="1" applyAlignment="1">
      <alignment horizontal="center" vertical="center" wrapText="1"/>
    </xf>
    <xf numFmtId="0" fontId="14" fillId="11" borderId="10" xfId="0" applyFont="1" applyFill="1" applyBorder="1" applyAlignment="1">
      <alignment horizontal="center" vertical="center" wrapText="1"/>
    </xf>
    <xf numFmtId="0" fontId="14" fillId="11" borderId="11" xfId="0" applyFont="1" applyFill="1" applyBorder="1" applyAlignment="1">
      <alignment horizontal="center" vertical="center" wrapText="1"/>
    </xf>
    <xf numFmtId="0" fontId="14" fillId="11" borderId="9" xfId="0" applyFont="1" applyFill="1" applyBorder="1" applyAlignment="1">
      <alignment horizontal="center" vertical="center" wrapText="1"/>
    </xf>
    <xf numFmtId="0" fontId="14" fillId="11" borderId="3" xfId="0" applyFont="1" applyFill="1" applyBorder="1" applyAlignment="1">
      <alignment horizontal="center" vertical="center" wrapText="1"/>
    </xf>
    <xf numFmtId="0" fontId="14" fillId="11" borderId="12" xfId="0" applyFont="1" applyFill="1" applyBorder="1" applyAlignment="1">
      <alignment horizontal="center" vertical="center" wrapText="1"/>
    </xf>
    <xf numFmtId="0" fontId="71" fillId="11" borderId="1" xfId="0" applyFont="1" applyFill="1" applyBorder="1" applyAlignment="1">
      <alignment vertical="center" wrapText="1"/>
    </xf>
    <xf numFmtId="0" fontId="71" fillId="11" borderId="61" xfId="0" applyFont="1" applyFill="1" applyBorder="1" applyAlignment="1">
      <alignment vertical="center" wrapText="1"/>
    </xf>
    <xf numFmtId="0" fontId="14" fillId="12" borderId="60" xfId="0" applyFont="1" applyFill="1" applyBorder="1" applyAlignment="1">
      <alignment horizontal="center" vertical="center" wrapText="1"/>
    </xf>
    <xf numFmtId="0" fontId="14" fillId="12" borderId="1" xfId="0" applyFont="1" applyFill="1" applyBorder="1" applyAlignment="1">
      <alignment horizontal="center" vertical="center" wrapText="1"/>
    </xf>
    <xf numFmtId="0" fontId="14" fillId="12" borderId="62" xfId="0" applyFont="1" applyFill="1" applyBorder="1" applyAlignment="1">
      <alignment horizontal="center" vertical="center" wrapText="1"/>
    </xf>
    <xf numFmtId="0" fontId="14" fillId="12" borderId="32" xfId="0" applyFont="1" applyFill="1" applyBorder="1" applyAlignment="1">
      <alignment horizontal="center" vertical="center" wrapText="1"/>
    </xf>
    <xf numFmtId="0" fontId="14" fillId="12" borderId="8" xfId="0" applyFont="1" applyFill="1" applyBorder="1" applyAlignment="1">
      <alignment horizontal="center" vertical="center" wrapText="1"/>
    </xf>
    <xf numFmtId="0" fontId="14" fillId="12" borderId="10" xfId="0" applyFont="1" applyFill="1" applyBorder="1" applyAlignment="1">
      <alignment horizontal="center" vertical="center" wrapText="1"/>
    </xf>
    <xf numFmtId="0" fontId="14" fillId="12" borderId="11" xfId="0" applyFont="1" applyFill="1" applyBorder="1" applyAlignment="1">
      <alignment horizontal="center" vertical="center" wrapText="1"/>
    </xf>
    <xf numFmtId="0" fontId="14" fillId="12" borderId="9" xfId="0" applyFont="1" applyFill="1" applyBorder="1" applyAlignment="1">
      <alignment horizontal="center" vertical="center" wrapText="1"/>
    </xf>
    <xf numFmtId="0" fontId="14" fillId="12" borderId="3" xfId="0" applyFont="1" applyFill="1" applyBorder="1" applyAlignment="1">
      <alignment horizontal="center" vertical="center" wrapText="1"/>
    </xf>
    <xf numFmtId="0" fontId="14" fillId="12" borderId="12" xfId="0" applyFont="1" applyFill="1" applyBorder="1" applyAlignment="1">
      <alignment horizontal="center" vertical="center" wrapText="1"/>
    </xf>
    <xf numFmtId="0" fontId="71" fillId="12" borderId="1" xfId="0" applyFont="1" applyFill="1" applyBorder="1" applyAlignment="1">
      <alignment vertical="center" wrapText="1"/>
    </xf>
    <xf numFmtId="0" fontId="71" fillId="12" borderId="61" xfId="0" applyFont="1" applyFill="1" applyBorder="1" applyAlignment="1">
      <alignment vertical="center" wrapText="1"/>
    </xf>
    <xf numFmtId="0" fontId="14" fillId="11" borderId="60" xfId="0" applyFont="1" applyFill="1" applyBorder="1" applyAlignment="1">
      <alignment horizontal="center" vertical="center" wrapText="1"/>
    </xf>
    <xf numFmtId="0" fontId="14" fillId="11" borderId="64" xfId="0" applyFont="1" applyFill="1" applyBorder="1" applyAlignment="1">
      <alignment horizontal="center" vertical="center" wrapText="1"/>
    </xf>
    <xf numFmtId="0" fontId="14" fillId="11" borderId="17" xfId="0" applyFont="1" applyFill="1" applyBorder="1" applyAlignment="1">
      <alignment horizontal="center" vertical="center" wrapText="1"/>
    </xf>
    <xf numFmtId="0" fontId="14" fillId="11" borderId="65" xfId="0" applyFont="1" applyFill="1" applyBorder="1" applyAlignment="1">
      <alignment horizontal="center" vertical="center" wrapText="1"/>
    </xf>
    <xf numFmtId="0" fontId="71" fillId="11" borderId="58" xfId="0" applyFont="1" applyFill="1" applyBorder="1" applyAlignment="1">
      <alignment vertical="center" wrapText="1"/>
    </xf>
    <xf numFmtId="0" fontId="71" fillId="11" borderId="59" xfId="0" applyFont="1" applyFill="1" applyBorder="1" applyAlignment="1">
      <alignment vertical="center" wrapText="1"/>
    </xf>
    <xf numFmtId="0" fontId="14" fillId="12" borderId="66" xfId="0" applyFont="1" applyFill="1" applyBorder="1" applyAlignment="1">
      <alignment horizontal="center" vertical="center" wrapText="1"/>
    </xf>
    <xf numFmtId="0" fontId="14" fillId="12" borderId="20" xfId="0" applyFont="1" applyFill="1" applyBorder="1" applyAlignment="1">
      <alignment horizontal="center" vertical="center" wrapText="1"/>
    </xf>
    <xf numFmtId="0" fontId="14" fillId="12" borderId="67" xfId="0" applyFont="1" applyFill="1" applyBorder="1" applyAlignment="1">
      <alignment horizontal="center" vertical="center" wrapText="1"/>
    </xf>
    <xf numFmtId="0" fontId="71" fillId="12" borderId="32" xfId="0" applyFont="1" applyFill="1" applyBorder="1" applyAlignment="1">
      <alignment vertical="center" wrapText="1"/>
    </xf>
    <xf numFmtId="0" fontId="71" fillId="12" borderId="63" xfId="0" applyFont="1" applyFill="1" applyBorder="1" applyAlignment="1">
      <alignment vertical="center" wrapText="1"/>
    </xf>
    <xf numFmtId="0" fontId="14" fillId="12" borderId="0" xfId="0" applyFont="1" applyFill="1" applyBorder="1" applyAlignment="1">
      <alignment horizontal="distributed" vertical="center" wrapText="1"/>
    </xf>
    <xf numFmtId="0" fontId="14" fillId="12" borderId="0" xfId="0" applyFont="1" applyFill="1" applyBorder="1" applyAlignment="1">
      <alignment horizontal="center" vertical="center" wrapText="1"/>
    </xf>
    <xf numFmtId="0" fontId="14" fillId="0" borderId="0" xfId="0" applyFont="1" applyFill="1" applyBorder="1" applyAlignment="1">
      <alignment horizontal="distributed" vertical="center" wrapText="1"/>
    </xf>
    <xf numFmtId="0" fontId="14" fillId="0" borderId="0" xfId="0" applyFont="1" applyFill="1" applyBorder="1" applyAlignment="1">
      <alignment horizontal="center" vertical="center" wrapText="1"/>
    </xf>
    <xf numFmtId="0" fontId="68" fillId="0" borderId="0" xfId="0" applyFont="1" applyFill="1" applyBorder="1" applyAlignment="1">
      <alignment horizontal="distributed" vertical="center"/>
    </xf>
    <xf numFmtId="0" fontId="68" fillId="10" borderId="0" xfId="0" applyFont="1" applyFill="1" applyBorder="1" applyAlignment="1">
      <alignment horizontal="center" vertical="center" wrapText="1"/>
    </xf>
    <xf numFmtId="0" fontId="68" fillId="0" borderId="0" xfId="0" applyFont="1" applyAlignment="1">
      <alignment horizontal="distributed" vertical="center"/>
    </xf>
    <xf numFmtId="0" fontId="69" fillId="0" borderId="0" xfId="0" applyFont="1" applyAlignment="1">
      <alignment horizontal="distributed" vertical="center"/>
    </xf>
    <xf numFmtId="0" fontId="14" fillId="0" borderId="0" xfId="0" applyFont="1" applyAlignment="1">
      <alignment horizontal="left" vertical="center"/>
    </xf>
    <xf numFmtId="0" fontId="70" fillId="0" borderId="0" xfId="0" applyFont="1" applyAlignment="1">
      <alignment horizontal="left" vertical="center"/>
    </xf>
    <xf numFmtId="0" fontId="70" fillId="0" borderId="0" xfId="0" applyFont="1" applyAlignment="1">
      <alignment horizontal="left" vertical="top" wrapText="1"/>
    </xf>
    <xf numFmtId="0" fontId="14" fillId="0" borderId="0" xfId="0" applyFont="1" applyAlignment="1">
      <alignment horizontal="distributed" vertical="center" wrapText="1"/>
    </xf>
    <xf numFmtId="0" fontId="14" fillId="0" borderId="0" xfId="0" applyFont="1" applyAlignment="1">
      <alignment horizontal="center" vertical="center" wrapText="1"/>
    </xf>
    <xf numFmtId="0" fontId="14" fillId="0" borderId="0" xfId="0" applyFont="1" applyAlignment="1">
      <alignment horizontal="left" vertical="top" wrapText="1"/>
    </xf>
    <xf numFmtId="0" fontId="14" fillId="13" borderId="0" xfId="0" applyFont="1" applyFill="1" applyAlignment="1">
      <alignment horizontal="distributed" vertical="center" wrapText="1"/>
    </xf>
    <xf numFmtId="0" fontId="14" fillId="13" borderId="0" xfId="0" applyFont="1" applyFill="1" applyAlignment="1">
      <alignment horizontal="center" vertical="center" wrapText="1"/>
    </xf>
    <xf numFmtId="0" fontId="14" fillId="12" borderId="0" xfId="0" applyFont="1" applyFill="1" applyAlignment="1">
      <alignment horizontal="center" vertical="center" wrapText="1"/>
    </xf>
    <xf numFmtId="0" fontId="14" fillId="12" borderId="0" xfId="0" applyFont="1" applyFill="1" applyAlignment="1">
      <alignment horizontal="distributed" vertical="center" wrapText="1"/>
    </xf>
    <xf numFmtId="0" fontId="77" fillId="0" borderId="0" xfId="0" applyFont="1" applyAlignment="1">
      <alignment horizontal="left" vertical="top" wrapText="1"/>
    </xf>
    <xf numFmtId="0" fontId="78" fillId="0" borderId="0" xfId="0" applyFont="1" applyAlignment="1">
      <alignment horizontal="left" vertical="top" wrapText="1"/>
    </xf>
    <xf numFmtId="0" fontId="72" fillId="0" borderId="0" xfId="0" applyFont="1" applyAlignment="1">
      <alignment horizontal="left"/>
    </xf>
    <xf numFmtId="0" fontId="14" fillId="0" borderId="0" xfId="0" applyFont="1" applyAlignment="1">
      <alignment horizontal="left" vertical="center" wrapText="1"/>
    </xf>
    <xf numFmtId="49" fontId="72" fillId="0" borderId="0" xfId="0" applyNumberFormat="1" applyFont="1" applyAlignment="1">
      <alignment horizontal="left" vertical="center" wrapText="1"/>
    </xf>
    <xf numFmtId="0" fontId="14" fillId="11" borderId="0" xfId="0" applyFont="1" applyFill="1" applyAlignment="1">
      <alignment vertical="center" wrapText="1"/>
    </xf>
    <xf numFmtId="0" fontId="70" fillId="0" borderId="0" xfId="0" applyFont="1" applyAlignment="1">
      <alignment horizontal="left" vertical="center" wrapText="1"/>
    </xf>
    <xf numFmtId="0" fontId="74" fillId="0" borderId="0" xfId="0" applyFont="1" applyAlignment="1">
      <alignment horizontal="distributed" vertical="center"/>
    </xf>
    <xf numFmtId="0" fontId="14" fillId="0" borderId="0" xfId="0" applyFont="1">
      <alignment vertical="center"/>
    </xf>
    <xf numFmtId="0" fontId="72" fillId="0" borderId="0" xfId="0" applyFont="1" applyAlignment="1">
      <alignment vertical="center" wrapText="1"/>
    </xf>
    <xf numFmtId="0" fontId="22" fillId="0" borderId="0" xfId="0" applyFont="1" applyFill="1" applyBorder="1" applyAlignment="1" applyProtection="1">
      <alignment horizontal="left" vertical="center" shrinkToFit="1"/>
    </xf>
    <xf numFmtId="0" fontId="67" fillId="0" borderId="17" xfId="0" applyFont="1" applyFill="1" applyBorder="1" applyAlignment="1" applyProtection="1">
      <alignment horizontal="center" vertical="center" shrinkToFit="1"/>
    </xf>
    <xf numFmtId="0" fontId="67" fillId="0" borderId="0" xfId="0" applyFont="1" applyFill="1" applyBorder="1" applyAlignment="1" applyProtection="1">
      <alignment horizontal="center" vertical="center" shrinkToFit="1"/>
    </xf>
    <xf numFmtId="0" fontId="67" fillId="0" borderId="20" xfId="0" applyFont="1" applyFill="1" applyBorder="1" applyAlignment="1" applyProtection="1">
      <alignment horizontal="center" vertical="center" shrinkToFit="1"/>
    </xf>
    <xf numFmtId="0" fontId="67" fillId="0" borderId="0" xfId="0" applyFont="1" applyFill="1" applyBorder="1" applyAlignment="1" applyProtection="1">
      <alignment horizontal="center" vertical="center" shrinkToFit="1"/>
      <protection locked="0"/>
    </xf>
    <xf numFmtId="0" fontId="67" fillId="0" borderId="20" xfId="0" applyFont="1" applyFill="1" applyBorder="1" applyAlignment="1" applyProtection="1">
      <alignment horizontal="center" vertical="center" shrinkToFit="1"/>
      <protection locked="0"/>
    </xf>
    <xf numFmtId="0" fontId="25" fillId="0" borderId="30" xfId="0" applyFont="1" applyFill="1" applyBorder="1" applyAlignment="1" applyProtection="1">
      <alignment horizontal="center" vertical="center" shrinkToFit="1"/>
    </xf>
    <xf numFmtId="0" fontId="25" fillId="0" borderId="7" xfId="0" applyFont="1" applyFill="1" applyBorder="1" applyAlignment="1" applyProtection="1">
      <alignment horizontal="center" vertical="center" shrinkToFit="1"/>
    </xf>
    <xf numFmtId="0" fontId="25" fillId="0" borderId="1" xfId="0" applyFont="1" applyFill="1" applyBorder="1" applyAlignment="1" applyProtection="1">
      <alignment horizontal="center" vertical="center" shrinkToFit="1"/>
    </xf>
    <xf numFmtId="0" fontId="53" fillId="0" borderId="30" xfId="0" applyFont="1" applyFill="1" applyBorder="1" applyAlignment="1" applyProtection="1">
      <alignment horizontal="center" vertical="center" shrinkToFit="1"/>
    </xf>
    <xf numFmtId="0" fontId="53" fillId="0" borderId="7" xfId="0" applyFont="1" applyFill="1" applyBorder="1" applyAlignment="1" applyProtection="1">
      <alignment horizontal="center" vertical="center" shrinkToFit="1"/>
    </xf>
    <xf numFmtId="0" fontId="53" fillId="0" borderId="1" xfId="0" applyFont="1" applyFill="1" applyBorder="1" applyAlignment="1" applyProtection="1">
      <alignment horizontal="center" vertical="center" shrinkToFit="1"/>
    </xf>
    <xf numFmtId="0" fontId="25" fillId="0" borderId="2" xfId="0" applyFont="1" applyFill="1" applyBorder="1" applyAlignment="1" applyProtection="1">
      <alignment horizontal="center" vertical="center" shrinkToFit="1"/>
    </xf>
    <xf numFmtId="0" fontId="53" fillId="0" borderId="2" xfId="0" applyFont="1" applyFill="1" applyBorder="1" applyAlignment="1" applyProtection="1">
      <alignment horizontal="center" vertical="center" shrinkToFit="1"/>
    </xf>
    <xf numFmtId="0" fontId="18" fillId="0" borderId="1" xfId="0" applyFont="1" applyFill="1" applyBorder="1" applyAlignment="1" applyProtection="1">
      <alignment horizontal="center" vertical="center" shrinkToFit="1"/>
    </xf>
    <xf numFmtId="0" fontId="52" fillId="0" borderId="30" xfId="0" applyFont="1" applyFill="1" applyBorder="1" applyAlignment="1" applyProtection="1">
      <alignment horizontal="center" vertical="center" shrinkToFit="1"/>
    </xf>
    <xf numFmtId="0" fontId="54" fillId="0" borderId="1"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46" fillId="0" borderId="16" xfId="0" applyFont="1" applyFill="1" applyBorder="1" applyAlignment="1" applyProtection="1">
      <alignment horizontal="left" vertical="top" wrapText="1" shrinkToFit="1"/>
    </xf>
    <xf numFmtId="0" fontId="46" fillId="0" borderId="17" xfId="0" applyFont="1" applyFill="1" applyBorder="1" applyAlignment="1" applyProtection="1">
      <alignment horizontal="left" vertical="top" shrinkToFit="1"/>
    </xf>
    <xf numFmtId="0" fontId="46" fillId="0" borderId="18" xfId="0" applyFont="1" applyFill="1" applyBorder="1" applyAlignment="1" applyProtection="1">
      <alignment horizontal="left" vertical="top" shrinkToFit="1"/>
    </xf>
    <xf numFmtId="0" fontId="46" fillId="0" borderId="22" xfId="0" applyFont="1" applyFill="1" applyBorder="1" applyAlignment="1" applyProtection="1">
      <alignment horizontal="left" vertical="top" shrinkToFit="1"/>
    </xf>
    <xf numFmtId="0" fontId="46" fillId="0" borderId="0" xfId="0" applyFont="1" applyFill="1" applyBorder="1" applyAlignment="1" applyProtection="1">
      <alignment horizontal="left" vertical="top" shrinkToFit="1"/>
    </xf>
    <xf numFmtId="0" fontId="46" fillId="0" borderId="23" xfId="0" applyFont="1" applyFill="1" applyBorder="1" applyAlignment="1" applyProtection="1">
      <alignment horizontal="left" vertical="top" shrinkToFit="1"/>
    </xf>
    <xf numFmtId="0" fontId="46" fillId="0" borderId="19" xfId="0" applyFont="1" applyFill="1" applyBorder="1" applyAlignment="1" applyProtection="1">
      <alignment horizontal="left" vertical="top" shrinkToFit="1"/>
    </xf>
    <xf numFmtId="0" fontId="46" fillId="0" borderId="20" xfId="0" applyFont="1" applyFill="1" applyBorder="1" applyAlignment="1" applyProtection="1">
      <alignment horizontal="left" vertical="top" shrinkToFit="1"/>
    </xf>
    <xf numFmtId="0" fontId="46" fillId="0" borderId="21" xfId="0" applyFont="1" applyFill="1" applyBorder="1" applyAlignment="1" applyProtection="1">
      <alignment horizontal="left" vertical="top" shrinkToFit="1"/>
    </xf>
    <xf numFmtId="0" fontId="17" fillId="0" borderId="0" xfId="0" applyFont="1" applyFill="1" applyBorder="1" applyAlignment="1" applyProtection="1">
      <alignment horizontal="center" vertical="center" shrinkToFit="1"/>
    </xf>
    <xf numFmtId="0" fontId="48" fillId="0" borderId="51" xfId="0" applyFont="1" applyFill="1" applyBorder="1" applyAlignment="1" applyProtection="1">
      <alignment horizontal="center" vertical="center" shrinkToFit="1"/>
    </xf>
    <xf numFmtId="0" fontId="17" fillId="0" borderId="3" xfId="0" applyFont="1" applyFill="1" applyBorder="1" applyAlignment="1" applyProtection="1">
      <alignment horizontal="left" vertical="center" shrinkToFit="1"/>
    </xf>
    <xf numFmtId="0" fontId="48" fillId="0" borderId="3" xfId="0" applyFont="1" applyFill="1" applyBorder="1" applyAlignment="1" applyProtection="1">
      <alignment horizontal="center" vertical="center" shrinkToFit="1"/>
    </xf>
    <xf numFmtId="0" fontId="17" fillId="0" borderId="37" xfId="0" applyFont="1" applyFill="1" applyBorder="1" applyAlignment="1" applyProtection="1">
      <alignment horizontal="left" vertical="center" shrinkToFit="1"/>
    </xf>
    <xf numFmtId="0" fontId="10" fillId="0" borderId="0" xfId="0" applyFont="1" applyFill="1" applyBorder="1" applyAlignment="1" applyProtection="1">
      <alignment horizontal="center" vertical="center" shrinkToFit="1"/>
    </xf>
    <xf numFmtId="0" fontId="52" fillId="0" borderId="2" xfId="0" applyFont="1" applyFill="1" applyBorder="1" applyAlignment="1" applyProtection="1">
      <alignment horizontal="center" vertical="center" shrinkToFit="1"/>
    </xf>
    <xf numFmtId="0" fontId="52" fillId="0" borderId="50" xfId="0" applyFont="1" applyFill="1" applyBorder="1" applyAlignment="1" applyProtection="1">
      <alignment horizontal="center" vertical="center" shrinkToFit="1"/>
    </xf>
    <xf numFmtId="0" fontId="52" fillId="0" borderId="7" xfId="0" applyFont="1" applyFill="1" applyBorder="1" applyAlignment="1" applyProtection="1">
      <alignment horizontal="center" vertical="center" shrinkToFit="1"/>
    </xf>
    <xf numFmtId="0" fontId="52" fillId="0" borderId="1" xfId="0" applyFont="1" applyFill="1" applyBorder="1" applyAlignment="1" applyProtection="1">
      <alignment horizontal="center" vertical="center" shrinkToFit="1"/>
    </xf>
    <xf numFmtId="0" fontId="52" fillId="0" borderId="24" xfId="0" applyFont="1" applyFill="1" applyBorder="1" applyAlignment="1" applyProtection="1">
      <alignment horizontal="center" vertical="center" shrinkToFit="1"/>
    </xf>
    <xf numFmtId="0" fontId="52" fillId="0" borderId="12" xfId="0" applyFont="1" applyFill="1" applyBorder="1" applyAlignment="1" applyProtection="1">
      <alignment horizontal="center" vertical="center" shrinkToFit="1"/>
    </xf>
    <xf numFmtId="0" fontId="52" fillId="0" borderId="6" xfId="0" applyFont="1" applyFill="1" applyBorder="1" applyAlignment="1" applyProtection="1">
      <alignment horizontal="center" vertical="center" shrinkToFit="1"/>
    </xf>
    <xf numFmtId="0" fontId="53" fillId="0" borderId="6" xfId="0" applyFont="1" applyFill="1" applyBorder="1" applyAlignment="1" applyProtection="1">
      <alignment horizontal="center" vertical="center" shrinkToFit="1"/>
    </xf>
    <xf numFmtId="0" fontId="52" fillId="0" borderId="9" xfId="0" applyFont="1" applyFill="1" applyBorder="1" applyAlignment="1" applyProtection="1">
      <alignment horizontal="center" vertical="center" shrinkToFit="1"/>
    </xf>
    <xf numFmtId="0" fontId="51" fillId="0" borderId="30" xfId="0" applyFont="1" applyFill="1" applyBorder="1" applyAlignment="1" applyProtection="1">
      <alignment horizontal="center" vertical="center" shrinkToFit="1"/>
    </xf>
    <xf numFmtId="0" fontId="51" fillId="0" borderId="7" xfId="0" applyFont="1" applyFill="1" applyBorder="1" applyAlignment="1" applyProtection="1">
      <alignment horizontal="center" vertical="center" shrinkToFit="1"/>
    </xf>
    <xf numFmtId="0" fontId="51" fillId="0" borderId="1" xfId="0" applyFont="1" applyFill="1" applyBorder="1" applyAlignment="1" applyProtection="1">
      <alignment horizontal="center" vertical="center" shrinkToFit="1"/>
    </xf>
    <xf numFmtId="0" fontId="51" fillId="0" borderId="32" xfId="0" applyFont="1" applyFill="1" applyBorder="1" applyAlignment="1" applyProtection="1">
      <alignment horizontal="center" vertical="center" shrinkToFit="1"/>
    </xf>
    <xf numFmtId="0" fontId="51" fillId="0" borderId="33" xfId="0" applyFont="1" applyFill="1" applyBorder="1" applyAlignment="1" applyProtection="1">
      <alignment horizontal="center" vertical="center" shrinkToFit="1"/>
    </xf>
    <xf numFmtId="0" fontId="51" fillId="0" borderId="36" xfId="0" applyFont="1" applyFill="1" applyBorder="1" applyAlignment="1" applyProtection="1">
      <alignment horizontal="center" vertical="center" shrinkToFit="1"/>
    </xf>
    <xf numFmtId="0" fontId="51" fillId="0" borderId="35" xfId="0" applyFont="1" applyFill="1" applyBorder="1" applyAlignment="1" applyProtection="1">
      <alignment horizontal="center" vertical="center" shrinkToFit="1"/>
    </xf>
    <xf numFmtId="0" fontId="25" fillId="0" borderId="32" xfId="0" applyFont="1" applyFill="1" applyBorder="1" applyAlignment="1" applyProtection="1">
      <alignment horizontal="center" vertical="center" shrinkToFit="1"/>
    </xf>
    <xf numFmtId="0" fontId="51" fillId="0" borderId="2" xfId="0" applyFont="1" applyFill="1" applyBorder="1" applyAlignment="1" applyProtection="1">
      <alignment horizontal="center" vertical="center" shrinkToFit="1"/>
    </xf>
    <xf numFmtId="0" fontId="64" fillId="0" borderId="1" xfId="0" applyFont="1" applyFill="1" applyBorder="1" applyAlignment="1" applyProtection="1">
      <alignment horizontal="center" vertical="center" shrinkToFit="1"/>
    </xf>
    <xf numFmtId="0" fontId="19" fillId="0" borderId="1" xfId="0" applyFont="1" applyFill="1" applyBorder="1" applyAlignment="1" applyProtection="1">
      <alignment horizontal="center" vertical="center" shrinkToFit="1"/>
    </xf>
    <xf numFmtId="0" fontId="19" fillId="0" borderId="32" xfId="0" applyFont="1" applyFill="1" applyBorder="1" applyAlignment="1" applyProtection="1">
      <alignment horizontal="center" vertical="center" shrinkToFit="1"/>
    </xf>
    <xf numFmtId="0" fontId="64" fillId="0" borderId="6" xfId="0" applyFont="1" applyFill="1" applyBorder="1" applyAlignment="1" applyProtection="1">
      <alignment horizontal="center" vertical="center" shrinkToFit="1"/>
    </xf>
    <xf numFmtId="0" fontId="62" fillId="0" borderId="1" xfId="0" applyFont="1" applyFill="1" applyBorder="1" applyAlignment="1" applyProtection="1">
      <alignment horizontal="center" vertical="center" textRotation="255" shrinkToFit="1"/>
    </xf>
    <xf numFmtId="0" fontId="62" fillId="0" borderId="32" xfId="0" applyFont="1" applyFill="1" applyBorder="1" applyAlignment="1" applyProtection="1">
      <alignment horizontal="center" vertical="center" textRotation="255" shrinkToFit="1"/>
    </xf>
    <xf numFmtId="0" fontId="63" fillId="0" borderId="6" xfId="0" applyFont="1" applyFill="1" applyBorder="1" applyAlignment="1" applyProtection="1">
      <alignment horizontal="center" vertical="center" textRotation="255" shrinkToFit="1"/>
    </xf>
    <xf numFmtId="0" fontId="63" fillId="0" borderId="1" xfId="0" applyFont="1" applyFill="1" applyBorder="1" applyAlignment="1" applyProtection="1">
      <alignment horizontal="center" vertical="center" textRotation="255" shrinkToFit="1"/>
    </xf>
    <xf numFmtId="0" fontId="47" fillId="4" borderId="16" xfId="0" applyFont="1" applyFill="1" applyBorder="1" applyAlignment="1" applyProtection="1">
      <alignment horizontal="left" vertical="center" wrapText="1"/>
    </xf>
    <xf numFmtId="0" fontId="47" fillId="4" borderId="17" xfId="0" applyFont="1" applyFill="1" applyBorder="1" applyAlignment="1" applyProtection="1">
      <alignment horizontal="left" vertical="center" wrapText="1"/>
    </xf>
    <xf numFmtId="0" fontId="47" fillId="4" borderId="18" xfId="0" applyFont="1" applyFill="1" applyBorder="1" applyAlignment="1" applyProtection="1">
      <alignment horizontal="left" vertical="center" wrapText="1"/>
    </xf>
    <xf numFmtId="0" fontId="47" fillId="4" borderId="19" xfId="0" applyFont="1" applyFill="1" applyBorder="1" applyAlignment="1" applyProtection="1">
      <alignment horizontal="left" vertical="center" wrapText="1"/>
    </xf>
    <xf numFmtId="0" fontId="47" fillId="4" borderId="20" xfId="0" applyFont="1" applyFill="1" applyBorder="1" applyAlignment="1" applyProtection="1">
      <alignment horizontal="left" vertical="center" wrapText="1"/>
    </xf>
    <xf numFmtId="0" fontId="47" fillId="4" borderId="21" xfId="0" applyFont="1" applyFill="1" applyBorder="1" applyAlignment="1" applyProtection="1">
      <alignment horizontal="left" vertical="center" wrapText="1"/>
    </xf>
    <xf numFmtId="0" fontId="26" fillId="8" borderId="1" xfId="0" applyFont="1" applyFill="1" applyBorder="1" applyAlignment="1" applyProtection="1">
      <alignment horizontal="center" vertical="center" shrinkToFit="1"/>
    </xf>
    <xf numFmtId="0" fontId="61" fillId="0" borderId="1" xfId="0" applyFont="1" applyFill="1" applyBorder="1" applyAlignment="1" applyProtection="1">
      <alignment horizontal="center" vertical="center" shrinkToFit="1"/>
    </xf>
    <xf numFmtId="0" fontId="60" fillId="4" borderId="1" xfId="0" applyFont="1" applyFill="1" applyBorder="1" applyAlignment="1" applyProtection="1">
      <alignment horizontal="center" vertical="center" shrinkToFit="1"/>
    </xf>
    <xf numFmtId="0" fontId="59" fillId="0" borderId="1" xfId="0" applyFont="1" applyFill="1" applyBorder="1" applyAlignment="1" applyProtection="1">
      <alignment horizontal="center" vertical="center" shrinkToFit="1"/>
    </xf>
    <xf numFmtId="0" fontId="26" fillId="8" borderId="2" xfId="0" applyFont="1" applyFill="1" applyBorder="1" applyAlignment="1" applyProtection="1">
      <alignment horizontal="center" vertical="center" shrinkToFit="1"/>
    </xf>
    <xf numFmtId="0" fontId="26" fillId="8" borderId="30" xfId="0" applyFont="1" applyFill="1" applyBorder="1" applyAlignment="1" applyProtection="1">
      <alignment horizontal="center" vertical="center" shrinkToFit="1"/>
    </xf>
    <xf numFmtId="0" fontId="26" fillId="8" borderId="7" xfId="0" applyFont="1" applyFill="1" applyBorder="1" applyAlignment="1" applyProtection="1">
      <alignment horizontal="center" vertical="center" shrinkToFit="1"/>
    </xf>
    <xf numFmtId="0" fontId="51" fillId="0" borderId="2" xfId="0" applyFont="1" applyFill="1" applyBorder="1" applyAlignment="1" applyProtection="1">
      <alignment horizontal="distributed" vertical="center" shrinkToFit="1"/>
    </xf>
    <xf numFmtId="0" fontId="51" fillId="0" borderId="50" xfId="0" applyFont="1" applyFill="1" applyBorder="1" applyAlignment="1" applyProtection="1">
      <alignment horizontal="distributed" vertical="center" shrinkToFit="1"/>
    </xf>
    <xf numFmtId="0" fontId="51" fillId="0" borderId="7" xfId="0" applyFont="1" applyFill="1" applyBorder="1" applyAlignment="1" applyProtection="1">
      <alignment horizontal="distributed" vertical="center" shrinkToFit="1"/>
    </xf>
    <xf numFmtId="0" fontId="51" fillId="0" borderId="33" xfId="0" applyFont="1" applyFill="1" applyBorder="1" applyAlignment="1" applyProtection="1">
      <alignment horizontal="distributed" vertical="center" shrinkToFit="1"/>
    </xf>
    <xf numFmtId="0" fontId="51" fillId="0" borderId="34" xfId="0" applyFont="1" applyFill="1" applyBorder="1" applyAlignment="1" applyProtection="1">
      <alignment horizontal="distributed" vertical="center" shrinkToFit="1"/>
    </xf>
    <xf numFmtId="0" fontId="51" fillId="0" borderId="35" xfId="0" applyFont="1" applyFill="1" applyBorder="1" applyAlignment="1" applyProtection="1">
      <alignment horizontal="distributed" vertical="center" shrinkToFit="1"/>
    </xf>
    <xf numFmtId="0" fontId="52" fillId="0" borderId="9" xfId="0" applyFont="1" applyFill="1" applyBorder="1" applyAlignment="1" applyProtection="1">
      <alignment horizontal="distributed" vertical="center" shrinkToFit="1"/>
    </xf>
    <xf numFmtId="0" fontId="52" fillId="0" borderId="3" xfId="0" applyFont="1" applyFill="1" applyBorder="1" applyAlignment="1" applyProtection="1">
      <alignment horizontal="distributed" vertical="center" shrinkToFit="1"/>
    </xf>
    <xf numFmtId="0" fontId="52" fillId="0" borderId="12" xfId="0" applyFont="1" applyFill="1" applyBorder="1" applyAlignment="1" applyProtection="1">
      <alignment horizontal="distributed" vertical="center" shrinkToFit="1"/>
    </xf>
    <xf numFmtId="0" fontId="52" fillId="0" borderId="2" xfId="0" applyFont="1" applyFill="1" applyBorder="1" applyAlignment="1" applyProtection="1">
      <alignment horizontal="distributed" vertical="center" shrinkToFit="1"/>
    </xf>
    <xf numFmtId="0" fontId="52" fillId="0" borderId="50" xfId="0" applyFont="1" applyFill="1" applyBorder="1" applyAlignment="1" applyProtection="1">
      <alignment horizontal="distributed" vertical="center" shrinkToFit="1"/>
    </xf>
    <xf numFmtId="0" fontId="52" fillId="0" borderId="7" xfId="0" applyFont="1" applyFill="1" applyBorder="1" applyAlignment="1" applyProtection="1">
      <alignment horizontal="distributed" vertical="center" shrinkToFit="1"/>
    </xf>
    <xf numFmtId="0" fontId="23" fillId="8" borderId="1" xfId="0" applyFont="1" applyFill="1" applyBorder="1" applyAlignment="1" applyProtection="1">
      <alignment horizontal="center" vertical="center" shrinkToFit="1"/>
    </xf>
    <xf numFmtId="38" fontId="22" fillId="0" borderId="1" xfId="2" applyFont="1" applyFill="1" applyBorder="1" applyAlignment="1" applyProtection="1">
      <alignment horizontal="center" vertical="center" shrinkToFit="1"/>
    </xf>
    <xf numFmtId="0" fontId="24" fillId="0" borderId="52" xfId="0" applyFont="1" applyFill="1" applyBorder="1" applyAlignment="1" applyProtection="1">
      <alignment horizontal="center" vertical="center" shrinkToFit="1"/>
      <protection locked="0"/>
    </xf>
    <xf numFmtId="0" fontId="24" fillId="0" borderId="1" xfId="0" applyFont="1" applyFill="1" applyBorder="1" applyAlignment="1" applyProtection="1">
      <alignment horizontal="center" vertical="center" shrinkToFit="1"/>
      <protection locked="0"/>
    </xf>
    <xf numFmtId="0" fontId="24" fillId="0" borderId="53" xfId="0" applyFont="1" applyFill="1" applyBorder="1" applyAlignment="1" applyProtection="1">
      <alignment horizontal="center" vertical="center" shrinkToFit="1"/>
      <protection locked="0"/>
    </xf>
    <xf numFmtId="0" fontId="24" fillId="0" borderId="2" xfId="0" applyFont="1" applyFill="1" applyBorder="1" applyAlignment="1" applyProtection="1">
      <alignment horizontal="center" vertical="center" shrinkToFit="1"/>
      <protection locked="0"/>
    </xf>
    <xf numFmtId="0" fontId="22" fillId="8" borderId="1" xfId="0" applyFont="1" applyFill="1" applyBorder="1" applyAlignment="1" applyProtection="1">
      <alignment horizontal="center" vertical="center" shrinkToFit="1"/>
    </xf>
    <xf numFmtId="0" fontId="22" fillId="8" borderId="2" xfId="0" applyFont="1" applyFill="1" applyBorder="1" applyAlignment="1" applyProtection="1">
      <alignment horizontal="center" vertical="center" shrinkToFit="1"/>
    </xf>
    <xf numFmtId="0" fontId="24" fillId="0" borderId="7" xfId="0" applyFont="1" applyFill="1" applyBorder="1" applyAlignment="1" applyProtection="1">
      <alignment horizontal="center" vertical="center" shrinkToFit="1"/>
      <protection locked="0"/>
    </xf>
    <xf numFmtId="0" fontId="22" fillId="0" borderId="1" xfId="0" applyFont="1" applyFill="1" applyBorder="1" applyAlignment="1" applyProtection="1">
      <alignment horizontal="center" vertical="center" shrinkToFit="1"/>
      <protection locked="0"/>
    </xf>
    <xf numFmtId="0" fontId="22" fillId="0" borderId="1" xfId="0" applyFont="1" applyFill="1" applyBorder="1" applyAlignment="1" applyProtection="1">
      <alignment horizontal="center" vertical="center" shrinkToFit="1"/>
    </xf>
    <xf numFmtId="0" fontId="24" fillId="0" borderId="50" xfId="0" applyFont="1" applyFill="1" applyBorder="1" applyAlignment="1" applyProtection="1">
      <alignment horizontal="center" vertical="center" shrinkToFit="1"/>
      <protection locked="0"/>
    </xf>
    <xf numFmtId="0" fontId="29" fillId="0" borderId="1" xfId="0" applyFont="1" applyFill="1" applyBorder="1" applyAlignment="1" applyProtection="1">
      <alignment horizontal="center" vertical="center" shrinkToFit="1"/>
    </xf>
    <xf numFmtId="0" fontId="57" fillId="0" borderId="1" xfId="0" applyFont="1" applyFill="1" applyBorder="1" applyAlignment="1" applyProtection="1">
      <alignment horizontal="center" vertical="center" shrinkToFit="1"/>
    </xf>
    <xf numFmtId="38" fontId="58" fillId="0" borderId="1" xfId="2" applyFont="1" applyFill="1" applyBorder="1" applyAlignment="1" applyProtection="1">
      <alignment horizontal="center" vertical="center" shrinkToFit="1"/>
    </xf>
    <xf numFmtId="0" fontId="61" fillId="0" borderId="1" xfId="0" applyFont="1" applyFill="1" applyBorder="1" applyAlignment="1" applyProtection="1">
      <alignment horizontal="center" vertical="center" shrinkToFit="1"/>
      <protection locked="0"/>
    </xf>
    <xf numFmtId="0" fontId="22" fillId="8" borderId="7" xfId="0" applyFont="1" applyFill="1" applyBorder="1" applyAlignment="1" applyProtection="1">
      <alignment horizontal="center" vertical="center" shrinkToFit="1"/>
    </xf>
    <xf numFmtId="0" fontId="22" fillId="8" borderId="52" xfId="0" applyFont="1" applyFill="1" applyBorder="1" applyAlignment="1" applyProtection="1">
      <alignment horizontal="center" vertical="center" shrinkToFit="1"/>
    </xf>
    <xf numFmtId="0" fontId="22" fillId="8" borderId="53" xfId="0" applyFont="1" applyFill="1" applyBorder="1" applyAlignment="1" applyProtection="1">
      <alignment horizontal="center" vertical="center" shrinkToFit="1"/>
    </xf>
    <xf numFmtId="0" fontId="50" fillId="0" borderId="1" xfId="0" applyFont="1" applyFill="1" applyBorder="1" applyAlignment="1" applyProtection="1">
      <alignment horizontal="center" vertical="center" shrinkToFit="1"/>
    </xf>
    <xf numFmtId="0" fontId="30" fillId="0" borderId="0" xfId="4" applyFont="1" applyFill="1" applyBorder="1" applyAlignment="1" applyProtection="1">
      <alignment horizontal="center" vertical="center" shrinkToFit="1"/>
    </xf>
    <xf numFmtId="0" fontId="65" fillId="8" borderId="30" xfId="0" applyFont="1" applyFill="1" applyBorder="1" applyAlignment="1" applyProtection="1">
      <alignment horizontal="center" vertical="center" shrinkToFit="1"/>
    </xf>
    <xf numFmtId="0" fontId="65" fillId="8" borderId="1" xfId="0" applyFont="1" applyFill="1" applyBorder="1" applyAlignment="1" applyProtection="1">
      <alignment horizontal="center" vertical="center" shrinkToFit="1"/>
    </xf>
    <xf numFmtId="0" fontId="22" fillId="0" borderId="7" xfId="0" applyFont="1" applyFill="1" applyBorder="1" applyAlignment="1" applyProtection="1">
      <alignment horizontal="center" vertical="center" shrinkToFit="1"/>
      <protection locked="0"/>
    </xf>
    <xf numFmtId="0" fontId="22" fillId="0" borderId="30" xfId="0" applyFont="1" applyFill="1" applyBorder="1" applyAlignment="1" applyProtection="1">
      <alignment horizontal="center" vertical="center" shrinkToFit="1"/>
      <protection locked="0"/>
    </xf>
    <xf numFmtId="0" fontId="65" fillId="8" borderId="7" xfId="0" applyFont="1" applyFill="1" applyBorder="1" applyAlignment="1" applyProtection="1">
      <alignment horizontal="center" vertical="center" shrinkToFit="1"/>
    </xf>
    <xf numFmtId="0" fontId="22" fillId="0" borderId="54" xfId="0" applyFont="1" applyFill="1" applyBorder="1" applyAlignment="1" applyProtection="1">
      <alignment horizontal="center" vertical="center" shrinkToFit="1"/>
      <protection locked="0"/>
    </xf>
    <xf numFmtId="0" fontId="22" fillId="0" borderId="55" xfId="0" applyFont="1" applyFill="1" applyBorder="1" applyAlignment="1" applyProtection="1">
      <alignment horizontal="center" vertical="center" shrinkToFit="1"/>
      <protection locked="0"/>
    </xf>
    <xf numFmtId="0" fontId="22" fillId="0" borderId="50" xfId="0" applyFont="1" applyFill="1" applyBorder="1" applyAlignment="1" applyProtection="1">
      <alignment horizontal="center" vertical="center" shrinkToFit="1"/>
      <protection locked="0"/>
    </xf>
    <xf numFmtId="0" fontId="65" fillId="8" borderId="2" xfId="0" applyFont="1" applyFill="1" applyBorder="1" applyAlignment="1" applyProtection="1">
      <alignment horizontal="center" vertical="center" shrinkToFit="1"/>
    </xf>
    <xf numFmtId="0" fontId="22" fillId="0" borderId="2" xfId="0" applyFont="1" applyFill="1" applyBorder="1" applyAlignment="1" applyProtection="1">
      <alignment horizontal="center" vertical="center" shrinkToFit="1"/>
      <protection locked="0"/>
    </xf>
    <xf numFmtId="0" fontId="22" fillId="0" borderId="4" xfId="0" applyFont="1" applyFill="1" applyBorder="1" applyAlignment="1" applyProtection="1">
      <alignment horizontal="center" vertical="center" shrinkToFit="1"/>
    </xf>
    <xf numFmtId="0" fontId="22" fillId="0" borderId="5" xfId="0" applyFont="1" applyFill="1" applyBorder="1" applyAlignment="1" applyProtection="1">
      <alignment horizontal="center" vertical="center" shrinkToFit="1"/>
    </xf>
    <xf numFmtId="0" fontId="22" fillId="0" borderId="6" xfId="0" applyFont="1" applyFill="1" applyBorder="1" applyAlignment="1" applyProtection="1">
      <alignment horizontal="center" vertical="center" shrinkToFit="1"/>
    </xf>
    <xf numFmtId="0" fontId="22" fillId="0" borderId="1" xfId="0" applyFont="1" applyFill="1" applyBorder="1" applyAlignment="1" applyProtection="1">
      <alignment horizontal="center" vertical="center" wrapText="1" shrinkToFit="1"/>
    </xf>
    <xf numFmtId="0" fontId="30" fillId="0" borderId="0" xfId="0" applyFont="1" applyFill="1" applyBorder="1" applyAlignment="1" applyProtection="1">
      <alignment horizontal="center" vertical="center" shrinkToFit="1"/>
    </xf>
    <xf numFmtId="0" fontId="22" fillId="0" borderId="8" xfId="0" applyFont="1" applyFill="1" applyBorder="1" applyAlignment="1" applyProtection="1">
      <alignment horizontal="center" vertical="center" shrinkToFit="1"/>
    </xf>
    <xf numFmtId="0" fontId="22" fillId="0" borderId="10" xfId="0" applyFont="1" applyFill="1" applyBorder="1" applyAlignment="1" applyProtection="1">
      <alignment horizontal="center" vertical="center" shrinkToFit="1"/>
    </xf>
    <xf numFmtId="0" fontId="22" fillId="0" borderId="11" xfId="0" applyFont="1" applyFill="1" applyBorder="1" applyAlignment="1" applyProtection="1">
      <alignment horizontal="center" vertical="center" shrinkToFit="1"/>
    </xf>
    <xf numFmtId="0" fontId="22" fillId="0" borderId="9" xfId="0" applyFont="1" applyFill="1" applyBorder="1" applyAlignment="1" applyProtection="1">
      <alignment horizontal="center" vertical="center" shrinkToFit="1"/>
    </xf>
    <xf numFmtId="0" fontId="22" fillId="0" borderId="3" xfId="0" applyFont="1" applyFill="1" applyBorder="1" applyAlignment="1" applyProtection="1">
      <alignment horizontal="center" vertical="center" shrinkToFit="1"/>
    </xf>
    <xf numFmtId="0" fontId="22" fillId="0" borderId="12" xfId="0" applyFont="1" applyFill="1" applyBorder="1" applyAlignment="1" applyProtection="1">
      <alignment horizontal="center" vertical="center" shrinkToFit="1"/>
    </xf>
    <xf numFmtId="0" fontId="26" fillId="8" borderId="50" xfId="0" applyFont="1" applyFill="1" applyBorder="1" applyAlignment="1" applyProtection="1">
      <alignment horizontal="center" vertical="center" shrinkToFit="1"/>
    </xf>
    <xf numFmtId="0" fontId="12" fillId="5" borderId="13" xfId="0" applyFont="1" applyFill="1" applyBorder="1" applyAlignment="1" applyProtection="1">
      <alignment horizontal="center" vertical="center" shrinkToFit="1"/>
    </xf>
    <xf numFmtId="0" fontId="12" fillId="5" borderId="14" xfId="0" applyFont="1" applyFill="1" applyBorder="1" applyAlignment="1" applyProtection="1">
      <alignment horizontal="center" vertical="center" shrinkToFit="1"/>
    </xf>
    <xf numFmtId="0" fontId="12" fillId="5" borderId="38" xfId="0" applyFont="1" applyFill="1" applyBorder="1" applyAlignment="1" applyProtection="1">
      <alignment horizontal="center" vertical="center" shrinkToFit="1"/>
    </xf>
    <xf numFmtId="0" fontId="11" fillId="5" borderId="14" xfId="0" applyFont="1" applyFill="1" applyBorder="1" applyAlignment="1" applyProtection="1">
      <alignment horizontal="center" vertical="center" shrinkToFit="1"/>
    </xf>
    <xf numFmtId="0" fontId="43" fillId="0" borderId="25" xfId="0" applyFont="1" applyFill="1" applyBorder="1" applyAlignment="1" applyProtection="1">
      <alignment horizontal="left" vertical="center" shrinkToFit="1"/>
    </xf>
    <xf numFmtId="0" fontId="43" fillId="0" borderId="46" xfId="0" applyFont="1" applyFill="1" applyBorder="1" applyAlignment="1" applyProtection="1">
      <alignment horizontal="left" vertical="center" shrinkToFit="1"/>
    </xf>
    <xf numFmtId="0" fontId="43" fillId="0" borderId="26" xfId="0" applyFont="1" applyFill="1" applyBorder="1" applyAlignment="1" applyProtection="1">
      <alignment horizontal="left" vertical="center" shrinkToFit="1"/>
    </xf>
    <xf numFmtId="0" fontId="27" fillId="0" borderId="25" xfId="0" applyFont="1" applyFill="1" applyBorder="1" applyAlignment="1" applyProtection="1">
      <alignment horizontal="left" vertical="center" shrinkToFit="1"/>
    </xf>
    <xf numFmtId="0" fontId="27" fillId="0" borderId="46" xfId="0" applyFont="1" applyFill="1" applyBorder="1" applyAlignment="1" applyProtection="1">
      <alignment horizontal="left" vertical="center" shrinkToFit="1"/>
    </xf>
    <xf numFmtId="0" fontId="27" fillId="0" borderId="26" xfId="0" applyFont="1" applyFill="1" applyBorder="1" applyAlignment="1" applyProtection="1">
      <alignment horizontal="left" vertical="center" shrinkToFit="1"/>
    </xf>
    <xf numFmtId="0" fontId="49" fillId="0" borderId="0" xfId="0" applyFont="1" applyFill="1" applyBorder="1" applyAlignment="1" applyProtection="1">
      <alignment horizontal="center" vertical="center" shrinkToFit="1"/>
    </xf>
    <xf numFmtId="0" fontId="34" fillId="0" borderId="1" xfId="0" applyFont="1" applyFill="1" applyBorder="1" applyAlignment="1" applyProtection="1">
      <alignment horizontal="left" vertical="center" shrinkToFit="1"/>
    </xf>
    <xf numFmtId="0" fontId="34" fillId="0" borderId="2" xfId="0" applyFont="1" applyFill="1" applyBorder="1" applyAlignment="1" applyProtection="1">
      <alignment horizontal="left" vertical="center" shrinkToFit="1"/>
    </xf>
    <xf numFmtId="0" fontId="35" fillId="2" borderId="10" xfId="0" applyFont="1" applyFill="1" applyBorder="1" applyAlignment="1" applyProtection="1">
      <alignment horizontal="left" vertical="center" shrinkToFit="1"/>
    </xf>
    <xf numFmtId="0" fontId="39" fillId="2" borderId="0" xfId="0" applyFont="1" applyFill="1" applyBorder="1" applyAlignment="1" applyProtection="1">
      <alignment horizontal="left" vertical="center" shrinkToFit="1"/>
    </xf>
    <xf numFmtId="0" fontId="38" fillId="9" borderId="27" xfId="0" applyFont="1" applyFill="1" applyBorder="1" applyAlignment="1" applyProtection="1">
      <alignment horizontal="left" vertical="center" shrinkToFit="1"/>
      <protection locked="0"/>
    </xf>
    <xf numFmtId="0" fontId="38" fillId="9" borderId="28" xfId="0" applyFont="1" applyFill="1" applyBorder="1" applyAlignment="1" applyProtection="1">
      <alignment horizontal="left" vertical="center" shrinkToFit="1"/>
      <protection locked="0"/>
    </xf>
    <xf numFmtId="0" fontId="38" fillId="9" borderId="29" xfId="0" applyFont="1" applyFill="1" applyBorder="1" applyAlignment="1" applyProtection="1">
      <alignment horizontal="left" vertical="center" shrinkToFit="1"/>
      <protection locked="0"/>
    </xf>
    <xf numFmtId="0" fontId="38" fillId="0" borderId="1" xfId="0" applyFont="1" applyFill="1" applyBorder="1" applyAlignment="1" applyProtection="1">
      <alignment horizontal="left" vertical="center" shrinkToFit="1"/>
    </xf>
    <xf numFmtId="0" fontId="36" fillId="0" borderId="31" xfId="0" applyFont="1" applyFill="1" applyBorder="1" applyAlignment="1" applyProtection="1">
      <alignment horizontal="left" vertical="center" shrinkToFit="1"/>
    </xf>
    <xf numFmtId="0" fontId="36" fillId="0" borderId="28" xfId="0" applyFont="1" applyFill="1" applyBorder="1" applyAlignment="1" applyProtection="1">
      <alignment horizontal="left" vertical="center" shrinkToFit="1"/>
    </xf>
    <xf numFmtId="0" fontId="36" fillId="0" borderId="29" xfId="0" applyFont="1" applyFill="1" applyBorder="1" applyAlignment="1" applyProtection="1">
      <alignment horizontal="left" vertical="center" shrinkToFit="1"/>
    </xf>
    <xf numFmtId="0" fontId="36" fillId="0" borderId="48" xfId="0" applyFont="1" applyFill="1" applyBorder="1" applyAlignment="1" applyProtection="1">
      <alignment horizontal="left" vertical="center" shrinkToFit="1"/>
    </xf>
    <xf numFmtId="0" fontId="36" fillId="0" borderId="49" xfId="0" applyFont="1" applyFill="1" applyBorder="1" applyAlignment="1" applyProtection="1">
      <alignment horizontal="left" vertical="center" shrinkToFit="1"/>
    </xf>
    <xf numFmtId="0" fontId="35" fillId="2" borderId="0" xfId="0" applyFont="1" applyFill="1" applyBorder="1" applyAlignment="1" applyProtection="1">
      <alignment horizontal="left" vertical="center" shrinkToFit="1"/>
    </xf>
    <xf numFmtId="0" fontId="39" fillId="5" borderId="1" xfId="0" applyFont="1" applyFill="1" applyBorder="1" applyAlignment="1" applyProtection="1">
      <alignment horizontal="left" vertical="center" shrinkToFit="1"/>
    </xf>
    <xf numFmtId="0" fontId="36" fillId="4" borderId="0" xfId="0" applyFont="1" applyFill="1" applyAlignment="1" applyProtection="1">
      <alignment horizontal="left" vertical="center" shrinkToFit="1"/>
    </xf>
    <xf numFmtId="0" fontId="34" fillId="0" borderId="7" xfId="0" applyFont="1" applyFill="1" applyBorder="1" applyAlignment="1" applyProtection="1">
      <alignment horizontal="left" vertical="center" shrinkToFit="1"/>
    </xf>
    <xf numFmtId="0" fontId="34" fillId="9" borderId="56" xfId="0" applyFont="1" applyFill="1" applyBorder="1" applyAlignment="1" applyProtection="1">
      <alignment horizontal="center" vertical="center" shrinkToFit="1"/>
      <protection locked="0"/>
    </xf>
    <xf numFmtId="0" fontId="34" fillId="9" borderId="48" xfId="0" applyFont="1" applyFill="1" applyBorder="1" applyAlignment="1" applyProtection="1">
      <alignment horizontal="center" vertical="center" shrinkToFit="1"/>
      <protection locked="0"/>
    </xf>
    <xf numFmtId="0" fontId="34" fillId="9" borderId="49" xfId="0" applyFont="1" applyFill="1" applyBorder="1" applyAlignment="1" applyProtection="1">
      <alignment horizontal="center" vertical="center" shrinkToFit="1"/>
      <protection locked="0"/>
    </xf>
    <xf numFmtId="0" fontId="34" fillId="9" borderId="27" xfId="0" applyFont="1" applyFill="1" applyBorder="1" applyAlignment="1" applyProtection="1">
      <alignment horizontal="center" vertical="center" shrinkToFit="1"/>
      <protection locked="0"/>
    </xf>
    <xf numFmtId="0" fontId="34" fillId="9" borderId="28" xfId="0" applyFont="1" applyFill="1" applyBorder="1" applyAlignment="1" applyProtection="1">
      <alignment horizontal="center" vertical="center" shrinkToFit="1"/>
      <protection locked="0"/>
    </xf>
    <xf numFmtId="0" fontId="34" fillId="9" borderId="29" xfId="0" applyFont="1" applyFill="1" applyBorder="1" applyAlignment="1" applyProtection="1">
      <alignment horizontal="center" vertical="center" shrinkToFit="1"/>
      <protection locked="0"/>
    </xf>
    <xf numFmtId="0" fontId="34" fillId="0" borderId="10" xfId="0" applyFont="1" applyBorder="1" applyAlignment="1" applyProtection="1">
      <alignment horizontal="left" vertical="center" shrinkToFit="1"/>
    </xf>
    <xf numFmtId="0" fontId="34" fillId="0" borderId="0" xfId="0" applyFont="1" applyBorder="1" applyAlignment="1" applyProtection="1">
      <alignment horizontal="left" vertical="center" shrinkToFit="1"/>
    </xf>
    <xf numFmtId="0" fontId="44" fillId="0" borderId="1" xfId="0" applyFont="1" applyFill="1" applyBorder="1" applyAlignment="1" applyProtection="1">
      <alignment horizontal="center" vertical="center" textRotation="255" shrinkToFit="1"/>
    </xf>
    <xf numFmtId="0" fontId="43" fillId="0" borderId="43" xfId="0" applyFont="1" applyFill="1" applyBorder="1" applyAlignment="1" applyProtection="1">
      <alignment horizontal="left" vertical="center" shrinkToFit="1"/>
    </xf>
    <xf numFmtId="0" fontId="43" fillId="0" borderId="44" xfId="0" applyFont="1" applyFill="1" applyBorder="1" applyAlignment="1" applyProtection="1">
      <alignment horizontal="left" vertical="center" shrinkToFit="1"/>
    </xf>
    <xf numFmtId="0" fontId="43" fillId="0" borderId="45" xfId="0" applyFont="1" applyFill="1" applyBorder="1" applyAlignment="1" applyProtection="1">
      <alignment horizontal="left" vertical="center" shrinkToFit="1"/>
    </xf>
    <xf numFmtId="0" fontId="42" fillId="0" borderId="1" xfId="0" applyFont="1" applyBorder="1" applyAlignment="1" applyProtection="1">
      <alignment horizontal="center" vertical="center" shrinkToFit="1"/>
    </xf>
    <xf numFmtId="0" fontId="37" fillId="0" borderId="1" xfId="0" applyFont="1" applyBorder="1" applyAlignment="1" applyProtection="1">
      <alignment horizontal="center" vertical="center" shrinkToFit="1"/>
    </xf>
    <xf numFmtId="0" fontId="45" fillId="0" borderId="1" xfId="0" applyFont="1" applyFill="1" applyBorder="1" applyAlignment="1" applyProtection="1">
      <alignment horizontal="center" vertical="center" textRotation="255" shrinkToFit="1"/>
    </xf>
    <xf numFmtId="0" fontId="27" fillId="0" borderId="8" xfId="0" applyFont="1" applyFill="1" applyBorder="1" applyAlignment="1" applyProtection="1">
      <alignment horizontal="left" vertical="center" shrinkToFit="1"/>
    </xf>
    <xf numFmtId="0" fontId="27" fillId="0" borderId="10" xfId="0" applyFont="1" applyFill="1" applyBorder="1" applyAlignment="1" applyProtection="1">
      <alignment horizontal="left" vertical="center" shrinkToFit="1"/>
    </xf>
    <xf numFmtId="0" fontId="27" fillId="0" borderId="11" xfId="0" applyFont="1" applyFill="1" applyBorder="1" applyAlignment="1" applyProtection="1">
      <alignment horizontal="left" vertical="center" shrinkToFit="1"/>
    </xf>
    <xf numFmtId="0" fontId="27" fillId="0" borderId="9" xfId="0" applyFont="1" applyFill="1" applyBorder="1" applyAlignment="1" applyProtection="1">
      <alignment horizontal="left" vertical="center" shrinkToFit="1"/>
    </xf>
    <xf numFmtId="0" fontId="27" fillId="0" borderId="3" xfId="0" applyFont="1" applyFill="1" applyBorder="1" applyAlignment="1" applyProtection="1">
      <alignment horizontal="left" vertical="center" shrinkToFit="1"/>
    </xf>
    <xf numFmtId="0" fontId="27" fillId="0" borderId="12" xfId="0" applyFont="1" applyFill="1" applyBorder="1" applyAlignment="1" applyProtection="1">
      <alignment horizontal="left" vertical="center" shrinkToFit="1"/>
    </xf>
    <xf numFmtId="0" fontId="44" fillId="0" borderId="1" xfId="0" applyFont="1" applyFill="1" applyBorder="1" applyAlignment="1" applyProtection="1">
      <alignment horizontal="center" vertical="center" shrinkToFit="1"/>
    </xf>
    <xf numFmtId="0" fontId="45" fillId="0" borderId="1" xfId="0" applyFont="1" applyFill="1" applyBorder="1" applyAlignment="1" applyProtection="1">
      <alignment horizontal="center" vertical="center" shrinkToFit="1"/>
    </xf>
    <xf numFmtId="0" fontId="49" fillId="0" borderId="0" xfId="0" applyFont="1" applyFill="1" applyBorder="1" applyAlignment="1" applyProtection="1">
      <alignment horizontal="center" vertical="center" textRotation="255" shrinkToFit="1"/>
    </xf>
  </cellXfs>
  <cellStyles count="5">
    <cellStyle name="ハイパーリンク" xfId="4" builtinId="8"/>
    <cellStyle name="ハイパーリンク 2" xfId="1" xr:uid="{00000000-0005-0000-0000-000001000000}"/>
    <cellStyle name="桁区切り" xfId="2" builtinId="6"/>
    <cellStyle name="標準" xfId="0" builtinId="0"/>
    <cellStyle name="標準 3" xfId="3" xr:uid="{00000000-0005-0000-0000-000004000000}"/>
  </cellStyles>
  <dxfs count="13">
    <dxf>
      <font>
        <color theme="0"/>
      </font>
    </dxf>
    <dxf>
      <font>
        <color theme="0"/>
      </font>
    </dxf>
    <dxf>
      <font>
        <color theme="0"/>
      </font>
    </dxf>
    <dxf>
      <font>
        <color theme="0"/>
      </font>
    </dxf>
    <dxf>
      <font>
        <b/>
        <i val="0"/>
        <color rgb="FFFF0000"/>
      </font>
    </dxf>
    <dxf>
      <font>
        <color theme="0"/>
      </font>
    </dxf>
    <dxf>
      <font>
        <color theme="0"/>
      </font>
    </dxf>
    <dxf>
      <font>
        <color theme="0"/>
      </font>
    </dxf>
    <dxf>
      <font>
        <b/>
        <i val="0"/>
        <color rgb="FFFF0000"/>
      </font>
    </dxf>
    <dxf>
      <font>
        <color theme="0"/>
      </font>
    </dxf>
    <dxf>
      <font>
        <color theme="0"/>
      </font>
    </dxf>
    <dxf>
      <font>
        <color theme="0"/>
      </font>
    </dxf>
    <dxf>
      <font>
        <color theme="0"/>
      </font>
    </dxf>
  </dxfs>
  <tableStyles count="0" defaultTableStyle="TableStyleMedium9" defaultPivotStyle="PivotStyleLight16"/>
  <colors>
    <mruColors>
      <color rgb="FFFFFF99"/>
      <color rgb="FFFFFFE1"/>
      <color rgb="FFD9E8FF"/>
      <color rgb="FFFEEFEC"/>
      <color rgb="FFFEE3DE"/>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61</xdr:col>
      <xdr:colOff>0</xdr:colOff>
      <xdr:row>13</xdr:row>
      <xdr:rowOff>0</xdr:rowOff>
    </xdr:from>
    <xdr:to>
      <xdr:col>75</xdr:col>
      <xdr:colOff>0</xdr:colOff>
      <xdr:row>53</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8715375" y="2000250"/>
          <a:ext cx="2000250" cy="6096000"/>
        </a:xfrm>
        <a:prstGeom prst="rect">
          <a:avLst/>
        </a:prstGeom>
        <a:solidFill>
          <a:schemeClr val="bg1">
            <a:lumMod val="75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78</xdr:col>
      <xdr:colOff>0</xdr:colOff>
      <xdr:row>12</xdr:row>
      <xdr:rowOff>142875</xdr:rowOff>
    </xdr:from>
    <xdr:to>
      <xdr:col>81</xdr:col>
      <xdr:colOff>1</xdr:colOff>
      <xdr:row>52</xdr:row>
      <xdr:rowOff>142875</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1144250" y="1990725"/>
          <a:ext cx="428626" cy="6096000"/>
        </a:xfrm>
        <a:prstGeom prst="rect">
          <a:avLst/>
        </a:prstGeom>
        <a:solidFill>
          <a:schemeClr val="bg1">
            <a:lumMod val="75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9524</xdr:colOff>
      <xdr:row>7</xdr:row>
      <xdr:rowOff>1</xdr:rowOff>
    </xdr:from>
    <xdr:to>
      <xdr:col>38</xdr:col>
      <xdr:colOff>1</xdr:colOff>
      <xdr:row>8</xdr:row>
      <xdr:rowOff>1</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3867149" y="1066801"/>
          <a:ext cx="1562102" cy="152400"/>
        </a:xfrm>
        <a:prstGeom prst="rect">
          <a:avLst/>
        </a:prstGeom>
        <a:solidFill>
          <a:schemeClr val="bg1">
            <a:lumMod val="75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0</xdr:colOff>
      <xdr:row>60</xdr:row>
      <xdr:rowOff>0</xdr:rowOff>
    </xdr:from>
    <xdr:to>
      <xdr:col>77</xdr:col>
      <xdr:colOff>0</xdr:colOff>
      <xdr:row>108</xdr:row>
      <xdr:rowOff>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7000875" y="8791575"/>
          <a:ext cx="4000500" cy="5943600"/>
        </a:xfrm>
        <a:prstGeom prst="rect">
          <a:avLst/>
        </a:prstGeom>
        <a:solidFill>
          <a:schemeClr val="bg1">
            <a:lumMod val="75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1</xdr:colOff>
      <xdr:row>110</xdr:row>
      <xdr:rowOff>0</xdr:rowOff>
    </xdr:from>
    <xdr:to>
      <xdr:col>81</xdr:col>
      <xdr:colOff>0</xdr:colOff>
      <xdr:row>116</xdr:row>
      <xdr:rowOff>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429501" y="14916150"/>
          <a:ext cx="4143374" cy="742950"/>
        </a:xfrm>
        <a:prstGeom prst="rect">
          <a:avLst/>
        </a:prstGeom>
        <a:solidFill>
          <a:schemeClr val="bg1">
            <a:lumMod val="75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9525</xdr:colOff>
      <xdr:row>117</xdr:row>
      <xdr:rowOff>0</xdr:rowOff>
    </xdr:from>
    <xdr:to>
      <xdr:col>49</xdr:col>
      <xdr:colOff>0</xdr:colOff>
      <xdr:row>122</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2867025" y="15782925"/>
          <a:ext cx="4133850" cy="619125"/>
        </a:xfrm>
        <a:prstGeom prst="rect">
          <a:avLst/>
        </a:prstGeom>
        <a:solidFill>
          <a:schemeClr val="bg1">
            <a:lumMod val="75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0</xdr:colOff>
      <xdr:row>111</xdr:row>
      <xdr:rowOff>0</xdr:rowOff>
    </xdr:from>
    <xdr:to>
      <xdr:col>49</xdr:col>
      <xdr:colOff>0</xdr:colOff>
      <xdr:row>116</xdr:row>
      <xdr:rowOff>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857500" y="15039975"/>
          <a:ext cx="4143375" cy="619125"/>
        </a:xfrm>
        <a:prstGeom prst="rect">
          <a:avLst/>
        </a:prstGeom>
        <a:solidFill>
          <a:schemeClr val="bg1">
            <a:lumMod val="75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30</xdr:col>
          <xdr:colOff>45720</xdr:colOff>
          <xdr:row>9</xdr:row>
          <xdr:rowOff>0</xdr:rowOff>
        </xdr:from>
        <xdr:to>
          <xdr:col>35</xdr:col>
          <xdr:colOff>0</xdr:colOff>
          <xdr:row>12</xdr:row>
          <xdr:rowOff>68580</xdr:rowOff>
        </xdr:to>
        <xdr:sp macro="" textlink="">
          <xdr:nvSpPr>
            <xdr:cNvPr id="5122" name="Button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入力表・申込確認</a:t>
              </a:r>
            </a:p>
            <a:p>
              <a:pPr algn="ctr" rtl="0">
                <a:defRPr sz="1000"/>
              </a:pPr>
              <a:r>
                <a:rPr lang="ja-JP" altLang="en-US" sz="1100" b="0" i="0" u="none" strike="noStrike" baseline="0">
                  <a:solidFill>
                    <a:srgbClr val="000000"/>
                  </a:solidFill>
                  <a:latin typeface="ＭＳ Ｐゴシック"/>
                  <a:ea typeface="ＭＳ Ｐゴシック"/>
                </a:rPr>
                <a:t>印刷ボタン</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sheetPr>
  <dimension ref="A1:Z57"/>
  <sheetViews>
    <sheetView showGridLines="0" view="pageBreakPreview" zoomScaleNormal="100" zoomScaleSheetLayoutView="100" workbookViewId="0">
      <selection activeCell="AB24" sqref="AB24"/>
    </sheetView>
  </sheetViews>
  <sheetFormatPr defaultColWidth="9" defaultRowHeight="13.35" customHeight="1"/>
  <cols>
    <col min="1" max="5" width="2.88671875" style="179" customWidth="1"/>
    <col min="6" max="6" width="1" style="166" customWidth="1"/>
    <col min="7" max="26" width="4.44140625" style="166" customWidth="1"/>
    <col min="27" max="16384" width="9" style="166"/>
  </cols>
  <sheetData>
    <row r="1" spans="1:26" ht="13.95" customHeight="1">
      <c r="A1" s="255" t="s">
        <v>665</v>
      </c>
      <c r="B1" s="255"/>
      <c r="C1" s="255"/>
      <c r="D1" s="255"/>
      <c r="E1" s="255"/>
      <c r="F1" s="255"/>
      <c r="G1" s="255"/>
      <c r="H1" s="255"/>
      <c r="I1" s="255"/>
      <c r="J1" s="255"/>
      <c r="K1" s="255"/>
      <c r="L1" s="255"/>
      <c r="M1" s="255"/>
      <c r="N1" s="255"/>
      <c r="O1" s="255"/>
      <c r="P1" s="255"/>
      <c r="Q1" s="255"/>
      <c r="R1" s="255"/>
      <c r="S1" s="255"/>
      <c r="T1" s="255"/>
      <c r="U1" s="255"/>
      <c r="V1" s="255"/>
      <c r="W1" s="255"/>
      <c r="X1" s="255"/>
      <c r="Y1" s="255"/>
      <c r="Z1" s="255"/>
    </row>
    <row r="2" spans="1:26" ht="13.95" customHeight="1">
      <c r="A2" s="256" t="s">
        <v>666</v>
      </c>
      <c r="B2" s="256"/>
      <c r="C2" s="256"/>
      <c r="D2" s="256"/>
      <c r="E2" s="256"/>
      <c r="F2" s="256"/>
      <c r="G2" s="256"/>
      <c r="H2" s="256"/>
      <c r="I2" s="256"/>
      <c r="J2" s="256"/>
      <c r="K2" s="256"/>
      <c r="L2" s="256"/>
      <c r="M2" s="256"/>
      <c r="N2" s="256"/>
      <c r="O2" s="256"/>
      <c r="P2" s="256"/>
      <c r="Q2" s="256"/>
      <c r="R2" s="256"/>
      <c r="S2" s="256"/>
      <c r="T2" s="256"/>
      <c r="U2" s="256"/>
      <c r="V2" s="256"/>
      <c r="W2" s="256"/>
      <c r="X2" s="256"/>
      <c r="Y2" s="256"/>
      <c r="Z2" s="256"/>
    </row>
    <row r="3" spans="1:26" s="168" customFormat="1" ht="13.95" customHeight="1">
      <c r="A3" s="176">
        <v>1</v>
      </c>
      <c r="B3" s="194" t="s">
        <v>667</v>
      </c>
      <c r="C3" s="194"/>
      <c r="D3" s="194"/>
      <c r="E3" s="194"/>
      <c r="F3" s="167"/>
      <c r="G3" s="210" t="s">
        <v>668</v>
      </c>
      <c r="H3" s="210"/>
      <c r="I3" s="210"/>
      <c r="J3" s="210"/>
      <c r="K3" s="210"/>
      <c r="L3" s="210"/>
      <c r="M3" s="210"/>
      <c r="N3" s="210"/>
      <c r="O3" s="210"/>
      <c r="P3" s="210"/>
      <c r="Q3" s="210"/>
      <c r="R3" s="210"/>
      <c r="S3" s="210"/>
      <c r="T3" s="210"/>
      <c r="U3" s="210"/>
      <c r="V3" s="210"/>
      <c r="W3" s="210"/>
      <c r="X3" s="210"/>
      <c r="Y3" s="210"/>
      <c r="Z3" s="210"/>
    </row>
    <row r="4" spans="1:26" s="168" customFormat="1" ht="13.95" customHeight="1">
      <c r="A4" s="176">
        <v>2</v>
      </c>
      <c r="B4" s="194" t="s">
        <v>669</v>
      </c>
      <c r="C4" s="194"/>
      <c r="D4" s="194"/>
      <c r="E4" s="194"/>
      <c r="F4" s="167"/>
      <c r="G4" s="168" t="s">
        <v>670</v>
      </c>
    </row>
    <row r="5" spans="1:26" s="168" customFormat="1" ht="13.95" customHeight="1">
      <c r="A5" s="176">
        <v>3</v>
      </c>
      <c r="B5" s="194" t="s">
        <v>671</v>
      </c>
      <c r="C5" s="194"/>
      <c r="D5" s="194"/>
      <c r="E5" s="194"/>
      <c r="F5" s="167"/>
      <c r="G5" s="168" t="s">
        <v>672</v>
      </c>
    </row>
    <row r="6" spans="1:26" s="168" customFormat="1" ht="13.95" customHeight="1">
      <c r="A6" s="176">
        <v>4</v>
      </c>
      <c r="B6" s="194" t="s">
        <v>673</v>
      </c>
      <c r="C6" s="194"/>
      <c r="D6" s="194"/>
      <c r="E6" s="194"/>
      <c r="F6" s="167"/>
      <c r="G6" s="211" t="s">
        <v>674</v>
      </c>
      <c r="H6" s="211"/>
      <c r="I6" s="211"/>
      <c r="J6" s="211"/>
      <c r="K6" s="211"/>
      <c r="L6" s="211"/>
      <c r="M6" s="211"/>
      <c r="N6" s="211"/>
      <c r="O6" s="211"/>
      <c r="P6" s="218" t="s">
        <v>675</v>
      </c>
      <c r="Q6" s="218"/>
      <c r="R6" s="218"/>
      <c r="S6" s="218"/>
      <c r="T6" s="218"/>
      <c r="U6" s="218"/>
      <c r="V6" s="218"/>
      <c r="W6" s="218"/>
      <c r="X6" s="218"/>
      <c r="Y6" s="218"/>
      <c r="Z6" s="218"/>
    </row>
    <row r="7" spans="1:26" s="168" customFormat="1" ht="13.95" customHeight="1" thickBot="1">
      <c r="A7" s="176">
        <v>5</v>
      </c>
      <c r="B7" s="194" t="s">
        <v>676</v>
      </c>
      <c r="C7" s="194"/>
      <c r="D7" s="194"/>
      <c r="E7" s="194"/>
      <c r="F7" s="167"/>
      <c r="G7" s="210" t="s">
        <v>677</v>
      </c>
      <c r="H7" s="210"/>
      <c r="I7" s="210"/>
      <c r="J7" s="210"/>
      <c r="K7" s="210"/>
      <c r="L7" s="210"/>
      <c r="M7" s="210"/>
      <c r="N7" s="210"/>
      <c r="O7" s="210"/>
      <c r="P7" s="210"/>
      <c r="Q7" s="210"/>
      <c r="R7" s="210"/>
      <c r="S7" s="210"/>
      <c r="T7" s="210"/>
      <c r="U7" s="210"/>
      <c r="V7" s="210"/>
      <c r="W7" s="210"/>
      <c r="X7" s="210"/>
      <c r="Y7" s="210"/>
      <c r="Z7" s="210"/>
    </row>
    <row r="8" spans="1:26" s="168" customFormat="1" ht="13.95" customHeight="1">
      <c r="A8" s="176">
        <v>6</v>
      </c>
      <c r="B8" s="194" t="s">
        <v>678</v>
      </c>
      <c r="C8" s="194"/>
      <c r="D8" s="194"/>
      <c r="E8" s="194"/>
      <c r="F8" s="167"/>
      <c r="G8" s="212" t="s">
        <v>679</v>
      </c>
      <c r="H8" s="213"/>
      <c r="I8" s="213"/>
      <c r="J8" s="213"/>
      <c r="K8" s="213" t="s">
        <v>680</v>
      </c>
      <c r="L8" s="213"/>
      <c r="M8" s="213"/>
      <c r="N8" s="244" t="s">
        <v>681</v>
      </c>
      <c r="O8" s="244"/>
      <c r="P8" s="244"/>
      <c r="Q8" s="244"/>
      <c r="R8" s="244"/>
      <c r="S8" s="244"/>
      <c r="T8" s="244"/>
      <c r="U8" s="244"/>
      <c r="V8" s="244"/>
      <c r="W8" s="244"/>
      <c r="X8" s="244"/>
      <c r="Y8" s="244"/>
      <c r="Z8" s="245"/>
    </row>
    <row r="9" spans="1:26" s="168" customFormat="1" ht="13.95" customHeight="1">
      <c r="A9" s="176"/>
      <c r="B9" s="194"/>
      <c r="C9" s="194"/>
      <c r="D9" s="194"/>
      <c r="E9" s="194"/>
      <c r="F9" s="167"/>
      <c r="G9" s="240"/>
      <c r="H9" s="206"/>
      <c r="I9" s="206"/>
      <c r="J9" s="206"/>
      <c r="K9" s="206" t="s">
        <v>682</v>
      </c>
      <c r="L9" s="206"/>
      <c r="M9" s="206"/>
      <c r="N9" s="226" t="s">
        <v>683</v>
      </c>
      <c r="O9" s="226"/>
      <c r="P9" s="226"/>
      <c r="Q9" s="226"/>
      <c r="R9" s="226"/>
      <c r="S9" s="226"/>
      <c r="T9" s="226"/>
      <c r="U9" s="226"/>
      <c r="V9" s="226"/>
      <c r="W9" s="226"/>
      <c r="X9" s="226"/>
      <c r="Y9" s="226"/>
      <c r="Z9" s="227"/>
    </row>
    <row r="10" spans="1:26" s="168" customFormat="1" ht="13.95" customHeight="1">
      <c r="A10" s="176"/>
      <c r="B10" s="194"/>
      <c r="C10" s="194"/>
      <c r="D10" s="194"/>
      <c r="E10" s="194"/>
      <c r="F10" s="167"/>
      <c r="G10" s="240"/>
      <c r="H10" s="206"/>
      <c r="I10" s="206"/>
      <c r="J10" s="206"/>
      <c r="K10" s="206"/>
      <c r="L10" s="206"/>
      <c r="M10" s="206"/>
      <c r="N10" s="226" t="s">
        <v>765</v>
      </c>
      <c r="O10" s="226"/>
      <c r="P10" s="226"/>
      <c r="Q10" s="226"/>
      <c r="R10" s="226"/>
      <c r="S10" s="226"/>
      <c r="T10" s="226"/>
      <c r="U10" s="226"/>
      <c r="V10" s="226"/>
      <c r="W10" s="226"/>
      <c r="X10" s="226"/>
      <c r="Y10" s="226"/>
      <c r="Z10" s="227"/>
    </row>
    <row r="11" spans="1:26" s="168" customFormat="1" ht="13.95" customHeight="1">
      <c r="A11" s="176"/>
      <c r="B11" s="194"/>
      <c r="C11" s="194"/>
      <c r="D11" s="194"/>
      <c r="E11" s="194"/>
      <c r="F11" s="167"/>
      <c r="G11" s="240"/>
      <c r="H11" s="206"/>
      <c r="I11" s="206"/>
      <c r="J11" s="206"/>
      <c r="K11" s="206"/>
      <c r="L11" s="206"/>
      <c r="M11" s="206"/>
      <c r="N11" s="226" t="s">
        <v>684</v>
      </c>
      <c r="O11" s="226"/>
      <c r="P11" s="226"/>
      <c r="Q11" s="226"/>
      <c r="R11" s="226"/>
      <c r="S11" s="226"/>
      <c r="T11" s="226"/>
      <c r="U11" s="226"/>
      <c r="V11" s="226"/>
      <c r="W11" s="226"/>
      <c r="X11" s="226"/>
      <c r="Y11" s="226"/>
      <c r="Z11" s="227"/>
    </row>
    <row r="12" spans="1:26" s="168" customFormat="1" ht="13.95" customHeight="1">
      <c r="A12" s="176"/>
      <c r="B12" s="194"/>
      <c r="C12" s="194"/>
      <c r="D12" s="194"/>
      <c r="E12" s="194"/>
      <c r="F12" s="167"/>
      <c r="G12" s="228" t="s">
        <v>685</v>
      </c>
      <c r="H12" s="229"/>
      <c r="I12" s="229"/>
      <c r="J12" s="229"/>
      <c r="K12" s="229" t="s">
        <v>680</v>
      </c>
      <c r="L12" s="229"/>
      <c r="M12" s="229"/>
      <c r="N12" s="238" t="s">
        <v>686</v>
      </c>
      <c r="O12" s="238"/>
      <c r="P12" s="238"/>
      <c r="Q12" s="238"/>
      <c r="R12" s="238"/>
      <c r="S12" s="238"/>
      <c r="T12" s="238"/>
      <c r="U12" s="238"/>
      <c r="V12" s="238"/>
      <c r="W12" s="238"/>
      <c r="X12" s="238"/>
      <c r="Y12" s="238"/>
      <c r="Z12" s="239"/>
    </row>
    <row r="13" spans="1:26" s="168" customFormat="1" ht="13.95" customHeight="1">
      <c r="A13" s="176"/>
      <c r="B13" s="194"/>
      <c r="C13" s="194"/>
      <c r="D13" s="194"/>
      <c r="E13" s="194"/>
      <c r="F13" s="167"/>
      <c r="G13" s="228"/>
      <c r="H13" s="229"/>
      <c r="I13" s="229"/>
      <c r="J13" s="229"/>
      <c r="K13" s="229" t="s">
        <v>682</v>
      </c>
      <c r="L13" s="229"/>
      <c r="M13" s="229"/>
      <c r="N13" s="238" t="s">
        <v>687</v>
      </c>
      <c r="O13" s="238"/>
      <c r="P13" s="238"/>
      <c r="Q13" s="238"/>
      <c r="R13" s="238"/>
      <c r="S13" s="238"/>
      <c r="T13" s="238"/>
      <c r="U13" s="238"/>
      <c r="V13" s="238"/>
      <c r="W13" s="238"/>
      <c r="X13" s="238"/>
      <c r="Y13" s="238"/>
      <c r="Z13" s="239"/>
    </row>
    <row r="14" spans="1:26" s="168" customFormat="1" ht="13.95" customHeight="1">
      <c r="A14" s="176"/>
      <c r="B14" s="194"/>
      <c r="C14" s="194"/>
      <c r="D14" s="194"/>
      <c r="E14" s="194"/>
      <c r="F14" s="167"/>
      <c r="G14" s="228"/>
      <c r="H14" s="229"/>
      <c r="I14" s="229"/>
      <c r="J14" s="229"/>
      <c r="K14" s="229"/>
      <c r="L14" s="229"/>
      <c r="M14" s="229"/>
      <c r="N14" s="238" t="s">
        <v>766</v>
      </c>
      <c r="O14" s="238"/>
      <c r="P14" s="238"/>
      <c r="Q14" s="238"/>
      <c r="R14" s="238"/>
      <c r="S14" s="238"/>
      <c r="T14" s="238"/>
      <c r="U14" s="238"/>
      <c r="V14" s="238"/>
      <c r="W14" s="238"/>
      <c r="X14" s="238"/>
      <c r="Y14" s="238"/>
      <c r="Z14" s="239"/>
    </row>
    <row r="15" spans="1:26" s="168" customFormat="1" ht="13.95" customHeight="1" thickBot="1">
      <c r="A15" s="176"/>
      <c r="B15" s="194"/>
      <c r="C15" s="194"/>
      <c r="D15" s="194"/>
      <c r="E15" s="194"/>
      <c r="F15" s="167"/>
      <c r="G15" s="230"/>
      <c r="H15" s="231"/>
      <c r="I15" s="231"/>
      <c r="J15" s="231"/>
      <c r="K15" s="231"/>
      <c r="L15" s="231"/>
      <c r="M15" s="231"/>
      <c r="N15" s="249" t="s">
        <v>688</v>
      </c>
      <c r="O15" s="249"/>
      <c r="P15" s="249"/>
      <c r="Q15" s="249"/>
      <c r="R15" s="249"/>
      <c r="S15" s="249"/>
      <c r="T15" s="249"/>
      <c r="U15" s="249"/>
      <c r="V15" s="249"/>
      <c r="W15" s="249"/>
      <c r="X15" s="249"/>
      <c r="Y15" s="249"/>
      <c r="Z15" s="250"/>
    </row>
    <row r="16" spans="1:26" s="168" customFormat="1" ht="13.95" customHeight="1">
      <c r="A16" s="176"/>
      <c r="B16" s="194"/>
      <c r="C16" s="194"/>
      <c r="D16" s="194"/>
      <c r="E16" s="194"/>
      <c r="F16" s="167"/>
      <c r="G16" s="217" t="s">
        <v>689</v>
      </c>
      <c r="H16" s="217"/>
      <c r="I16" s="217"/>
      <c r="J16" s="217"/>
      <c r="K16" s="217"/>
      <c r="L16" s="217"/>
      <c r="M16" s="217"/>
      <c r="N16" s="217"/>
      <c r="O16" s="217"/>
      <c r="P16" s="217"/>
      <c r="Q16" s="217"/>
      <c r="R16" s="217"/>
      <c r="S16" s="217"/>
      <c r="T16" s="217"/>
      <c r="U16" s="217"/>
      <c r="V16" s="217"/>
      <c r="W16" s="217"/>
      <c r="X16" s="217"/>
      <c r="Y16" s="217"/>
      <c r="Z16" s="217"/>
    </row>
    <row r="17" spans="1:26" s="168" customFormat="1" ht="13.95" customHeight="1">
      <c r="A17" s="176"/>
      <c r="B17" s="194"/>
      <c r="C17" s="194"/>
      <c r="D17" s="194"/>
      <c r="E17" s="194"/>
      <c r="F17" s="167"/>
      <c r="G17" s="169" t="s">
        <v>690</v>
      </c>
      <c r="H17" s="253" t="s">
        <v>691</v>
      </c>
      <c r="I17" s="253"/>
      <c r="J17" s="253"/>
      <c r="K17" s="254" t="s">
        <v>692</v>
      </c>
      <c r="L17" s="254"/>
      <c r="M17" s="254"/>
      <c r="N17" s="254" t="s">
        <v>693</v>
      </c>
      <c r="O17" s="254"/>
      <c r="P17" s="254"/>
      <c r="Q17" s="254" t="s">
        <v>694</v>
      </c>
      <c r="R17" s="254"/>
      <c r="S17" s="254" t="s">
        <v>695</v>
      </c>
      <c r="T17" s="254"/>
      <c r="U17" s="170" t="s">
        <v>696</v>
      </c>
      <c r="V17" s="254" t="s">
        <v>697</v>
      </c>
      <c r="W17" s="254"/>
      <c r="X17" s="170" t="s">
        <v>696</v>
      </c>
      <c r="Y17" s="254" t="s">
        <v>698</v>
      </c>
      <c r="Z17" s="254"/>
    </row>
    <row r="18" spans="1:26" s="168" customFormat="1" ht="13.95" customHeight="1">
      <c r="A18" s="176"/>
      <c r="B18" s="194"/>
      <c r="C18" s="194"/>
      <c r="D18" s="194"/>
      <c r="E18" s="194"/>
      <c r="F18" s="167"/>
      <c r="G18" s="171" t="s">
        <v>690</v>
      </c>
      <c r="H18" s="251" t="s">
        <v>699</v>
      </c>
      <c r="I18" s="251"/>
      <c r="J18" s="251"/>
      <c r="K18" s="252" t="s">
        <v>700</v>
      </c>
      <c r="L18" s="252"/>
      <c r="M18" s="252"/>
      <c r="N18" s="252" t="s">
        <v>701</v>
      </c>
      <c r="O18" s="252"/>
      <c r="P18" s="252"/>
      <c r="Q18" s="252" t="s">
        <v>694</v>
      </c>
      <c r="R18" s="252"/>
      <c r="S18" s="252" t="s">
        <v>702</v>
      </c>
      <c r="T18" s="252"/>
      <c r="U18" s="172" t="s">
        <v>696</v>
      </c>
      <c r="V18" s="252" t="s">
        <v>703</v>
      </c>
      <c r="W18" s="252"/>
      <c r="X18" s="172" t="s">
        <v>696</v>
      </c>
      <c r="Y18" s="252" t="s">
        <v>704</v>
      </c>
      <c r="Z18" s="252"/>
    </row>
    <row r="19" spans="1:26" s="168" customFormat="1" ht="13.95" customHeight="1">
      <c r="A19" s="176"/>
      <c r="B19" s="194"/>
      <c r="C19" s="194"/>
      <c r="D19" s="194"/>
      <c r="E19" s="194"/>
      <c r="F19" s="167"/>
      <c r="G19" s="217" t="s">
        <v>705</v>
      </c>
      <c r="H19" s="217"/>
      <c r="I19" s="217"/>
      <c r="J19" s="217"/>
      <c r="K19" s="217"/>
      <c r="L19" s="217"/>
      <c r="M19" s="217"/>
      <c r="N19" s="217"/>
      <c r="O19" s="217"/>
      <c r="P19" s="217"/>
      <c r="Q19" s="217"/>
      <c r="R19" s="217"/>
      <c r="S19" s="217"/>
      <c r="T19" s="217"/>
      <c r="U19" s="217"/>
      <c r="V19" s="217"/>
      <c r="W19" s="217"/>
      <c r="X19" s="217"/>
      <c r="Y19" s="217"/>
      <c r="Z19" s="217"/>
    </row>
    <row r="20" spans="1:26" s="168" customFormat="1" ht="13.95" customHeight="1" thickBot="1">
      <c r="A20" s="176"/>
      <c r="B20" s="177"/>
      <c r="C20" s="177"/>
      <c r="D20" s="177"/>
      <c r="E20" s="177"/>
      <c r="F20" s="167"/>
      <c r="G20" s="217" t="s">
        <v>706</v>
      </c>
      <c r="H20" s="217"/>
      <c r="I20" s="217"/>
      <c r="J20" s="217"/>
      <c r="K20" s="217"/>
      <c r="L20" s="217"/>
      <c r="M20" s="217"/>
      <c r="N20" s="217"/>
      <c r="O20" s="217"/>
      <c r="P20" s="217"/>
      <c r="Q20" s="217"/>
      <c r="R20" s="217"/>
      <c r="S20" s="217"/>
      <c r="T20" s="217"/>
      <c r="U20" s="217"/>
      <c r="V20" s="217"/>
      <c r="W20" s="217"/>
      <c r="X20" s="217"/>
      <c r="Y20" s="217"/>
      <c r="Z20" s="217"/>
    </row>
    <row r="21" spans="1:26" s="168" customFormat="1" ht="13.95" customHeight="1">
      <c r="A21" s="176">
        <v>7</v>
      </c>
      <c r="B21" s="198" t="s">
        <v>707</v>
      </c>
      <c r="C21" s="198"/>
      <c r="D21" s="198"/>
      <c r="E21" s="198"/>
      <c r="F21" s="167"/>
      <c r="G21" s="212" t="s">
        <v>708</v>
      </c>
      <c r="H21" s="213"/>
      <c r="I21" s="213"/>
      <c r="J21" s="213"/>
      <c r="K21" s="241" t="s">
        <v>709</v>
      </c>
      <c r="L21" s="242"/>
      <c r="M21" s="243"/>
      <c r="N21" s="244" t="s">
        <v>710</v>
      </c>
      <c r="O21" s="244"/>
      <c r="P21" s="244"/>
      <c r="Q21" s="244"/>
      <c r="R21" s="244"/>
      <c r="S21" s="244"/>
      <c r="T21" s="244"/>
      <c r="U21" s="244"/>
      <c r="V21" s="244"/>
      <c r="W21" s="244"/>
      <c r="X21" s="244"/>
      <c r="Y21" s="244"/>
      <c r="Z21" s="245"/>
    </row>
    <row r="22" spans="1:26" s="168" customFormat="1" ht="13.95" customHeight="1">
      <c r="A22" s="176"/>
      <c r="B22" s="194"/>
      <c r="C22" s="194"/>
      <c r="D22" s="194"/>
      <c r="E22" s="194"/>
      <c r="F22" s="167"/>
      <c r="G22" s="240"/>
      <c r="H22" s="206"/>
      <c r="I22" s="206"/>
      <c r="J22" s="206"/>
      <c r="K22" s="223"/>
      <c r="L22" s="224"/>
      <c r="M22" s="225"/>
      <c r="N22" s="226" t="s">
        <v>769</v>
      </c>
      <c r="O22" s="226"/>
      <c r="P22" s="226"/>
      <c r="Q22" s="226"/>
      <c r="R22" s="226"/>
      <c r="S22" s="226"/>
      <c r="T22" s="226"/>
      <c r="U22" s="226"/>
      <c r="V22" s="226"/>
      <c r="W22" s="226"/>
      <c r="X22" s="226"/>
      <c r="Y22" s="226"/>
      <c r="Z22" s="227"/>
    </row>
    <row r="23" spans="1:26" s="168" customFormat="1" ht="13.95" customHeight="1">
      <c r="A23" s="176"/>
      <c r="B23" s="194"/>
      <c r="C23" s="194"/>
      <c r="D23" s="194"/>
      <c r="E23" s="194"/>
      <c r="F23" s="167"/>
      <c r="G23" s="240"/>
      <c r="H23" s="206"/>
      <c r="I23" s="206"/>
      <c r="J23" s="206"/>
      <c r="K23" s="220" t="s">
        <v>711</v>
      </c>
      <c r="L23" s="221"/>
      <c r="M23" s="222"/>
      <c r="N23" s="226" t="s">
        <v>712</v>
      </c>
      <c r="O23" s="226"/>
      <c r="P23" s="226"/>
      <c r="Q23" s="226"/>
      <c r="R23" s="226"/>
      <c r="S23" s="226"/>
      <c r="T23" s="226"/>
      <c r="U23" s="226"/>
      <c r="V23" s="226"/>
      <c r="W23" s="226"/>
      <c r="X23" s="226"/>
      <c r="Y23" s="226"/>
      <c r="Z23" s="227"/>
    </row>
    <row r="24" spans="1:26" s="168" customFormat="1" ht="13.95" customHeight="1">
      <c r="A24" s="176"/>
      <c r="B24" s="194"/>
      <c r="C24" s="194"/>
      <c r="D24" s="194"/>
      <c r="E24" s="194"/>
      <c r="F24" s="167"/>
      <c r="G24" s="240"/>
      <c r="H24" s="206"/>
      <c r="I24" s="206"/>
      <c r="J24" s="206"/>
      <c r="K24" s="223"/>
      <c r="L24" s="224"/>
      <c r="M24" s="225"/>
      <c r="N24" s="226" t="s">
        <v>767</v>
      </c>
      <c r="O24" s="226"/>
      <c r="P24" s="226"/>
      <c r="Q24" s="226"/>
      <c r="R24" s="226"/>
      <c r="S24" s="226"/>
      <c r="T24" s="226"/>
      <c r="U24" s="226"/>
      <c r="V24" s="226"/>
      <c r="W24" s="226"/>
      <c r="X24" s="226"/>
      <c r="Y24" s="226"/>
      <c r="Z24" s="227"/>
    </row>
    <row r="25" spans="1:26" s="168" customFormat="1" ht="13.95" customHeight="1">
      <c r="A25" s="176"/>
      <c r="B25" s="194"/>
      <c r="C25" s="194"/>
      <c r="D25" s="194"/>
      <c r="E25" s="194"/>
      <c r="F25" s="167"/>
      <c r="G25" s="228" t="s">
        <v>685</v>
      </c>
      <c r="H25" s="229"/>
      <c r="I25" s="229"/>
      <c r="J25" s="229"/>
      <c r="K25" s="232" t="s">
        <v>709</v>
      </c>
      <c r="L25" s="233"/>
      <c r="M25" s="234"/>
      <c r="N25" s="238" t="s">
        <v>713</v>
      </c>
      <c r="O25" s="238"/>
      <c r="P25" s="238"/>
      <c r="Q25" s="238"/>
      <c r="R25" s="238"/>
      <c r="S25" s="238"/>
      <c r="T25" s="238"/>
      <c r="U25" s="238"/>
      <c r="V25" s="238"/>
      <c r="W25" s="238"/>
      <c r="X25" s="238"/>
      <c r="Y25" s="238"/>
      <c r="Z25" s="239"/>
    </row>
    <row r="26" spans="1:26" s="168" customFormat="1" ht="13.95" customHeight="1">
      <c r="A26" s="176"/>
      <c r="B26" s="194"/>
      <c r="C26" s="194"/>
      <c r="D26" s="194"/>
      <c r="E26" s="194"/>
      <c r="F26" s="167"/>
      <c r="G26" s="228"/>
      <c r="H26" s="229"/>
      <c r="I26" s="229"/>
      <c r="J26" s="229"/>
      <c r="K26" s="235"/>
      <c r="L26" s="236"/>
      <c r="M26" s="237"/>
      <c r="N26" s="238" t="s">
        <v>768</v>
      </c>
      <c r="O26" s="238"/>
      <c r="P26" s="238"/>
      <c r="Q26" s="238"/>
      <c r="R26" s="238"/>
      <c r="S26" s="238"/>
      <c r="T26" s="238"/>
      <c r="U26" s="238"/>
      <c r="V26" s="238"/>
      <c r="W26" s="238"/>
      <c r="X26" s="238"/>
      <c r="Y26" s="238"/>
      <c r="Z26" s="239"/>
    </row>
    <row r="27" spans="1:26" s="168" customFormat="1" ht="13.95" customHeight="1">
      <c r="A27" s="176"/>
      <c r="B27" s="194"/>
      <c r="C27" s="194"/>
      <c r="D27" s="194"/>
      <c r="E27" s="194"/>
      <c r="F27" s="167"/>
      <c r="G27" s="228"/>
      <c r="H27" s="229"/>
      <c r="I27" s="229"/>
      <c r="J27" s="229"/>
      <c r="K27" s="232" t="s">
        <v>711</v>
      </c>
      <c r="L27" s="233"/>
      <c r="M27" s="234"/>
      <c r="N27" s="238" t="s">
        <v>714</v>
      </c>
      <c r="O27" s="238"/>
      <c r="P27" s="238"/>
      <c r="Q27" s="238"/>
      <c r="R27" s="238"/>
      <c r="S27" s="238"/>
      <c r="T27" s="238"/>
      <c r="U27" s="238"/>
      <c r="V27" s="238"/>
      <c r="W27" s="238"/>
      <c r="X27" s="238"/>
      <c r="Y27" s="238"/>
      <c r="Z27" s="239"/>
    </row>
    <row r="28" spans="1:26" s="168" customFormat="1" ht="13.95" customHeight="1" thickBot="1">
      <c r="A28" s="176"/>
      <c r="B28" s="194"/>
      <c r="C28" s="194"/>
      <c r="D28" s="194"/>
      <c r="E28" s="194"/>
      <c r="F28" s="167"/>
      <c r="G28" s="230"/>
      <c r="H28" s="231"/>
      <c r="I28" s="231"/>
      <c r="J28" s="231"/>
      <c r="K28" s="246"/>
      <c r="L28" s="247"/>
      <c r="M28" s="248"/>
      <c r="N28" s="249" t="s">
        <v>715</v>
      </c>
      <c r="O28" s="249"/>
      <c r="P28" s="249"/>
      <c r="Q28" s="249"/>
      <c r="R28" s="249"/>
      <c r="S28" s="249"/>
      <c r="T28" s="249"/>
      <c r="U28" s="249"/>
      <c r="V28" s="249"/>
      <c r="W28" s="249"/>
      <c r="X28" s="249"/>
      <c r="Y28" s="249"/>
      <c r="Z28" s="250"/>
    </row>
    <row r="29" spans="1:26" s="168" customFormat="1" ht="13.95" customHeight="1">
      <c r="A29" s="176"/>
      <c r="B29" s="177"/>
      <c r="C29" s="177"/>
      <c r="D29" s="177"/>
      <c r="E29" s="177"/>
      <c r="F29" s="167"/>
      <c r="G29" s="219" t="s">
        <v>716</v>
      </c>
      <c r="H29" s="219"/>
      <c r="I29" s="219"/>
      <c r="J29" s="219"/>
      <c r="K29" s="219"/>
      <c r="L29" s="219"/>
      <c r="M29" s="219"/>
      <c r="N29" s="219"/>
      <c r="O29" s="219"/>
      <c r="P29" s="219"/>
      <c r="Q29" s="219"/>
      <c r="R29" s="219"/>
      <c r="S29" s="219"/>
      <c r="T29" s="219"/>
      <c r="U29" s="219"/>
      <c r="V29" s="219"/>
      <c r="W29" s="219"/>
      <c r="X29" s="219"/>
      <c r="Y29" s="219"/>
      <c r="Z29" s="219"/>
    </row>
    <row r="30" spans="1:26" s="168" customFormat="1" ht="13.95" customHeight="1">
      <c r="A30" s="176">
        <v>8</v>
      </c>
      <c r="B30" s="194" t="s">
        <v>717</v>
      </c>
      <c r="C30" s="194"/>
      <c r="D30" s="194"/>
      <c r="E30" s="194"/>
      <c r="F30" s="167"/>
      <c r="G30" s="210" t="s">
        <v>718</v>
      </c>
      <c r="H30" s="210"/>
      <c r="I30" s="210"/>
      <c r="J30" s="210"/>
      <c r="K30" s="210"/>
      <c r="L30" s="210"/>
      <c r="M30" s="210"/>
      <c r="N30" s="210"/>
      <c r="O30" s="210"/>
      <c r="P30" s="210"/>
      <c r="Q30" s="210"/>
      <c r="R30" s="210"/>
      <c r="S30" s="210"/>
      <c r="T30" s="210"/>
      <c r="U30" s="210"/>
      <c r="V30" s="210"/>
      <c r="W30" s="210"/>
      <c r="X30" s="210"/>
      <c r="Y30" s="210"/>
      <c r="Z30" s="210"/>
    </row>
    <row r="31" spans="1:26" s="168" customFormat="1" ht="13.95" customHeight="1">
      <c r="A31" s="176"/>
      <c r="B31" s="177"/>
      <c r="C31" s="177"/>
      <c r="D31" s="177"/>
      <c r="E31" s="177"/>
      <c r="F31" s="167"/>
      <c r="G31" s="210" t="s">
        <v>719</v>
      </c>
      <c r="H31" s="210"/>
      <c r="I31" s="210"/>
      <c r="J31" s="210"/>
      <c r="K31" s="210"/>
      <c r="L31" s="210"/>
      <c r="M31" s="210"/>
      <c r="N31" s="210"/>
      <c r="O31" s="210"/>
      <c r="P31" s="210"/>
      <c r="Q31" s="210"/>
      <c r="R31" s="210"/>
      <c r="S31" s="210"/>
      <c r="T31" s="210"/>
      <c r="U31" s="210"/>
      <c r="V31" s="210"/>
      <c r="W31" s="210"/>
      <c r="X31" s="210"/>
      <c r="Y31" s="210"/>
      <c r="Z31" s="210"/>
    </row>
    <row r="32" spans="1:26" s="168" customFormat="1" ht="13.95" customHeight="1">
      <c r="A32" s="176">
        <v>9</v>
      </c>
      <c r="B32" s="194" t="s">
        <v>720</v>
      </c>
      <c r="C32" s="194"/>
      <c r="D32" s="194"/>
      <c r="E32" s="194"/>
      <c r="F32" s="167"/>
      <c r="G32" s="218" t="s">
        <v>721</v>
      </c>
      <c r="H32" s="218"/>
      <c r="I32" s="218"/>
      <c r="J32" s="218"/>
      <c r="K32" s="218"/>
      <c r="L32" s="218"/>
      <c r="M32" s="218"/>
      <c r="N32" s="218"/>
      <c r="O32" s="218"/>
      <c r="P32" s="218"/>
      <c r="Q32" s="218"/>
      <c r="R32" s="218"/>
      <c r="S32" s="218"/>
      <c r="T32" s="218"/>
      <c r="U32" s="218"/>
      <c r="V32" s="218"/>
      <c r="W32" s="218"/>
      <c r="X32" s="218"/>
      <c r="Y32" s="218"/>
      <c r="Z32" s="218"/>
    </row>
    <row r="33" spans="1:26" s="168" customFormat="1" ht="13.95" customHeight="1">
      <c r="A33" s="176"/>
      <c r="B33" s="177"/>
      <c r="C33" s="177"/>
      <c r="D33" s="177"/>
      <c r="E33" s="177"/>
      <c r="F33" s="167"/>
      <c r="G33" s="217" t="s">
        <v>722</v>
      </c>
      <c r="H33" s="217"/>
      <c r="I33" s="217"/>
      <c r="J33" s="217"/>
      <c r="K33" s="217"/>
      <c r="L33" s="217"/>
      <c r="M33" s="217"/>
      <c r="N33" s="217"/>
      <c r="O33" s="217"/>
      <c r="P33" s="217"/>
      <c r="Q33" s="217"/>
      <c r="R33" s="217"/>
      <c r="S33" s="217"/>
      <c r="T33" s="217"/>
      <c r="U33" s="217"/>
      <c r="V33" s="217"/>
      <c r="W33" s="217"/>
      <c r="X33" s="217"/>
      <c r="Y33" s="217"/>
      <c r="Z33" s="217"/>
    </row>
    <row r="34" spans="1:26" s="168" customFormat="1" ht="13.95" customHeight="1">
      <c r="A34" s="176"/>
      <c r="B34" s="194"/>
      <c r="C34" s="194"/>
      <c r="D34" s="194"/>
      <c r="E34" s="194"/>
      <c r="F34" s="167"/>
      <c r="G34" s="217" t="s">
        <v>723</v>
      </c>
      <c r="H34" s="217"/>
      <c r="I34" s="217"/>
      <c r="J34" s="217"/>
      <c r="K34" s="217"/>
      <c r="L34" s="217"/>
      <c r="M34" s="217"/>
      <c r="N34" s="217"/>
      <c r="O34" s="217"/>
      <c r="P34" s="217"/>
      <c r="Q34" s="217"/>
      <c r="R34" s="217"/>
      <c r="S34" s="217"/>
      <c r="T34" s="217"/>
      <c r="U34" s="217"/>
      <c r="V34" s="217"/>
      <c r="W34" s="217"/>
      <c r="X34" s="217"/>
      <c r="Y34" s="217"/>
      <c r="Z34" s="217"/>
    </row>
    <row r="35" spans="1:26" s="168" customFormat="1" ht="13.95" customHeight="1">
      <c r="A35" s="176"/>
      <c r="B35" s="194"/>
      <c r="C35" s="194"/>
      <c r="D35" s="194"/>
      <c r="E35" s="194"/>
      <c r="F35" s="167"/>
      <c r="G35" s="217" t="s">
        <v>724</v>
      </c>
      <c r="H35" s="217"/>
      <c r="I35" s="217"/>
      <c r="J35" s="217"/>
      <c r="K35" s="217"/>
      <c r="L35" s="217"/>
      <c r="M35" s="217"/>
      <c r="N35" s="217"/>
      <c r="O35" s="217"/>
      <c r="P35" s="217"/>
      <c r="Q35" s="217"/>
      <c r="R35" s="217"/>
      <c r="S35" s="217"/>
      <c r="T35" s="217"/>
      <c r="U35" s="217"/>
      <c r="V35" s="217"/>
      <c r="W35" s="217"/>
      <c r="X35" s="217"/>
      <c r="Y35" s="217"/>
      <c r="Z35" s="217"/>
    </row>
    <row r="36" spans="1:26" s="168" customFormat="1" ht="13.95" customHeight="1">
      <c r="A36" s="176"/>
      <c r="B36" s="177"/>
      <c r="C36" s="177"/>
      <c r="D36" s="177"/>
      <c r="E36" s="177"/>
      <c r="F36" s="167"/>
      <c r="G36" s="218" t="s">
        <v>725</v>
      </c>
      <c r="H36" s="218"/>
      <c r="I36" s="218"/>
      <c r="J36" s="218"/>
      <c r="K36" s="218"/>
      <c r="L36" s="218"/>
      <c r="M36" s="218"/>
      <c r="N36" s="218"/>
      <c r="O36" s="218"/>
      <c r="P36" s="218"/>
      <c r="Q36" s="218"/>
      <c r="R36" s="218"/>
      <c r="S36" s="218"/>
      <c r="T36" s="218"/>
      <c r="U36" s="218"/>
      <c r="V36" s="218"/>
      <c r="W36" s="218"/>
      <c r="X36" s="218"/>
      <c r="Y36" s="218"/>
      <c r="Z36" s="218"/>
    </row>
    <row r="37" spans="1:26" s="168" customFormat="1" ht="13.95" customHeight="1">
      <c r="A37" s="176"/>
      <c r="B37" s="177"/>
      <c r="C37" s="177"/>
      <c r="D37" s="177"/>
      <c r="E37" s="177"/>
      <c r="F37" s="167"/>
      <c r="G37" s="168" t="s">
        <v>726</v>
      </c>
      <c r="H37" s="173"/>
      <c r="I37" s="173"/>
      <c r="J37" s="173"/>
      <c r="K37" s="173"/>
      <c r="L37" s="173"/>
      <c r="M37" s="173"/>
      <c r="N37" s="173"/>
      <c r="O37" s="173"/>
      <c r="P37" s="173"/>
      <c r="Q37" s="173"/>
      <c r="R37" s="173"/>
      <c r="S37" s="173"/>
      <c r="T37" s="173"/>
      <c r="U37" s="173"/>
      <c r="V37" s="173"/>
      <c r="W37" s="173"/>
      <c r="X37" s="173"/>
      <c r="Y37" s="173"/>
      <c r="Z37" s="173"/>
    </row>
    <row r="38" spans="1:26" s="168" customFormat="1" ht="13.95" customHeight="1">
      <c r="A38" s="178"/>
      <c r="B38" s="177"/>
      <c r="C38" s="177"/>
      <c r="D38" s="177"/>
      <c r="E38" s="177"/>
      <c r="F38" s="167"/>
      <c r="G38" s="195" t="s">
        <v>727</v>
      </c>
      <c r="H38" s="195"/>
      <c r="I38" s="195"/>
      <c r="J38" s="195"/>
      <c r="K38" s="195"/>
      <c r="L38" s="195"/>
      <c r="M38" s="195"/>
      <c r="N38" s="195"/>
      <c r="O38" s="195"/>
      <c r="P38" s="195"/>
      <c r="Q38" s="195"/>
      <c r="R38" s="195"/>
      <c r="S38" s="195"/>
      <c r="T38" s="195"/>
      <c r="U38" s="195"/>
      <c r="V38" s="195"/>
      <c r="W38" s="195"/>
      <c r="X38" s="195"/>
      <c r="Y38" s="195"/>
      <c r="Z38" s="195"/>
    </row>
    <row r="39" spans="1:26" s="168" customFormat="1" ht="13.95" customHeight="1" thickBot="1">
      <c r="A39" s="178"/>
      <c r="B39" s="177"/>
      <c r="C39" s="177"/>
      <c r="D39" s="177"/>
      <c r="E39" s="177"/>
      <c r="F39" s="167"/>
      <c r="G39" s="195" t="s">
        <v>728</v>
      </c>
      <c r="H39" s="195"/>
      <c r="I39" s="195"/>
      <c r="J39" s="195"/>
      <c r="K39" s="195"/>
      <c r="L39" s="195"/>
      <c r="M39" s="195"/>
      <c r="N39" s="195"/>
      <c r="O39" s="195"/>
      <c r="P39" s="195"/>
      <c r="Q39" s="195"/>
      <c r="R39" s="195"/>
      <c r="S39" s="195"/>
      <c r="T39" s="195"/>
      <c r="U39" s="195"/>
      <c r="V39" s="195"/>
      <c r="W39" s="195"/>
      <c r="X39" s="195"/>
      <c r="Y39" s="195"/>
      <c r="Z39" s="195"/>
    </row>
    <row r="40" spans="1:26" s="168" customFormat="1" ht="13.95" customHeight="1">
      <c r="A40" s="176">
        <v>10</v>
      </c>
      <c r="B40" s="194" t="s">
        <v>729</v>
      </c>
      <c r="C40" s="194"/>
      <c r="D40" s="194"/>
      <c r="E40" s="194"/>
      <c r="F40" s="167"/>
      <c r="G40" s="212" t="s">
        <v>730</v>
      </c>
      <c r="H40" s="213"/>
      <c r="I40" s="213"/>
      <c r="J40" s="213"/>
      <c r="K40" s="213"/>
      <c r="L40" s="213"/>
      <c r="M40" s="213"/>
      <c r="N40" s="213"/>
      <c r="O40" s="213"/>
      <c r="P40" s="213"/>
      <c r="Q40" s="213" t="s">
        <v>731</v>
      </c>
      <c r="R40" s="213"/>
      <c r="S40" s="213"/>
      <c r="T40" s="213"/>
      <c r="U40" s="213"/>
      <c r="V40" s="213"/>
      <c r="W40" s="213"/>
      <c r="X40" s="213"/>
      <c r="Y40" s="213"/>
      <c r="Z40" s="214"/>
    </row>
    <row r="41" spans="1:26" s="168" customFormat="1" ht="13.95" customHeight="1" thickBot="1">
      <c r="A41" s="176"/>
      <c r="B41" s="194"/>
      <c r="C41" s="194"/>
      <c r="D41" s="194"/>
      <c r="E41" s="194"/>
      <c r="F41" s="167"/>
      <c r="G41" s="215" t="s">
        <v>732</v>
      </c>
      <c r="H41" s="201"/>
      <c r="I41" s="201"/>
      <c r="J41" s="201"/>
      <c r="K41" s="201"/>
      <c r="L41" s="201" t="s">
        <v>733</v>
      </c>
      <c r="M41" s="201"/>
      <c r="N41" s="201"/>
      <c r="O41" s="201"/>
      <c r="P41" s="201"/>
      <c r="Q41" s="201" t="s">
        <v>734</v>
      </c>
      <c r="R41" s="201"/>
      <c r="S41" s="201"/>
      <c r="T41" s="201"/>
      <c r="U41" s="201"/>
      <c r="V41" s="201"/>
      <c r="W41" s="201"/>
      <c r="X41" s="201"/>
      <c r="Y41" s="201"/>
      <c r="Z41" s="216"/>
    </row>
    <row r="42" spans="1:26" s="168" customFormat="1" ht="13.95" customHeight="1">
      <c r="A42" s="176">
        <v>11</v>
      </c>
      <c r="B42" s="194" t="s">
        <v>735</v>
      </c>
      <c r="C42" s="194"/>
      <c r="D42" s="194"/>
      <c r="E42" s="194"/>
      <c r="F42" s="167"/>
      <c r="G42" s="210" t="s">
        <v>736</v>
      </c>
      <c r="H42" s="210"/>
      <c r="I42" s="210"/>
      <c r="J42" s="210"/>
      <c r="K42" s="210"/>
      <c r="L42" s="210"/>
      <c r="M42" s="210"/>
      <c r="N42" s="210"/>
      <c r="O42" s="210"/>
      <c r="P42" s="210"/>
      <c r="Q42" s="210"/>
      <c r="R42" s="210"/>
      <c r="S42" s="210"/>
      <c r="T42" s="210"/>
      <c r="U42" s="210"/>
      <c r="V42" s="210"/>
      <c r="W42" s="210"/>
      <c r="X42" s="210"/>
      <c r="Y42" s="210"/>
      <c r="Z42" s="210"/>
    </row>
    <row r="43" spans="1:26" s="168" customFormat="1" ht="13.95" customHeight="1" thickBot="1">
      <c r="A43" s="176">
        <v>12</v>
      </c>
      <c r="B43" s="194" t="s">
        <v>737</v>
      </c>
      <c r="C43" s="194"/>
      <c r="D43" s="194"/>
      <c r="E43" s="194"/>
      <c r="F43" s="167"/>
      <c r="G43" s="211" t="s">
        <v>738</v>
      </c>
      <c r="H43" s="211"/>
      <c r="I43" s="211"/>
      <c r="J43" s="211"/>
      <c r="K43" s="211"/>
      <c r="L43" s="211"/>
      <c r="M43" s="211"/>
      <c r="N43" s="211"/>
      <c r="O43" s="211"/>
      <c r="P43" s="211"/>
      <c r="Q43" s="211"/>
      <c r="R43" s="211"/>
      <c r="S43" s="211"/>
      <c r="T43" s="211"/>
      <c r="U43" s="211"/>
      <c r="V43" s="211"/>
      <c r="W43" s="211"/>
      <c r="X43" s="211"/>
      <c r="Y43" s="211"/>
      <c r="Z43" s="211"/>
    </row>
    <row r="44" spans="1:26" s="168" customFormat="1" ht="13.95" customHeight="1">
      <c r="A44" s="176">
        <v>13</v>
      </c>
      <c r="B44" s="194" t="s">
        <v>739</v>
      </c>
      <c r="C44" s="194"/>
      <c r="D44" s="194"/>
      <c r="E44" s="194"/>
      <c r="F44" s="167"/>
      <c r="G44" s="212" t="s">
        <v>740</v>
      </c>
      <c r="H44" s="213"/>
      <c r="I44" s="213"/>
      <c r="J44" s="213"/>
      <c r="K44" s="213" t="s">
        <v>741</v>
      </c>
      <c r="L44" s="213"/>
      <c r="M44" s="213"/>
      <c r="N44" s="213"/>
      <c r="O44" s="213"/>
      <c r="P44" s="213"/>
      <c r="Q44" s="213"/>
      <c r="R44" s="213" t="s">
        <v>742</v>
      </c>
      <c r="S44" s="213"/>
      <c r="T44" s="213"/>
      <c r="U44" s="213"/>
      <c r="V44" s="213"/>
      <c r="W44" s="213"/>
      <c r="X44" s="213"/>
      <c r="Y44" s="213"/>
      <c r="Z44" s="214"/>
    </row>
    <row r="45" spans="1:26" s="168" customFormat="1" ht="23.4" customHeight="1">
      <c r="A45" s="176"/>
      <c r="B45" s="194"/>
      <c r="C45" s="194"/>
      <c r="D45" s="194"/>
      <c r="E45" s="194"/>
      <c r="F45" s="167"/>
      <c r="G45" s="205" t="s">
        <v>743</v>
      </c>
      <c r="H45" s="206" t="s">
        <v>744</v>
      </c>
      <c r="I45" s="206"/>
      <c r="J45" s="206"/>
      <c r="K45" s="207" t="s">
        <v>745</v>
      </c>
      <c r="L45" s="207"/>
      <c r="M45" s="207"/>
      <c r="N45" s="207"/>
      <c r="O45" s="207"/>
      <c r="P45" s="207"/>
      <c r="Q45" s="207"/>
      <c r="R45" s="208" t="s">
        <v>746</v>
      </c>
      <c r="S45" s="208"/>
      <c r="T45" s="208"/>
      <c r="U45" s="208"/>
      <c r="V45" s="208"/>
      <c r="W45" s="208"/>
      <c r="X45" s="208"/>
      <c r="Y45" s="208"/>
      <c r="Z45" s="209"/>
    </row>
    <row r="46" spans="1:26" s="168" customFormat="1" ht="23.4" customHeight="1">
      <c r="A46" s="176"/>
      <c r="B46" s="194"/>
      <c r="C46" s="194"/>
      <c r="D46" s="194"/>
      <c r="E46" s="194"/>
      <c r="F46" s="167"/>
      <c r="G46" s="205"/>
      <c r="H46" s="206"/>
      <c r="I46" s="206"/>
      <c r="J46" s="206"/>
      <c r="K46" s="207"/>
      <c r="L46" s="207"/>
      <c r="M46" s="207"/>
      <c r="N46" s="207"/>
      <c r="O46" s="207"/>
      <c r="P46" s="207"/>
      <c r="Q46" s="207"/>
      <c r="R46" s="208"/>
      <c r="S46" s="208"/>
      <c r="T46" s="208"/>
      <c r="U46" s="208"/>
      <c r="V46" s="208"/>
      <c r="W46" s="208"/>
      <c r="X46" s="208"/>
      <c r="Y46" s="208"/>
      <c r="Z46" s="209"/>
    </row>
    <row r="47" spans="1:26" s="168" customFormat="1" ht="43.95" customHeight="1" thickBot="1">
      <c r="A47" s="176"/>
      <c r="B47" s="194"/>
      <c r="C47" s="194"/>
      <c r="D47" s="194"/>
      <c r="E47" s="194"/>
      <c r="F47" s="167"/>
      <c r="G47" s="174" t="s">
        <v>747</v>
      </c>
      <c r="H47" s="201" t="s">
        <v>729</v>
      </c>
      <c r="I47" s="201"/>
      <c r="J47" s="201"/>
      <c r="K47" s="202" t="s">
        <v>748</v>
      </c>
      <c r="L47" s="202"/>
      <c r="M47" s="202"/>
      <c r="N47" s="202"/>
      <c r="O47" s="202"/>
      <c r="P47" s="202"/>
      <c r="Q47" s="202"/>
      <c r="R47" s="202" t="s">
        <v>749</v>
      </c>
      <c r="S47" s="202"/>
      <c r="T47" s="202"/>
      <c r="U47" s="202"/>
      <c r="V47" s="202"/>
      <c r="W47" s="202"/>
      <c r="X47" s="202"/>
      <c r="Y47" s="202"/>
      <c r="Z47" s="203"/>
    </row>
    <row r="48" spans="1:26" s="168" customFormat="1" ht="13.95" customHeight="1">
      <c r="A48" s="176"/>
      <c r="B48" s="194"/>
      <c r="C48" s="194"/>
      <c r="D48" s="194"/>
      <c r="E48" s="194"/>
      <c r="F48" s="167"/>
      <c r="G48" s="204" t="s">
        <v>750</v>
      </c>
      <c r="H48" s="204"/>
      <c r="I48" s="204"/>
      <c r="J48" s="204"/>
      <c r="K48" s="204"/>
      <c r="L48" s="204"/>
      <c r="M48" s="204"/>
      <c r="N48" s="204"/>
      <c r="O48" s="204"/>
      <c r="P48" s="204"/>
      <c r="Q48" s="204"/>
      <c r="R48" s="204"/>
      <c r="S48" s="204"/>
      <c r="T48" s="204"/>
      <c r="U48" s="204"/>
      <c r="V48" s="204"/>
      <c r="W48" s="204"/>
      <c r="X48" s="204"/>
      <c r="Y48" s="204"/>
      <c r="Z48" s="204"/>
    </row>
    <row r="49" spans="1:26" s="168" customFormat="1" ht="13.95" customHeight="1">
      <c r="A49" s="176">
        <v>14</v>
      </c>
      <c r="B49" s="198" t="s">
        <v>751</v>
      </c>
      <c r="C49" s="198"/>
      <c r="D49" s="198"/>
      <c r="E49" s="198"/>
      <c r="F49" s="167"/>
      <c r="G49" s="195" t="s">
        <v>752</v>
      </c>
      <c r="H49" s="195"/>
      <c r="I49" s="195"/>
      <c r="J49" s="195"/>
      <c r="K49" s="195"/>
      <c r="L49" s="195"/>
      <c r="M49" s="195"/>
      <c r="N49" s="195"/>
      <c r="O49" s="195"/>
      <c r="P49" s="195"/>
      <c r="Q49" s="195"/>
      <c r="R49" s="195"/>
      <c r="S49" s="195"/>
      <c r="T49" s="195"/>
      <c r="U49" s="195"/>
      <c r="V49" s="195"/>
      <c r="W49" s="195"/>
      <c r="X49" s="195"/>
      <c r="Y49" s="195"/>
      <c r="Z49" s="195"/>
    </row>
    <row r="50" spans="1:26" s="168" customFormat="1" ht="13.95" customHeight="1">
      <c r="A50" s="176">
        <v>15</v>
      </c>
      <c r="B50" s="194" t="s">
        <v>759</v>
      </c>
      <c r="C50" s="194"/>
      <c r="D50" s="194"/>
      <c r="E50" s="194"/>
      <c r="F50" s="167"/>
      <c r="G50" s="199" t="s">
        <v>760</v>
      </c>
      <c r="H50" s="199"/>
      <c r="I50" s="199"/>
      <c r="J50" s="199"/>
      <c r="K50" s="199"/>
      <c r="L50" s="199"/>
      <c r="M50" s="199"/>
      <c r="N50" s="199"/>
      <c r="O50" s="199"/>
      <c r="P50" s="199"/>
      <c r="Q50" s="199"/>
      <c r="R50" s="199"/>
      <c r="S50" s="199"/>
      <c r="T50" s="199"/>
      <c r="U50" s="199"/>
      <c r="V50" s="199"/>
      <c r="W50" s="199"/>
      <c r="X50" s="199"/>
      <c r="Y50" s="199"/>
      <c r="Z50" s="199"/>
    </row>
    <row r="51" spans="1:26" s="168" customFormat="1" ht="13.95" customHeight="1">
      <c r="A51" s="176">
        <v>16</v>
      </c>
      <c r="B51" s="194" t="s">
        <v>753</v>
      </c>
      <c r="C51" s="194"/>
      <c r="D51" s="194"/>
      <c r="E51" s="194"/>
      <c r="F51" s="167"/>
      <c r="G51" s="200" t="s">
        <v>754</v>
      </c>
      <c r="H51" s="200"/>
      <c r="I51" s="200"/>
      <c r="J51" s="200"/>
      <c r="K51" s="200"/>
      <c r="L51" s="200"/>
      <c r="M51" s="200"/>
      <c r="N51" s="200"/>
      <c r="O51" s="200"/>
      <c r="P51" s="200"/>
      <c r="Q51" s="200"/>
      <c r="R51" s="200"/>
      <c r="S51" s="200"/>
      <c r="T51" s="200"/>
      <c r="U51" s="200"/>
      <c r="V51" s="200"/>
      <c r="W51" s="200"/>
      <c r="X51" s="200"/>
      <c r="Y51" s="200"/>
      <c r="Z51" s="200"/>
    </row>
    <row r="52" spans="1:26" s="168" customFormat="1" ht="13.95" customHeight="1">
      <c r="A52" s="176">
        <v>17</v>
      </c>
      <c r="B52" s="194" t="s">
        <v>755</v>
      </c>
      <c r="C52" s="194"/>
      <c r="D52" s="194"/>
      <c r="E52" s="194"/>
      <c r="F52" s="167"/>
      <c r="G52" s="195" t="s">
        <v>756</v>
      </c>
      <c r="H52" s="195"/>
      <c r="I52" s="195"/>
      <c r="J52" s="195"/>
      <c r="K52" s="195"/>
      <c r="L52" s="195"/>
      <c r="M52" s="195"/>
      <c r="N52" s="195"/>
      <c r="O52" s="195"/>
      <c r="P52" s="195"/>
      <c r="Q52" s="195"/>
      <c r="R52" s="195"/>
      <c r="S52" s="195"/>
      <c r="T52" s="195"/>
      <c r="U52" s="195"/>
      <c r="V52" s="195"/>
      <c r="W52" s="195"/>
      <c r="X52" s="195"/>
      <c r="Y52" s="195"/>
      <c r="Z52" s="195"/>
    </row>
    <row r="53" spans="1:26" s="168" customFormat="1" ht="13.95" customHeight="1">
      <c r="A53" s="179"/>
      <c r="B53" s="177"/>
      <c r="C53" s="177"/>
      <c r="D53" s="177"/>
      <c r="E53" s="177"/>
      <c r="F53" s="167"/>
      <c r="G53" s="196" t="s">
        <v>757</v>
      </c>
      <c r="H53" s="196"/>
      <c r="I53" s="196"/>
      <c r="J53" s="196"/>
      <c r="K53" s="196"/>
      <c r="L53" s="196"/>
      <c r="M53" s="196"/>
      <c r="N53" s="196"/>
      <c r="O53" s="196"/>
      <c r="P53" s="196"/>
      <c r="Q53" s="196"/>
      <c r="R53" s="196"/>
      <c r="S53" s="196"/>
      <c r="T53" s="196"/>
      <c r="U53" s="196"/>
      <c r="V53" s="196"/>
      <c r="W53" s="196"/>
      <c r="X53" s="196"/>
      <c r="Y53" s="196"/>
      <c r="Z53" s="196"/>
    </row>
    <row r="54" spans="1:26" s="168" customFormat="1" ht="13.5" customHeight="1">
      <c r="A54" s="179"/>
      <c r="B54" s="177"/>
      <c r="C54" s="177"/>
      <c r="D54" s="177"/>
      <c r="E54" s="177"/>
      <c r="F54" s="167"/>
      <c r="G54" s="195" t="s">
        <v>758</v>
      </c>
      <c r="H54" s="195"/>
      <c r="I54" s="195"/>
      <c r="J54" s="195"/>
      <c r="K54" s="195"/>
      <c r="L54" s="195"/>
      <c r="M54" s="195"/>
      <c r="N54" s="195"/>
      <c r="O54" s="195"/>
      <c r="P54" s="195"/>
      <c r="Q54" s="195"/>
      <c r="R54" s="195"/>
      <c r="S54" s="195"/>
      <c r="T54" s="195"/>
      <c r="U54" s="195"/>
      <c r="V54" s="195"/>
      <c r="W54" s="195"/>
      <c r="X54" s="195"/>
      <c r="Y54" s="195"/>
      <c r="Z54" s="195"/>
    </row>
    <row r="55" spans="1:26" s="168" customFormat="1" ht="37.5" customHeight="1">
      <c r="A55" s="179"/>
      <c r="B55" s="177"/>
      <c r="C55" s="177"/>
      <c r="D55" s="177"/>
      <c r="E55" s="177"/>
      <c r="F55" s="167"/>
      <c r="G55" s="197" t="s">
        <v>761</v>
      </c>
      <c r="H55" s="197"/>
      <c r="I55" s="197"/>
      <c r="J55" s="197"/>
      <c r="K55" s="197"/>
      <c r="L55" s="197"/>
      <c r="M55" s="197"/>
      <c r="N55" s="197"/>
      <c r="O55" s="197"/>
      <c r="P55" s="197"/>
      <c r="Q55" s="197"/>
      <c r="R55" s="197"/>
      <c r="S55" s="197"/>
      <c r="T55" s="197"/>
      <c r="U55" s="197"/>
      <c r="V55" s="197"/>
      <c r="W55" s="197"/>
      <c r="X55" s="197"/>
      <c r="Y55" s="197"/>
      <c r="Z55" s="197"/>
    </row>
    <row r="56" spans="1:26" s="175" customFormat="1" ht="37.5" customHeight="1">
      <c r="A56" s="179"/>
      <c r="B56" s="177"/>
      <c r="C56" s="177"/>
      <c r="D56" s="177"/>
      <c r="E56" s="177"/>
      <c r="F56" s="167"/>
      <c r="G56" s="197" t="s">
        <v>762</v>
      </c>
      <c r="H56" s="197"/>
      <c r="I56" s="197"/>
      <c r="J56" s="197"/>
      <c r="K56" s="197"/>
      <c r="L56" s="197"/>
      <c r="M56" s="197"/>
      <c r="N56" s="197"/>
      <c r="O56" s="197"/>
      <c r="P56" s="197"/>
      <c r="Q56" s="197"/>
      <c r="R56" s="197"/>
      <c r="S56" s="197"/>
      <c r="T56" s="197"/>
      <c r="U56" s="197"/>
      <c r="V56" s="197"/>
      <c r="W56" s="197"/>
      <c r="X56" s="197"/>
      <c r="Y56" s="197"/>
      <c r="Z56" s="197"/>
    </row>
    <row r="57" spans="1:26" s="168" customFormat="1" ht="14.85" customHeight="1">
      <c r="A57" s="179">
        <v>18</v>
      </c>
      <c r="B57" s="194" t="s">
        <v>763</v>
      </c>
      <c r="C57" s="194"/>
      <c r="D57" s="194"/>
      <c r="E57" s="194"/>
      <c r="F57" s="167"/>
      <c r="G57" s="195" t="s">
        <v>764</v>
      </c>
      <c r="H57" s="195"/>
      <c r="I57" s="195"/>
      <c r="J57" s="195"/>
      <c r="K57" s="195"/>
      <c r="L57" s="195"/>
      <c r="M57" s="195"/>
      <c r="N57" s="195"/>
      <c r="O57" s="195"/>
      <c r="P57" s="195"/>
      <c r="Q57" s="195"/>
      <c r="R57" s="195"/>
      <c r="S57" s="195"/>
      <c r="T57" s="195"/>
      <c r="U57" s="195"/>
      <c r="V57" s="195"/>
      <c r="W57" s="195"/>
      <c r="X57" s="195"/>
      <c r="Y57" s="195"/>
      <c r="Z57" s="195"/>
    </row>
  </sheetData>
  <mergeCells count="131">
    <mergeCell ref="A1:Z1"/>
    <mergeCell ref="A2:Z2"/>
    <mergeCell ref="B3:E3"/>
    <mergeCell ref="G3:Z3"/>
    <mergeCell ref="B4:E4"/>
    <mergeCell ref="B5:E5"/>
    <mergeCell ref="K9:M11"/>
    <mergeCell ref="N9:Z9"/>
    <mergeCell ref="B10:E10"/>
    <mergeCell ref="N10:Z10"/>
    <mergeCell ref="B11:E11"/>
    <mergeCell ref="N11:Z11"/>
    <mergeCell ref="B6:E6"/>
    <mergeCell ref="G6:O6"/>
    <mergeCell ref="P6:Z6"/>
    <mergeCell ref="B7:E7"/>
    <mergeCell ref="G7:Z7"/>
    <mergeCell ref="B8:E8"/>
    <mergeCell ref="G8:J11"/>
    <mergeCell ref="K8:M8"/>
    <mergeCell ref="N8:Z8"/>
    <mergeCell ref="B9:E9"/>
    <mergeCell ref="B12:E12"/>
    <mergeCell ref="G12:J15"/>
    <mergeCell ref="K12:M12"/>
    <mergeCell ref="N12:Z12"/>
    <mergeCell ref="B13:E13"/>
    <mergeCell ref="K13:M15"/>
    <mergeCell ref="N13:Z13"/>
    <mergeCell ref="B14:E14"/>
    <mergeCell ref="N14:Z14"/>
    <mergeCell ref="B15:E15"/>
    <mergeCell ref="N15:Z15"/>
    <mergeCell ref="B16:E16"/>
    <mergeCell ref="G16:Z16"/>
    <mergeCell ref="B17:E17"/>
    <mergeCell ref="H17:J17"/>
    <mergeCell ref="K17:M17"/>
    <mergeCell ref="N17:P17"/>
    <mergeCell ref="Q17:R17"/>
    <mergeCell ref="S17:T17"/>
    <mergeCell ref="V17:W17"/>
    <mergeCell ref="Y17:Z17"/>
    <mergeCell ref="B18:E18"/>
    <mergeCell ref="H18:J18"/>
    <mergeCell ref="K18:M18"/>
    <mergeCell ref="N18:P18"/>
    <mergeCell ref="Q18:R18"/>
    <mergeCell ref="S18:T18"/>
    <mergeCell ref="V18:W18"/>
    <mergeCell ref="Y18:Z18"/>
    <mergeCell ref="B19:E19"/>
    <mergeCell ref="G19:Z19"/>
    <mergeCell ref="G20:Z20"/>
    <mergeCell ref="B21:E21"/>
    <mergeCell ref="G21:J24"/>
    <mergeCell ref="K21:M22"/>
    <mergeCell ref="N21:Z21"/>
    <mergeCell ref="B22:E22"/>
    <mergeCell ref="N22:Z22"/>
    <mergeCell ref="B23:E23"/>
    <mergeCell ref="B27:E27"/>
    <mergeCell ref="K27:M28"/>
    <mergeCell ref="N27:Z27"/>
    <mergeCell ref="B28:E28"/>
    <mergeCell ref="N28:Z28"/>
    <mergeCell ref="G29:Z29"/>
    <mergeCell ref="K23:M24"/>
    <mergeCell ref="N23:Z23"/>
    <mergeCell ref="B24:E24"/>
    <mergeCell ref="N24:Z24"/>
    <mergeCell ref="B25:E25"/>
    <mergeCell ref="G25:J28"/>
    <mergeCell ref="K25:M26"/>
    <mergeCell ref="N25:Z25"/>
    <mergeCell ref="B26:E26"/>
    <mergeCell ref="N26:Z26"/>
    <mergeCell ref="B34:E34"/>
    <mergeCell ref="G34:Z34"/>
    <mergeCell ref="B35:E35"/>
    <mergeCell ref="G35:Z35"/>
    <mergeCell ref="G36:Z36"/>
    <mergeCell ref="G38:Z38"/>
    <mergeCell ref="B30:E30"/>
    <mergeCell ref="G30:Z30"/>
    <mergeCell ref="G31:Z31"/>
    <mergeCell ref="B32:E32"/>
    <mergeCell ref="G32:Z32"/>
    <mergeCell ref="G33:Z33"/>
    <mergeCell ref="B42:E42"/>
    <mergeCell ref="G42:Z42"/>
    <mergeCell ref="B43:E43"/>
    <mergeCell ref="G43:Z43"/>
    <mergeCell ref="B44:E44"/>
    <mergeCell ref="G44:J44"/>
    <mergeCell ref="K44:Q44"/>
    <mergeCell ref="R44:Z44"/>
    <mergeCell ref="G39:Z39"/>
    <mergeCell ref="B40:E40"/>
    <mergeCell ref="G40:P40"/>
    <mergeCell ref="Q40:Z40"/>
    <mergeCell ref="B41:E41"/>
    <mergeCell ref="G41:K41"/>
    <mergeCell ref="L41:P41"/>
    <mergeCell ref="Q41:Z41"/>
    <mergeCell ref="B47:E47"/>
    <mergeCell ref="H47:J47"/>
    <mergeCell ref="K47:Q47"/>
    <mergeCell ref="R47:Z47"/>
    <mergeCell ref="B48:E48"/>
    <mergeCell ref="G48:Z48"/>
    <mergeCell ref="B45:E45"/>
    <mergeCell ref="G45:G46"/>
    <mergeCell ref="H45:J46"/>
    <mergeCell ref="K45:Q46"/>
    <mergeCell ref="R45:Z46"/>
    <mergeCell ref="B46:E46"/>
    <mergeCell ref="B52:E52"/>
    <mergeCell ref="G52:Z52"/>
    <mergeCell ref="G53:Z53"/>
    <mergeCell ref="G54:Z54"/>
    <mergeCell ref="G55:Z55"/>
    <mergeCell ref="B57:E57"/>
    <mergeCell ref="G57:Z57"/>
    <mergeCell ref="B49:E49"/>
    <mergeCell ref="G49:Z49"/>
    <mergeCell ref="B50:E50"/>
    <mergeCell ref="G50:Z50"/>
    <mergeCell ref="B51:E51"/>
    <mergeCell ref="G51:Z51"/>
    <mergeCell ref="G56:Z56"/>
  </mergeCells>
  <phoneticPr fontId="2"/>
  <printOptions horizontalCentered="1"/>
  <pageMargins left="0.19685039370078741" right="0.19685039370078741" top="0.19685039370078741" bottom="0" header="0.31496062992125984" footer="0.31496062992125984"/>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E1BF0-445B-4B2B-981D-BC65B5AA30BC}">
  <sheetPr>
    <tabColor indexed="45"/>
  </sheetPr>
  <dimension ref="A1:AA57"/>
  <sheetViews>
    <sheetView showGridLines="0" tabSelected="1" view="pageBreakPreview" zoomScaleNormal="100" zoomScaleSheetLayoutView="100" workbookViewId="0">
      <selection sqref="A1:Z1"/>
    </sheetView>
  </sheetViews>
  <sheetFormatPr defaultColWidth="9" defaultRowHeight="13.2" customHeight="1"/>
  <cols>
    <col min="1" max="5" width="3.44140625" style="180" customWidth="1"/>
    <col min="6" max="6" width="1" style="180" customWidth="1"/>
    <col min="7" max="26" width="4.44140625" style="180" customWidth="1"/>
    <col min="27" max="16384" width="9" style="180"/>
  </cols>
  <sheetData>
    <row r="1" spans="1:27" ht="13.95" customHeight="1">
      <c r="A1" s="257" t="s">
        <v>771</v>
      </c>
      <c r="B1" s="257"/>
      <c r="C1" s="257"/>
      <c r="D1" s="257"/>
      <c r="E1" s="257"/>
      <c r="F1" s="257"/>
      <c r="G1" s="257"/>
      <c r="H1" s="257"/>
      <c r="I1" s="257"/>
      <c r="J1" s="257"/>
      <c r="K1" s="257"/>
      <c r="L1" s="257"/>
      <c r="M1" s="257"/>
      <c r="N1" s="257"/>
      <c r="O1" s="257"/>
      <c r="P1" s="257"/>
      <c r="Q1" s="257"/>
      <c r="R1" s="257"/>
      <c r="S1" s="257"/>
      <c r="T1" s="257"/>
      <c r="U1" s="257"/>
      <c r="V1" s="257"/>
      <c r="W1" s="257"/>
      <c r="X1" s="257"/>
      <c r="Y1" s="257"/>
      <c r="Z1" s="257"/>
    </row>
    <row r="2" spans="1:27" s="183" customFormat="1" ht="13.95" customHeight="1">
      <c r="A2" s="181">
        <v>1</v>
      </c>
      <c r="B2" s="258" t="s">
        <v>667</v>
      </c>
      <c r="C2" s="258"/>
      <c r="D2" s="258"/>
      <c r="E2" s="258"/>
      <c r="F2" s="182"/>
      <c r="G2" s="259" t="s">
        <v>668</v>
      </c>
      <c r="H2" s="259"/>
      <c r="I2" s="259"/>
      <c r="J2" s="259"/>
      <c r="K2" s="259"/>
      <c r="L2" s="259"/>
      <c r="M2" s="259"/>
      <c r="N2" s="259"/>
      <c r="O2" s="259"/>
      <c r="P2" s="259"/>
      <c r="Q2" s="259"/>
      <c r="R2" s="259"/>
      <c r="S2" s="259"/>
      <c r="T2" s="259"/>
      <c r="U2" s="259"/>
      <c r="V2" s="259"/>
      <c r="W2" s="259"/>
      <c r="X2" s="259"/>
      <c r="Y2" s="259"/>
      <c r="Z2" s="259"/>
    </row>
    <row r="3" spans="1:27" s="183" customFormat="1" ht="13.95" customHeight="1">
      <c r="A3" s="181">
        <v>2</v>
      </c>
      <c r="B3" s="258" t="s">
        <v>669</v>
      </c>
      <c r="C3" s="258"/>
      <c r="D3" s="258"/>
      <c r="E3" s="258"/>
      <c r="F3" s="182"/>
      <c r="G3" s="183" t="s">
        <v>772</v>
      </c>
    </row>
    <row r="4" spans="1:27" s="183" customFormat="1" ht="13.95" customHeight="1">
      <c r="A4" s="181">
        <v>3</v>
      </c>
      <c r="B4" s="258" t="s">
        <v>671</v>
      </c>
      <c r="C4" s="258"/>
      <c r="D4" s="258"/>
      <c r="E4" s="258"/>
      <c r="F4" s="182"/>
      <c r="G4" s="183" t="s">
        <v>672</v>
      </c>
    </row>
    <row r="5" spans="1:27" s="183" customFormat="1" ht="13.95" customHeight="1">
      <c r="A5" s="181">
        <v>4</v>
      </c>
      <c r="B5" s="258" t="s">
        <v>673</v>
      </c>
      <c r="C5" s="258"/>
      <c r="D5" s="258"/>
      <c r="E5" s="258"/>
      <c r="F5" s="182"/>
      <c r="G5" s="260" t="s">
        <v>773</v>
      </c>
      <c r="H5" s="260"/>
      <c r="I5" s="260"/>
      <c r="J5" s="260"/>
      <c r="K5" s="260"/>
      <c r="L5" s="260"/>
      <c r="M5" s="260"/>
      <c r="N5" s="260"/>
      <c r="O5" s="260"/>
      <c r="P5" s="261" t="s">
        <v>774</v>
      </c>
      <c r="Q5" s="261"/>
      <c r="R5" s="261"/>
      <c r="S5" s="261"/>
      <c r="T5" s="261"/>
      <c r="U5" s="261"/>
      <c r="V5" s="261"/>
      <c r="W5" s="261"/>
      <c r="X5" s="261"/>
      <c r="Y5" s="261"/>
      <c r="Z5" s="261"/>
    </row>
    <row r="6" spans="1:27" s="183" customFormat="1" ht="13.95" customHeight="1" thickBot="1">
      <c r="A6" s="181">
        <v>5</v>
      </c>
      <c r="B6" s="258" t="s">
        <v>676</v>
      </c>
      <c r="C6" s="258"/>
      <c r="D6" s="258"/>
      <c r="E6" s="258"/>
      <c r="F6" s="182"/>
      <c r="G6" s="259" t="s">
        <v>775</v>
      </c>
      <c r="H6" s="259"/>
      <c r="I6" s="259"/>
      <c r="J6" s="259"/>
      <c r="K6" s="259"/>
      <c r="L6" s="259"/>
      <c r="M6" s="259"/>
      <c r="N6" s="259"/>
      <c r="O6" s="259"/>
      <c r="P6" s="259"/>
      <c r="Q6" s="259"/>
      <c r="R6" s="259"/>
      <c r="S6" s="259"/>
      <c r="T6" s="259"/>
      <c r="U6" s="259"/>
      <c r="V6" s="259"/>
      <c r="W6" s="259"/>
      <c r="X6" s="259"/>
      <c r="Y6" s="259"/>
      <c r="Z6" s="259"/>
    </row>
    <row r="7" spans="1:27" s="183" customFormat="1" ht="15" customHeight="1">
      <c r="A7" s="181">
        <v>6</v>
      </c>
      <c r="B7" s="258" t="s">
        <v>678</v>
      </c>
      <c r="C7" s="258"/>
      <c r="D7" s="258"/>
      <c r="E7" s="258"/>
      <c r="F7" s="182"/>
      <c r="G7" s="212" t="s">
        <v>803</v>
      </c>
      <c r="H7" s="213"/>
      <c r="I7" s="213"/>
      <c r="J7" s="213"/>
      <c r="K7" s="213" t="s">
        <v>680</v>
      </c>
      <c r="L7" s="213"/>
      <c r="M7" s="213"/>
      <c r="N7" s="244" t="s">
        <v>776</v>
      </c>
      <c r="O7" s="244"/>
      <c r="P7" s="244"/>
      <c r="Q7" s="244"/>
      <c r="R7" s="244"/>
      <c r="S7" s="244"/>
      <c r="T7" s="244"/>
      <c r="U7" s="244"/>
      <c r="V7" s="244"/>
      <c r="W7" s="244"/>
      <c r="X7" s="244"/>
      <c r="Y7" s="244"/>
      <c r="Z7" s="245"/>
    </row>
    <row r="8" spans="1:27" s="183" customFormat="1" ht="15" customHeight="1">
      <c r="A8" s="181"/>
      <c r="B8" s="258"/>
      <c r="C8" s="258"/>
      <c r="D8" s="258"/>
      <c r="E8" s="258"/>
      <c r="F8" s="182"/>
      <c r="G8" s="240"/>
      <c r="H8" s="206"/>
      <c r="I8" s="206"/>
      <c r="J8" s="206"/>
      <c r="K8" s="206" t="s">
        <v>682</v>
      </c>
      <c r="L8" s="206"/>
      <c r="M8" s="206"/>
      <c r="N8" s="226" t="s">
        <v>683</v>
      </c>
      <c r="O8" s="226"/>
      <c r="P8" s="226"/>
      <c r="Q8" s="226"/>
      <c r="R8" s="226"/>
      <c r="S8" s="226"/>
      <c r="T8" s="226"/>
      <c r="U8" s="226"/>
      <c r="V8" s="226"/>
      <c r="W8" s="226"/>
      <c r="X8" s="226"/>
      <c r="Y8" s="226"/>
      <c r="Z8" s="227"/>
    </row>
    <row r="9" spans="1:27" s="183" customFormat="1" ht="15" customHeight="1">
      <c r="A9" s="181"/>
      <c r="B9" s="258"/>
      <c r="C9" s="258"/>
      <c r="D9" s="258"/>
      <c r="E9" s="258"/>
      <c r="F9" s="182"/>
      <c r="G9" s="240"/>
      <c r="H9" s="206"/>
      <c r="I9" s="206"/>
      <c r="J9" s="206"/>
      <c r="K9" s="206"/>
      <c r="L9" s="206"/>
      <c r="M9" s="206"/>
      <c r="N9" s="226" t="s">
        <v>801</v>
      </c>
      <c r="O9" s="226"/>
      <c r="P9" s="226"/>
      <c r="Q9" s="226"/>
      <c r="R9" s="226"/>
      <c r="S9" s="226"/>
      <c r="T9" s="226"/>
      <c r="U9" s="226"/>
      <c r="V9" s="226"/>
      <c r="W9" s="226"/>
      <c r="X9" s="226"/>
      <c r="Y9" s="226"/>
      <c r="Z9" s="227"/>
    </row>
    <row r="10" spans="1:27" s="183" customFormat="1" ht="15" customHeight="1">
      <c r="A10" s="181"/>
      <c r="B10" s="258"/>
      <c r="C10" s="258"/>
      <c r="D10" s="258"/>
      <c r="E10" s="258"/>
      <c r="F10" s="182"/>
      <c r="G10" s="240"/>
      <c r="H10" s="206"/>
      <c r="I10" s="206"/>
      <c r="J10" s="206"/>
      <c r="K10" s="206"/>
      <c r="L10" s="206"/>
      <c r="M10" s="206"/>
      <c r="N10" s="226" t="s">
        <v>684</v>
      </c>
      <c r="O10" s="226"/>
      <c r="P10" s="226"/>
      <c r="Q10" s="226"/>
      <c r="R10" s="226"/>
      <c r="S10" s="226"/>
      <c r="T10" s="226"/>
      <c r="U10" s="226"/>
      <c r="V10" s="226"/>
      <c r="W10" s="226"/>
      <c r="X10" s="226"/>
      <c r="Y10" s="226"/>
      <c r="Z10" s="227"/>
    </row>
    <row r="11" spans="1:27" s="183" customFormat="1" ht="15" customHeight="1">
      <c r="A11" s="181"/>
      <c r="B11" s="258"/>
      <c r="C11" s="258"/>
      <c r="D11" s="258"/>
      <c r="E11" s="258"/>
      <c r="F11" s="182"/>
      <c r="G11" s="228" t="s">
        <v>685</v>
      </c>
      <c r="H11" s="229"/>
      <c r="I11" s="229"/>
      <c r="J11" s="229"/>
      <c r="K11" s="229" t="s">
        <v>680</v>
      </c>
      <c r="L11" s="229"/>
      <c r="M11" s="229"/>
      <c r="N11" s="238" t="s">
        <v>686</v>
      </c>
      <c r="O11" s="238"/>
      <c r="P11" s="238"/>
      <c r="Q11" s="238"/>
      <c r="R11" s="238"/>
      <c r="S11" s="238"/>
      <c r="T11" s="238"/>
      <c r="U11" s="238"/>
      <c r="V11" s="238"/>
      <c r="W11" s="238"/>
      <c r="X11" s="238"/>
      <c r="Y11" s="238"/>
      <c r="Z11" s="239"/>
    </row>
    <row r="12" spans="1:27" s="183" customFormat="1" ht="15" customHeight="1">
      <c r="A12" s="181"/>
      <c r="B12" s="258"/>
      <c r="C12" s="258"/>
      <c r="D12" s="258"/>
      <c r="E12" s="258"/>
      <c r="F12" s="182"/>
      <c r="G12" s="228"/>
      <c r="H12" s="229"/>
      <c r="I12" s="229"/>
      <c r="J12" s="229"/>
      <c r="K12" s="229" t="s">
        <v>682</v>
      </c>
      <c r="L12" s="229"/>
      <c r="M12" s="229"/>
      <c r="N12" s="238" t="s">
        <v>687</v>
      </c>
      <c r="O12" s="238"/>
      <c r="P12" s="238"/>
      <c r="Q12" s="238"/>
      <c r="R12" s="238"/>
      <c r="S12" s="238"/>
      <c r="T12" s="238"/>
      <c r="U12" s="238"/>
      <c r="V12" s="238"/>
      <c r="W12" s="238"/>
      <c r="X12" s="238"/>
      <c r="Y12" s="238"/>
      <c r="Z12" s="239"/>
    </row>
    <row r="13" spans="1:27" s="183" customFormat="1" ht="15" customHeight="1">
      <c r="A13" s="181"/>
      <c r="B13" s="258"/>
      <c r="C13" s="258"/>
      <c r="D13" s="258"/>
      <c r="E13" s="258"/>
      <c r="F13" s="182"/>
      <c r="G13" s="228"/>
      <c r="H13" s="229"/>
      <c r="I13" s="229"/>
      <c r="J13" s="229"/>
      <c r="K13" s="229"/>
      <c r="L13" s="229"/>
      <c r="M13" s="229"/>
      <c r="N13" s="238" t="s">
        <v>802</v>
      </c>
      <c r="O13" s="238"/>
      <c r="P13" s="238"/>
      <c r="Q13" s="238"/>
      <c r="R13" s="238"/>
      <c r="S13" s="238"/>
      <c r="T13" s="238"/>
      <c r="U13" s="238"/>
      <c r="V13" s="238"/>
      <c r="W13" s="238"/>
      <c r="X13" s="238"/>
      <c r="Y13" s="238"/>
      <c r="Z13" s="239"/>
    </row>
    <row r="14" spans="1:27" s="183" customFormat="1" ht="15" customHeight="1" thickBot="1">
      <c r="A14" s="181"/>
      <c r="B14" s="258"/>
      <c r="C14" s="258"/>
      <c r="D14" s="258"/>
      <c r="E14" s="258"/>
      <c r="F14" s="182"/>
      <c r="G14" s="230"/>
      <c r="H14" s="231"/>
      <c r="I14" s="231"/>
      <c r="J14" s="231"/>
      <c r="K14" s="231"/>
      <c r="L14" s="231"/>
      <c r="M14" s="231"/>
      <c r="N14" s="249" t="s">
        <v>688</v>
      </c>
      <c r="O14" s="249"/>
      <c r="P14" s="249"/>
      <c r="Q14" s="249"/>
      <c r="R14" s="249"/>
      <c r="S14" s="249"/>
      <c r="T14" s="249"/>
      <c r="U14" s="249"/>
      <c r="V14" s="249"/>
      <c r="W14" s="249"/>
      <c r="X14" s="249"/>
      <c r="Y14" s="249"/>
      <c r="Z14" s="250"/>
    </row>
    <row r="15" spans="1:27" s="183" customFormat="1" ht="13.95" customHeight="1">
      <c r="A15" s="181"/>
      <c r="B15" s="258"/>
      <c r="C15" s="258"/>
      <c r="D15" s="258"/>
      <c r="E15" s="258"/>
      <c r="F15" s="182"/>
      <c r="G15" s="264" t="s">
        <v>689</v>
      </c>
      <c r="H15" s="264"/>
      <c r="I15" s="264"/>
      <c r="J15" s="264"/>
      <c r="K15" s="264"/>
      <c r="L15" s="264"/>
      <c r="M15" s="264"/>
      <c r="N15" s="264"/>
      <c r="O15" s="264"/>
      <c r="P15" s="264"/>
      <c r="Q15" s="264"/>
      <c r="R15" s="264"/>
      <c r="S15" s="264"/>
      <c r="T15" s="264"/>
      <c r="U15" s="264"/>
      <c r="V15" s="264"/>
      <c r="W15" s="264"/>
      <c r="X15" s="264"/>
      <c r="Y15" s="264"/>
      <c r="Z15" s="264"/>
      <c r="AA15" s="184"/>
    </row>
    <row r="16" spans="1:27" s="183" customFormat="1" ht="13.95" customHeight="1">
      <c r="A16" s="181"/>
      <c r="B16" s="258"/>
      <c r="C16" s="258"/>
      <c r="D16" s="258"/>
      <c r="E16" s="258"/>
      <c r="F16" s="182"/>
      <c r="G16" s="185" t="s">
        <v>690</v>
      </c>
      <c r="H16" s="262" t="s">
        <v>777</v>
      </c>
      <c r="I16" s="262"/>
      <c r="J16" s="262"/>
      <c r="K16" s="263" t="s">
        <v>692</v>
      </c>
      <c r="L16" s="263"/>
      <c r="M16" s="263"/>
      <c r="N16" s="263" t="s">
        <v>693</v>
      </c>
      <c r="O16" s="263"/>
      <c r="P16" s="263"/>
      <c r="Q16" s="263" t="s">
        <v>694</v>
      </c>
      <c r="R16" s="263"/>
      <c r="S16" s="263" t="s">
        <v>695</v>
      </c>
      <c r="T16" s="263"/>
      <c r="U16" s="186" t="s">
        <v>696</v>
      </c>
      <c r="V16" s="263" t="s">
        <v>697</v>
      </c>
      <c r="W16" s="263"/>
      <c r="X16" s="186" t="s">
        <v>696</v>
      </c>
      <c r="Y16" s="263" t="s">
        <v>698</v>
      </c>
      <c r="Z16" s="263"/>
    </row>
    <row r="17" spans="1:26" s="183" customFormat="1" ht="13.95" customHeight="1">
      <c r="A17" s="181"/>
      <c r="B17" s="182"/>
      <c r="C17" s="182"/>
      <c r="D17" s="182"/>
      <c r="E17" s="182"/>
      <c r="F17" s="182"/>
      <c r="G17" s="192" t="s">
        <v>690</v>
      </c>
      <c r="H17" s="265" t="s">
        <v>778</v>
      </c>
      <c r="I17" s="265"/>
      <c r="J17" s="265"/>
      <c r="K17" s="266" t="s">
        <v>779</v>
      </c>
      <c r="L17" s="266"/>
      <c r="M17" s="266"/>
      <c r="N17" s="266" t="s">
        <v>780</v>
      </c>
      <c r="O17" s="266"/>
      <c r="P17" s="266"/>
      <c r="Q17" s="266" t="s">
        <v>781</v>
      </c>
      <c r="R17" s="266"/>
      <c r="S17" s="266" t="s">
        <v>782</v>
      </c>
      <c r="T17" s="266"/>
      <c r="U17" s="193" t="s">
        <v>696</v>
      </c>
      <c r="V17" s="266" t="s">
        <v>783</v>
      </c>
      <c r="W17" s="266"/>
      <c r="X17" s="193" t="s">
        <v>696</v>
      </c>
      <c r="Y17" s="266" t="s">
        <v>799</v>
      </c>
      <c r="Z17" s="266"/>
    </row>
    <row r="18" spans="1:26" s="183" customFormat="1" ht="13.95" customHeight="1">
      <c r="A18" s="181"/>
      <c r="B18" s="258"/>
      <c r="C18" s="258"/>
      <c r="D18" s="258"/>
      <c r="E18" s="258"/>
      <c r="F18" s="182"/>
      <c r="G18" s="187" t="s">
        <v>690</v>
      </c>
      <c r="H18" s="268" t="s">
        <v>699</v>
      </c>
      <c r="I18" s="268"/>
      <c r="J18" s="268"/>
      <c r="K18" s="267" t="s">
        <v>700</v>
      </c>
      <c r="L18" s="267"/>
      <c r="M18" s="267"/>
      <c r="N18" s="267" t="s">
        <v>701</v>
      </c>
      <c r="O18" s="267"/>
      <c r="P18" s="267"/>
      <c r="Q18" s="267" t="s">
        <v>694</v>
      </c>
      <c r="R18" s="267"/>
      <c r="S18" s="267" t="s">
        <v>702</v>
      </c>
      <c r="T18" s="267"/>
      <c r="U18" s="188" t="s">
        <v>696</v>
      </c>
      <c r="V18" s="267" t="s">
        <v>703</v>
      </c>
      <c r="W18" s="267"/>
      <c r="X18" s="188" t="s">
        <v>696</v>
      </c>
      <c r="Y18" s="267" t="s">
        <v>704</v>
      </c>
      <c r="Z18" s="267"/>
    </row>
    <row r="19" spans="1:26" s="183" customFormat="1" ht="13.95" customHeight="1">
      <c r="A19" s="181"/>
      <c r="B19" s="258"/>
      <c r="C19" s="258"/>
      <c r="D19" s="258"/>
      <c r="E19" s="258"/>
      <c r="F19" s="182"/>
      <c r="G19" s="264" t="s">
        <v>705</v>
      </c>
      <c r="H19" s="264"/>
      <c r="I19" s="264"/>
      <c r="J19" s="264"/>
      <c r="K19" s="264"/>
      <c r="L19" s="264"/>
      <c r="M19" s="264"/>
      <c r="N19" s="264"/>
      <c r="O19" s="264"/>
      <c r="P19" s="264"/>
      <c r="Q19" s="264"/>
      <c r="R19" s="264"/>
      <c r="S19" s="264"/>
      <c r="T19" s="264"/>
      <c r="U19" s="264"/>
      <c r="V19" s="264"/>
      <c r="W19" s="264"/>
      <c r="X19" s="264"/>
      <c r="Y19" s="264"/>
      <c r="Z19" s="264"/>
    </row>
    <row r="20" spans="1:26" s="183" customFormat="1" ht="13.95" customHeight="1" thickBot="1">
      <c r="A20" s="181"/>
      <c r="B20" s="182"/>
      <c r="C20" s="182"/>
      <c r="D20" s="182"/>
      <c r="E20" s="182"/>
      <c r="F20" s="182"/>
      <c r="G20" s="264" t="s">
        <v>798</v>
      </c>
      <c r="H20" s="264"/>
      <c r="I20" s="264"/>
      <c r="J20" s="264"/>
      <c r="K20" s="264"/>
      <c r="L20" s="264"/>
      <c r="M20" s="264"/>
      <c r="N20" s="264"/>
      <c r="O20" s="264"/>
      <c r="P20" s="264"/>
      <c r="Q20" s="264"/>
      <c r="R20" s="264"/>
      <c r="S20" s="264"/>
      <c r="T20" s="264"/>
      <c r="U20" s="264"/>
      <c r="V20" s="264"/>
      <c r="W20" s="264"/>
      <c r="X20" s="264"/>
      <c r="Y20" s="264"/>
      <c r="Z20" s="264"/>
    </row>
    <row r="21" spans="1:26" s="183" customFormat="1" ht="13.95" customHeight="1">
      <c r="A21" s="181">
        <v>7</v>
      </c>
      <c r="B21" s="258" t="s">
        <v>707</v>
      </c>
      <c r="C21" s="258"/>
      <c r="D21" s="258"/>
      <c r="E21" s="258"/>
      <c r="F21" s="182"/>
      <c r="G21" s="212" t="s">
        <v>806</v>
      </c>
      <c r="H21" s="213"/>
      <c r="I21" s="213"/>
      <c r="J21" s="213"/>
      <c r="K21" s="241" t="s">
        <v>709</v>
      </c>
      <c r="L21" s="242"/>
      <c r="M21" s="243"/>
      <c r="N21" s="244" t="s">
        <v>710</v>
      </c>
      <c r="O21" s="244"/>
      <c r="P21" s="244"/>
      <c r="Q21" s="244"/>
      <c r="R21" s="244"/>
      <c r="S21" s="244"/>
      <c r="T21" s="244"/>
      <c r="U21" s="244"/>
      <c r="V21" s="244"/>
      <c r="W21" s="244"/>
      <c r="X21" s="244"/>
      <c r="Y21" s="244"/>
      <c r="Z21" s="245"/>
    </row>
    <row r="22" spans="1:26" s="183" customFormat="1" ht="13.95" customHeight="1">
      <c r="A22" s="181"/>
      <c r="B22" s="258"/>
      <c r="C22" s="258"/>
      <c r="D22" s="258"/>
      <c r="E22" s="258"/>
      <c r="F22" s="182"/>
      <c r="G22" s="240"/>
      <c r="H22" s="206"/>
      <c r="I22" s="206"/>
      <c r="J22" s="206"/>
      <c r="K22" s="223"/>
      <c r="L22" s="224"/>
      <c r="M22" s="225"/>
      <c r="N22" s="226" t="s">
        <v>804</v>
      </c>
      <c r="O22" s="226"/>
      <c r="P22" s="226"/>
      <c r="Q22" s="226"/>
      <c r="R22" s="226"/>
      <c r="S22" s="226"/>
      <c r="T22" s="226"/>
      <c r="U22" s="226"/>
      <c r="V22" s="226"/>
      <c r="W22" s="226"/>
      <c r="X22" s="226"/>
      <c r="Y22" s="226"/>
      <c r="Z22" s="227"/>
    </row>
    <row r="23" spans="1:26" s="183" customFormat="1" ht="13.95" customHeight="1">
      <c r="A23" s="181"/>
      <c r="B23" s="258"/>
      <c r="C23" s="258"/>
      <c r="D23" s="258"/>
      <c r="E23" s="258"/>
      <c r="F23" s="182"/>
      <c r="G23" s="240"/>
      <c r="H23" s="206"/>
      <c r="I23" s="206"/>
      <c r="J23" s="206"/>
      <c r="K23" s="220" t="s">
        <v>711</v>
      </c>
      <c r="L23" s="221"/>
      <c r="M23" s="222"/>
      <c r="N23" s="226" t="s">
        <v>807</v>
      </c>
      <c r="O23" s="226"/>
      <c r="P23" s="226"/>
      <c r="Q23" s="226"/>
      <c r="R23" s="226"/>
      <c r="S23" s="226"/>
      <c r="T23" s="226"/>
      <c r="U23" s="226"/>
      <c r="V23" s="226"/>
      <c r="W23" s="226"/>
      <c r="X23" s="226"/>
      <c r="Y23" s="226"/>
      <c r="Z23" s="227"/>
    </row>
    <row r="24" spans="1:26" s="183" customFormat="1" ht="13.95" customHeight="1">
      <c r="A24" s="181"/>
      <c r="B24" s="258"/>
      <c r="C24" s="258"/>
      <c r="D24" s="258"/>
      <c r="E24" s="258"/>
      <c r="F24" s="182"/>
      <c r="G24" s="240"/>
      <c r="H24" s="206"/>
      <c r="I24" s="206"/>
      <c r="J24" s="206"/>
      <c r="K24" s="223"/>
      <c r="L24" s="224"/>
      <c r="M24" s="225"/>
      <c r="N24" s="226" t="s">
        <v>810</v>
      </c>
      <c r="O24" s="226"/>
      <c r="P24" s="226"/>
      <c r="Q24" s="226"/>
      <c r="R24" s="226"/>
      <c r="S24" s="226"/>
      <c r="T24" s="226"/>
      <c r="U24" s="226"/>
      <c r="V24" s="226"/>
      <c r="W24" s="226"/>
      <c r="X24" s="226"/>
      <c r="Y24" s="226"/>
      <c r="Z24" s="227"/>
    </row>
    <row r="25" spans="1:26" s="183" customFormat="1" ht="13.95" customHeight="1">
      <c r="A25" s="181"/>
      <c r="B25" s="258"/>
      <c r="C25" s="258"/>
      <c r="D25" s="258"/>
      <c r="E25" s="258"/>
      <c r="F25" s="182"/>
      <c r="G25" s="228" t="s">
        <v>685</v>
      </c>
      <c r="H25" s="229"/>
      <c r="I25" s="229"/>
      <c r="J25" s="229"/>
      <c r="K25" s="232" t="s">
        <v>709</v>
      </c>
      <c r="L25" s="233"/>
      <c r="M25" s="234"/>
      <c r="N25" s="238" t="s">
        <v>713</v>
      </c>
      <c r="O25" s="238"/>
      <c r="P25" s="238"/>
      <c r="Q25" s="238"/>
      <c r="R25" s="238"/>
      <c r="S25" s="238"/>
      <c r="T25" s="238"/>
      <c r="U25" s="238"/>
      <c r="V25" s="238"/>
      <c r="W25" s="238"/>
      <c r="X25" s="238"/>
      <c r="Y25" s="238"/>
      <c r="Z25" s="239"/>
    </row>
    <row r="26" spans="1:26" s="183" customFormat="1" ht="13.95" customHeight="1">
      <c r="A26" s="181"/>
      <c r="B26" s="258"/>
      <c r="C26" s="258"/>
      <c r="D26" s="258"/>
      <c r="E26" s="258"/>
      <c r="F26" s="182"/>
      <c r="G26" s="228"/>
      <c r="H26" s="229"/>
      <c r="I26" s="229"/>
      <c r="J26" s="229"/>
      <c r="K26" s="235"/>
      <c r="L26" s="236"/>
      <c r="M26" s="237"/>
      <c r="N26" s="238" t="s">
        <v>809</v>
      </c>
      <c r="O26" s="238"/>
      <c r="P26" s="238"/>
      <c r="Q26" s="238"/>
      <c r="R26" s="238"/>
      <c r="S26" s="238"/>
      <c r="T26" s="238"/>
      <c r="U26" s="238"/>
      <c r="V26" s="238"/>
      <c r="W26" s="238"/>
      <c r="X26" s="238"/>
      <c r="Y26" s="238"/>
      <c r="Z26" s="239"/>
    </row>
    <row r="27" spans="1:26" s="183" customFormat="1" ht="13.95" customHeight="1">
      <c r="A27" s="181"/>
      <c r="B27" s="258"/>
      <c r="C27" s="258"/>
      <c r="D27" s="258"/>
      <c r="E27" s="258"/>
      <c r="F27" s="182"/>
      <c r="G27" s="228"/>
      <c r="H27" s="229"/>
      <c r="I27" s="229"/>
      <c r="J27" s="229"/>
      <c r="K27" s="232" t="s">
        <v>711</v>
      </c>
      <c r="L27" s="233"/>
      <c r="M27" s="234"/>
      <c r="N27" s="238" t="s">
        <v>714</v>
      </c>
      <c r="O27" s="238"/>
      <c r="P27" s="238"/>
      <c r="Q27" s="238"/>
      <c r="R27" s="238"/>
      <c r="S27" s="238"/>
      <c r="T27" s="238"/>
      <c r="U27" s="238"/>
      <c r="V27" s="238"/>
      <c r="W27" s="238"/>
      <c r="X27" s="238"/>
      <c r="Y27" s="238"/>
      <c r="Z27" s="239"/>
    </row>
    <row r="28" spans="1:26" s="183" customFormat="1" ht="13.95" customHeight="1" thickBot="1">
      <c r="A28" s="181"/>
      <c r="B28" s="258"/>
      <c r="C28" s="258"/>
      <c r="D28" s="258"/>
      <c r="E28" s="258"/>
      <c r="F28" s="182"/>
      <c r="G28" s="230"/>
      <c r="H28" s="231"/>
      <c r="I28" s="231"/>
      <c r="J28" s="231"/>
      <c r="K28" s="246"/>
      <c r="L28" s="247"/>
      <c r="M28" s="248"/>
      <c r="N28" s="249" t="s">
        <v>805</v>
      </c>
      <c r="O28" s="249"/>
      <c r="P28" s="249"/>
      <c r="Q28" s="249"/>
      <c r="R28" s="249"/>
      <c r="S28" s="249"/>
      <c r="T28" s="249"/>
      <c r="U28" s="249"/>
      <c r="V28" s="249"/>
      <c r="W28" s="249"/>
      <c r="X28" s="249"/>
      <c r="Y28" s="249"/>
      <c r="Z28" s="250"/>
    </row>
    <row r="29" spans="1:26" s="183" customFormat="1" ht="13.95" customHeight="1">
      <c r="A29" s="181"/>
      <c r="B29" s="182"/>
      <c r="C29" s="182"/>
      <c r="D29" s="182"/>
      <c r="E29" s="182"/>
      <c r="F29" s="182"/>
      <c r="G29" s="271" t="s">
        <v>808</v>
      </c>
      <c r="H29" s="271"/>
      <c r="I29" s="271"/>
      <c r="J29" s="271"/>
      <c r="K29" s="271"/>
      <c r="L29" s="271"/>
      <c r="M29" s="271"/>
      <c r="N29" s="271"/>
      <c r="O29" s="271"/>
      <c r="P29" s="271"/>
      <c r="Q29" s="271"/>
      <c r="R29" s="271"/>
      <c r="S29" s="271"/>
      <c r="T29" s="271"/>
      <c r="U29" s="271"/>
      <c r="V29" s="271"/>
      <c r="W29" s="271"/>
      <c r="X29" s="271"/>
      <c r="Y29" s="271"/>
      <c r="Z29" s="271"/>
    </row>
    <row r="30" spans="1:26" s="183" customFormat="1" ht="13.95" customHeight="1">
      <c r="A30" s="181">
        <v>8</v>
      </c>
      <c r="B30" s="258" t="s">
        <v>717</v>
      </c>
      <c r="C30" s="258"/>
      <c r="D30" s="258"/>
      <c r="E30" s="258"/>
      <c r="F30" s="182"/>
      <c r="G30" s="259" t="s">
        <v>718</v>
      </c>
      <c r="H30" s="259"/>
      <c r="I30" s="259"/>
      <c r="J30" s="259"/>
      <c r="K30" s="259"/>
      <c r="L30" s="259"/>
      <c r="M30" s="259"/>
      <c r="N30" s="259"/>
      <c r="O30" s="259"/>
      <c r="P30" s="259"/>
      <c r="Q30" s="259"/>
      <c r="R30" s="259"/>
      <c r="S30" s="259"/>
      <c r="T30" s="259"/>
      <c r="U30" s="259"/>
      <c r="V30" s="259"/>
      <c r="W30" s="259"/>
      <c r="X30" s="259"/>
      <c r="Y30" s="259"/>
      <c r="Z30" s="259"/>
    </row>
    <row r="31" spans="1:26" s="183" customFormat="1" ht="13.95" customHeight="1">
      <c r="A31" s="181"/>
      <c r="B31" s="182"/>
      <c r="C31" s="182"/>
      <c r="D31" s="182"/>
      <c r="E31" s="182"/>
      <c r="F31" s="182"/>
      <c r="G31" s="259" t="s">
        <v>784</v>
      </c>
      <c r="H31" s="259"/>
      <c r="I31" s="259"/>
      <c r="J31" s="259"/>
      <c r="K31" s="259"/>
      <c r="L31" s="259"/>
      <c r="M31" s="259"/>
      <c r="N31" s="259"/>
      <c r="O31" s="259"/>
      <c r="P31" s="259"/>
      <c r="Q31" s="259"/>
      <c r="R31" s="259"/>
      <c r="S31" s="259"/>
      <c r="T31" s="259"/>
      <c r="U31" s="259"/>
      <c r="V31" s="259"/>
      <c r="W31" s="259"/>
      <c r="X31" s="259"/>
      <c r="Y31" s="259"/>
      <c r="Z31" s="259"/>
    </row>
    <row r="32" spans="1:26" s="183" customFormat="1" ht="13.95" customHeight="1">
      <c r="A32" s="181">
        <v>9</v>
      </c>
      <c r="B32" s="258" t="s">
        <v>720</v>
      </c>
      <c r="C32" s="258"/>
      <c r="D32" s="258"/>
      <c r="E32" s="258"/>
      <c r="F32" s="182"/>
      <c r="G32" s="261" t="s">
        <v>721</v>
      </c>
      <c r="H32" s="261"/>
      <c r="I32" s="261"/>
      <c r="J32" s="261"/>
      <c r="K32" s="261"/>
      <c r="L32" s="261"/>
      <c r="M32" s="261"/>
      <c r="N32" s="261"/>
      <c r="O32" s="261"/>
      <c r="P32" s="261"/>
      <c r="Q32" s="261"/>
      <c r="R32" s="261"/>
      <c r="S32" s="261"/>
      <c r="T32" s="261"/>
      <c r="U32" s="261"/>
      <c r="V32" s="261"/>
      <c r="W32" s="261"/>
      <c r="X32" s="261"/>
      <c r="Y32" s="261"/>
      <c r="Z32" s="261"/>
    </row>
    <row r="33" spans="1:26" s="183" customFormat="1" ht="13.95" customHeight="1">
      <c r="A33" s="181"/>
      <c r="B33" s="182"/>
      <c r="C33" s="182"/>
      <c r="D33" s="182"/>
      <c r="E33" s="182"/>
      <c r="F33" s="182"/>
      <c r="G33" s="264" t="s">
        <v>722</v>
      </c>
      <c r="H33" s="264"/>
      <c r="I33" s="264"/>
      <c r="J33" s="264"/>
      <c r="K33" s="264"/>
      <c r="L33" s="264"/>
      <c r="M33" s="264"/>
      <c r="N33" s="264"/>
      <c r="O33" s="264"/>
      <c r="P33" s="264"/>
      <c r="Q33" s="264"/>
      <c r="R33" s="264"/>
      <c r="S33" s="264"/>
      <c r="T33" s="264"/>
      <c r="U33" s="264"/>
      <c r="V33" s="264"/>
      <c r="W33" s="264"/>
      <c r="X33" s="264"/>
      <c r="Y33" s="264"/>
      <c r="Z33" s="264"/>
    </row>
    <row r="34" spans="1:26" s="183" customFormat="1" ht="13.95" customHeight="1">
      <c r="A34" s="181"/>
      <c r="B34" s="258"/>
      <c r="C34" s="258"/>
      <c r="D34" s="258"/>
      <c r="E34" s="258"/>
      <c r="F34" s="182"/>
      <c r="G34" s="269" t="s">
        <v>723</v>
      </c>
      <c r="H34" s="269"/>
      <c r="I34" s="269"/>
      <c r="J34" s="269"/>
      <c r="K34" s="269"/>
      <c r="L34" s="269"/>
      <c r="M34" s="269"/>
      <c r="N34" s="269"/>
      <c r="O34" s="269"/>
      <c r="P34" s="269"/>
      <c r="Q34" s="269"/>
      <c r="R34" s="269"/>
      <c r="S34" s="269"/>
      <c r="T34" s="269"/>
      <c r="U34" s="269"/>
      <c r="V34" s="269"/>
      <c r="W34" s="269"/>
      <c r="X34" s="269"/>
      <c r="Y34" s="269"/>
      <c r="Z34" s="269"/>
    </row>
    <row r="35" spans="1:26" s="183" customFormat="1" ht="13.95" customHeight="1">
      <c r="A35" s="181"/>
      <c r="B35" s="258"/>
      <c r="C35" s="258"/>
      <c r="D35" s="258"/>
      <c r="E35" s="258"/>
      <c r="F35" s="182"/>
      <c r="G35" s="269" t="s">
        <v>724</v>
      </c>
      <c r="H35" s="269"/>
      <c r="I35" s="269"/>
      <c r="J35" s="269"/>
      <c r="K35" s="269"/>
      <c r="L35" s="269"/>
      <c r="M35" s="269"/>
      <c r="N35" s="269"/>
      <c r="O35" s="269"/>
      <c r="P35" s="269"/>
      <c r="Q35" s="269"/>
      <c r="R35" s="269"/>
      <c r="S35" s="269"/>
      <c r="T35" s="269"/>
      <c r="U35" s="269"/>
      <c r="V35" s="269"/>
      <c r="W35" s="269"/>
      <c r="X35" s="269"/>
      <c r="Y35" s="269"/>
      <c r="Z35" s="269"/>
    </row>
    <row r="36" spans="1:26" s="183" customFormat="1" ht="13.95" customHeight="1">
      <c r="A36" s="181"/>
      <c r="B36" s="182"/>
      <c r="C36" s="182"/>
      <c r="D36" s="182"/>
      <c r="E36" s="182"/>
      <c r="F36" s="182"/>
      <c r="G36" s="270" t="s">
        <v>797</v>
      </c>
      <c r="H36" s="270"/>
      <c r="I36" s="270"/>
      <c r="J36" s="270"/>
      <c r="K36" s="270"/>
      <c r="L36" s="270"/>
      <c r="M36" s="270"/>
      <c r="N36" s="270"/>
      <c r="O36" s="270"/>
      <c r="P36" s="270"/>
      <c r="Q36" s="270"/>
      <c r="R36" s="270"/>
      <c r="S36" s="270"/>
      <c r="T36" s="270"/>
      <c r="U36" s="270"/>
      <c r="V36" s="270"/>
      <c r="W36" s="270"/>
      <c r="X36" s="270"/>
      <c r="Y36" s="270"/>
      <c r="Z36" s="270"/>
    </row>
    <row r="37" spans="1:26" s="183" customFormat="1" ht="13.95" customHeight="1">
      <c r="A37" s="181"/>
      <c r="B37" s="182"/>
      <c r="C37" s="182"/>
      <c r="D37" s="182"/>
      <c r="E37" s="182"/>
      <c r="F37" s="182"/>
      <c r="G37" s="183" t="s">
        <v>726</v>
      </c>
      <c r="H37" s="189"/>
      <c r="I37" s="189"/>
      <c r="J37" s="189"/>
      <c r="K37" s="189"/>
      <c r="L37" s="189"/>
      <c r="M37" s="189"/>
      <c r="N37" s="189"/>
      <c r="O37" s="189"/>
      <c r="P37" s="189"/>
      <c r="Q37" s="189"/>
      <c r="R37" s="189"/>
      <c r="S37" s="189"/>
      <c r="T37" s="189"/>
      <c r="U37" s="189"/>
      <c r="V37" s="189"/>
      <c r="W37" s="189"/>
      <c r="X37" s="189"/>
      <c r="Y37" s="189"/>
      <c r="Z37" s="189"/>
    </row>
    <row r="38" spans="1:26" s="183" customFormat="1" ht="13.95" customHeight="1">
      <c r="A38" s="190"/>
      <c r="B38" s="182"/>
      <c r="C38" s="182"/>
      <c r="D38" s="182"/>
      <c r="E38" s="182"/>
      <c r="F38" s="182"/>
      <c r="G38" s="272" t="s">
        <v>727</v>
      </c>
      <c r="H38" s="272"/>
      <c r="I38" s="272"/>
      <c r="J38" s="272"/>
      <c r="K38" s="272"/>
      <c r="L38" s="272"/>
      <c r="M38" s="272"/>
      <c r="N38" s="272"/>
      <c r="O38" s="272"/>
      <c r="P38" s="272"/>
      <c r="Q38" s="272"/>
      <c r="R38" s="272"/>
      <c r="S38" s="272"/>
      <c r="T38" s="272"/>
      <c r="U38" s="272"/>
      <c r="V38" s="272"/>
      <c r="W38" s="272"/>
      <c r="X38" s="272"/>
      <c r="Y38" s="272"/>
      <c r="Z38" s="272"/>
    </row>
    <row r="39" spans="1:26" s="183" customFormat="1" ht="13.95" customHeight="1" thickBot="1">
      <c r="A39" s="190"/>
      <c r="B39" s="182"/>
      <c r="C39" s="182"/>
      <c r="D39" s="182"/>
      <c r="E39" s="182"/>
      <c r="F39" s="182"/>
      <c r="G39" s="272" t="s">
        <v>728</v>
      </c>
      <c r="H39" s="272"/>
      <c r="I39" s="272"/>
      <c r="J39" s="272"/>
      <c r="K39" s="272"/>
      <c r="L39" s="272"/>
      <c r="M39" s="272"/>
      <c r="N39" s="272"/>
      <c r="O39" s="272"/>
      <c r="P39" s="272"/>
      <c r="Q39" s="272"/>
      <c r="R39" s="272"/>
      <c r="S39" s="272"/>
      <c r="T39" s="272"/>
      <c r="U39" s="272"/>
      <c r="V39" s="272"/>
      <c r="W39" s="272"/>
      <c r="X39" s="272"/>
      <c r="Y39" s="272"/>
      <c r="Z39" s="272"/>
    </row>
    <row r="40" spans="1:26" s="183" customFormat="1" ht="13.2" customHeight="1">
      <c r="A40" s="181">
        <v>10</v>
      </c>
      <c r="B40" s="258" t="s">
        <v>729</v>
      </c>
      <c r="C40" s="258"/>
      <c r="D40" s="258"/>
      <c r="E40" s="258"/>
      <c r="F40" s="182"/>
      <c r="G40" s="212" t="s">
        <v>730</v>
      </c>
      <c r="H40" s="213"/>
      <c r="I40" s="213"/>
      <c r="J40" s="213"/>
      <c r="K40" s="213"/>
      <c r="L40" s="213"/>
      <c r="M40" s="213"/>
      <c r="N40" s="213"/>
      <c r="O40" s="213"/>
      <c r="P40" s="213"/>
      <c r="Q40" s="213" t="s">
        <v>731</v>
      </c>
      <c r="R40" s="213"/>
      <c r="S40" s="213"/>
      <c r="T40" s="213"/>
      <c r="U40" s="213"/>
      <c r="V40" s="213"/>
      <c r="W40" s="213"/>
      <c r="X40" s="213"/>
      <c r="Y40" s="213"/>
      <c r="Z40" s="214"/>
    </row>
    <row r="41" spans="1:26" s="183" customFormat="1" ht="15" customHeight="1" thickBot="1">
      <c r="A41" s="181"/>
      <c r="B41" s="258"/>
      <c r="C41" s="258"/>
      <c r="D41" s="258"/>
      <c r="E41" s="258"/>
      <c r="F41" s="182"/>
      <c r="G41" s="215" t="s">
        <v>732</v>
      </c>
      <c r="H41" s="201"/>
      <c r="I41" s="201"/>
      <c r="J41" s="201"/>
      <c r="K41" s="201"/>
      <c r="L41" s="201" t="s">
        <v>733</v>
      </c>
      <c r="M41" s="201"/>
      <c r="N41" s="201"/>
      <c r="O41" s="201"/>
      <c r="P41" s="201"/>
      <c r="Q41" s="201" t="s">
        <v>734</v>
      </c>
      <c r="R41" s="201"/>
      <c r="S41" s="201"/>
      <c r="T41" s="201"/>
      <c r="U41" s="201"/>
      <c r="V41" s="201"/>
      <c r="W41" s="201"/>
      <c r="X41" s="201"/>
      <c r="Y41" s="201"/>
      <c r="Z41" s="216"/>
    </row>
    <row r="42" spans="1:26" s="183" customFormat="1" ht="13.95" customHeight="1">
      <c r="A42" s="181">
        <v>11</v>
      </c>
      <c r="B42" s="258" t="s">
        <v>735</v>
      </c>
      <c r="C42" s="258"/>
      <c r="D42" s="258"/>
      <c r="E42" s="258"/>
      <c r="F42" s="182"/>
      <c r="G42" s="259" t="s">
        <v>785</v>
      </c>
      <c r="H42" s="259"/>
      <c r="I42" s="259"/>
      <c r="J42" s="259"/>
      <c r="K42" s="259"/>
      <c r="L42" s="259"/>
      <c r="M42" s="259"/>
      <c r="N42" s="259"/>
      <c r="O42" s="259"/>
      <c r="P42" s="259"/>
      <c r="Q42" s="259"/>
      <c r="R42" s="259"/>
      <c r="S42" s="259"/>
      <c r="T42" s="259"/>
      <c r="U42" s="259"/>
      <c r="V42" s="259"/>
      <c r="W42" s="259"/>
      <c r="X42" s="259"/>
      <c r="Y42" s="259"/>
      <c r="Z42" s="259"/>
    </row>
    <row r="43" spans="1:26" s="183" customFormat="1" ht="13.95" customHeight="1" thickBot="1">
      <c r="A43" s="181">
        <v>12</v>
      </c>
      <c r="B43" s="258" t="s">
        <v>737</v>
      </c>
      <c r="C43" s="258"/>
      <c r="D43" s="258"/>
      <c r="E43" s="258"/>
      <c r="F43" s="182"/>
      <c r="G43" s="260" t="s">
        <v>738</v>
      </c>
      <c r="H43" s="260"/>
      <c r="I43" s="260"/>
      <c r="J43" s="260"/>
      <c r="K43" s="260"/>
      <c r="L43" s="260"/>
      <c r="M43" s="260"/>
      <c r="N43" s="260"/>
      <c r="O43" s="260"/>
      <c r="P43" s="260"/>
      <c r="Q43" s="260"/>
      <c r="R43" s="260"/>
      <c r="S43" s="260"/>
      <c r="T43" s="260"/>
      <c r="U43" s="260"/>
      <c r="V43" s="260"/>
      <c r="W43" s="260"/>
      <c r="X43" s="260"/>
      <c r="Y43" s="260"/>
      <c r="Z43" s="260"/>
    </row>
    <row r="44" spans="1:26" s="183" customFormat="1" ht="13.95" customHeight="1">
      <c r="A44" s="181">
        <v>13</v>
      </c>
      <c r="B44" s="258" t="s">
        <v>739</v>
      </c>
      <c r="C44" s="258"/>
      <c r="D44" s="258"/>
      <c r="E44" s="258"/>
      <c r="F44" s="182"/>
      <c r="G44" s="212" t="s">
        <v>740</v>
      </c>
      <c r="H44" s="213"/>
      <c r="I44" s="213"/>
      <c r="J44" s="213"/>
      <c r="K44" s="213" t="s">
        <v>741</v>
      </c>
      <c r="L44" s="213"/>
      <c r="M44" s="213"/>
      <c r="N44" s="213"/>
      <c r="O44" s="213"/>
      <c r="P44" s="213"/>
      <c r="Q44" s="213"/>
      <c r="R44" s="213" t="s">
        <v>786</v>
      </c>
      <c r="S44" s="213"/>
      <c r="T44" s="213"/>
      <c r="U44" s="213"/>
      <c r="V44" s="213"/>
      <c r="W44" s="213"/>
      <c r="X44" s="213"/>
      <c r="Y44" s="213"/>
      <c r="Z44" s="214"/>
    </row>
    <row r="45" spans="1:26" s="183" customFormat="1" ht="20.7" customHeight="1">
      <c r="A45" s="181"/>
      <c r="B45" s="258"/>
      <c r="C45" s="258"/>
      <c r="D45" s="258"/>
      <c r="E45" s="258"/>
      <c r="F45" s="182"/>
      <c r="G45" s="205" t="s">
        <v>743</v>
      </c>
      <c r="H45" s="206" t="s">
        <v>744</v>
      </c>
      <c r="I45" s="206"/>
      <c r="J45" s="206"/>
      <c r="K45" s="207" t="s">
        <v>745</v>
      </c>
      <c r="L45" s="207"/>
      <c r="M45" s="207"/>
      <c r="N45" s="207"/>
      <c r="O45" s="207"/>
      <c r="P45" s="207"/>
      <c r="Q45" s="207"/>
      <c r="R45" s="274" t="s">
        <v>787</v>
      </c>
      <c r="S45" s="274"/>
      <c r="T45" s="274"/>
      <c r="U45" s="274"/>
      <c r="V45" s="274"/>
      <c r="W45" s="274"/>
      <c r="X45" s="274"/>
      <c r="Y45" s="274"/>
      <c r="Z45" s="209"/>
    </row>
    <row r="46" spans="1:26" s="183" customFormat="1" ht="20.7" customHeight="1">
      <c r="A46" s="181"/>
      <c r="B46" s="258"/>
      <c r="C46" s="258"/>
      <c r="D46" s="258"/>
      <c r="E46" s="258"/>
      <c r="F46" s="182"/>
      <c r="G46" s="205"/>
      <c r="H46" s="206"/>
      <c r="I46" s="206"/>
      <c r="J46" s="206"/>
      <c r="K46" s="207"/>
      <c r="L46" s="207"/>
      <c r="M46" s="207"/>
      <c r="N46" s="207"/>
      <c r="O46" s="207"/>
      <c r="P46" s="207"/>
      <c r="Q46" s="207"/>
      <c r="R46" s="274"/>
      <c r="S46" s="274"/>
      <c r="T46" s="274"/>
      <c r="U46" s="274"/>
      <c r="V46" s="274"/>
      <c r="W46" s="274"/>
      <c r="X46" s="274"/>
      <c r="Y46" s="274"/>
      <c r="Z46" s="209"/>
    </row>
    <row r="47" spans="1:26" s="183" customFormat="1" ht="39" customHeight="1" thickBot="1">
      <c r="A47" s="181"/>
      <c r="B47" s="258"/>
      <c r="C47" s="258"/>
      <c r="D47" s="258"/>
      <c r="E47" s="258"/>
      <c r="F47" s="182"/>
      <c r="G47" s="174" t="s">
        <v>747</v>
      </c>
      <c r="H47" s="201" t="s">
        <v>729</v>
      </c>
      <c r="I47" s="201"/>
      <c r="J47" s="201"/>
      <c r="K47" s="202" t="s">
        <v>748</v>
      </c>
      <c r="L47" s="202"/>
      <c r="M47" s="202"/>
      <c r="N47" s="202"/>
      <c r="O47" s="202"/>
      <c r="P47" s="202"/>
      <c r="Q47" s="202"/>
      <c r="R47" s="202" t="s">
        <v>788</v>
      </c>
      <c r="S47" s="202"/>
      <c r="T47" s="202"/>
      <c r="U47" s="202"/>
      <c r="V47" s="202"/>
      <c r="W47" s="202"/>
      <c r="X47" s="202"/>
      <c r="Y47" s="202"/>
      <c r="Z47" s="203"/>
    </row>
    <row r="48" spans="1:26" s="183" customFormat="1" ht="13.95" customHeight="1">
      <c r="A48" s="181"/>
      <c r="B48" s="258"/>
      <c r="C48" s="258"/>
      <c r="D48" s="258"/>
      <c r="E48" s="258"/>
      <c r="F48" s="182"/>
      <c r="G48" s="273" t="s">
        <v>789</v>
      </c>
      <c r="H48" s="273"/>
      <c r="I48" s="273"/>
      <c r="J48" s="273"/>
      <c r="K48" s="273"/>
      <c r="L48" s="273"/>
      <c r="M48" s="273"/>
      <c r="N48" s="273"/>
      <c r="O48" s="273"/>
      <c r="P48" s="273"/>
      <c r="Q48" s="273"/>
      <c r="R48" s="273"/>
      <c r="S48" s="273"/>
      <c r="T48" s="273"/>
      <c r="U48" s="273"/>
      <c r="V48" s="273"/>
      <c r="W48" s="273"/>
      <c r="X48" s="273"/>
      <c r="Y48" s="273"/>
      <c r="Z48" s="273"/>
    </row>
    <row r="49" spans="1:26" s="183" customFormat="1" ht="13.95" customHeight="1">
      <c r="A49" s="181">
        <v>14</v>
      </c>
      <c r="B49" s="258" t="s">
        <v>751</v>
      </c>
      <c r="C49" s="258"/>
      <c r="D49" s="258"/>
      <c r="E49" s="258"/>
      <c r="F49" s="182"/>
      <c r="G49" s="272" t="s">
        <v>752</v>
      </c>
      <c r="H49" s="272"/>
      <c r="I49" s="272"/>
      <c r="J49" s="272"/>
      <c r="K49" s="272"/>
      <c r="L49" s="272"/>
      <c r="M49" s="272"/>
      <c r="N49" s="272"/>
      <c r="O49" s="272"/>
      <c r="P49" s="272"/>
      <c r="Q49" s="272"/>
      <c r="R49" s="272"/>
      <c r="S49" s="272"/>
      <c r="T49" s="272"/>
      <c r="U49" s="272"/>
      <c r="V49" s="272"/>
      <c r="W49" s="272"/>
      <c r="X49" s="272"/>
      <c r="Y49" s="272"/>
      <c r="Z49" s="272"/>
    </row>
    <row r="50" spans="1:26" s="183" customFormat="1" ht="13.95" customHeight="1">
      <c r="A50" s="181">
        <v>15</v>
      </c>
      <c r="B50" s="276" t="s">
        <v>790</v>
      </c>
      <c r="C50" s="276"/>
      <c r="D50" s="276"/>
      <c r="E50" s="276"/>
      <c r="F50" s="182"/>
      <c r="G50" s="277" t="s">
        <v>791</v>
      </c>
      <c r="H50" s="277"/>
      <c r="I50" s="277"/>
      <c r="J50" s="277"/>
      <c r="K50" s="277"/>
      <c r="L50" s="277"/>
      <c r="M50" s="277"/>
      <c r="N50" s="277"/>
      <c r="O50" s="277"/>
      <c r="P50" s="277"/>
      <c r="Q50" s="277"/>
      <c r="R50" s="277"/>
      <c r="S50" s="277"/>
      <c r="T50" s="277"/>
      <c r="U50" s="277"/>
      <c r="V50" s="277"/>
      <c r="W50" s="277"/>
      <c r="X50" s="277"/>
      <c r="Y50" s="277"/>
      <c r="Z50" s="277"/>
    </row>
    <row r="51" spans="1:26" s="183" customFormat="1" ht="13.95" customHeight="1">
      <c r="A51" s="181"/>
      <c r="B51" s="191"/>
      <c r="C51" s="191"/>
      <c r="D51" s="191"/>
      <c r="E51" s="191"/>
      <c r="F51" s="182"/>
      <c r="G51" s="183" t="s">
        <v>792</v>
      </c>
    </row>
    <row r="52" spans="1:26" s="183" customFormat="1" ht="13.95" customHeight="1">
      <c r="A52" s="181">
        <v>16</v>
      </c>
      <c r="B52" s="258" t="s">
        <v>753</v>
      </c>
      <c r="C52" s="258"/>
      <c r="D52" s="258"/>
      <c r="E52" s="258"/>
      <c r="F52" s="182"/>
      <c r="G52" s="278" t="s">
        <v>754</v>
      </c>
      <c r="H52" s="278"/>
      <c r="I52" s="278"/>
      <c r="J52" s="278"/>
      <c r="K52" s="278"/>
      <c r="L52" s="278"/>
      <c r="M52" s="278"/>
      <c r="N52" s="278"/>
      <c r="O52" s="278"/>
      <c r="P52" s="278"/>
      <c r="Q52" s="278"/>
      <c r="R52" s="278"/>
      <c r="S52" s="278"/>
      <c r="T52" s="278"/>
      <c r="U52" s="278"/>
      <c r="V52" s="278"/>
      <c r="W52" s="278"/>
      <c r="X52" s="278"/>
      <c r="Y52" s="278"/>
      <c r="Z52" s="278"/>
    </row>
    <row r="53" spans="1:26" s="183" customFormat="1" ht="13.95" customHeight="1">
      <c r="A53" s="181">
        <v>17</v>
      </c>
      <c r="B53" s="258" t="s">
        <v>755</v>
      </c>
      <c r="C53" s="258"/>
      <c r="D53" s="258"/>
      <c r="E53" s="258"/>
      <c r="F53" s="182"/>
      <c r="G53" s="272" t="s">
        <v>756</v>
      </c>
      <c r="H53" s="272"/>
      <c r="I53" s="272"/>
      <c r="J53" s="272"/>
      <c r="K53" s="272"/>
      <c r="L53" s="272"/>
      <c r="M53" s="272"/>
      <c r="N53" s="272"/>
      <c r="O53" s="272"/>
      <c r="P53" s="272"/>
      <c r="Q53" s="272"/>
      <c r="R53" s="272"/>
      <c r="S53" s="272"/>
      <c r="T53" s="272"/>
      <c r="U53" s="272"/>
      <c r="V53" s="272"/>
      <c r="W53" s="272"/>
      <c r="X53" s="272"/>
      <c r="Y53" s="272"/>
      <c r="Z53" s="272"/>
    </row>
    <row r="54" spans="1:26" s="183" customFormat="1" ht="13.95" customHeight="1">
      <c r="B54" s="182"/>
      <c r="C54" s="182"/>
      <c r="D54" s="182"/>
      <c r="E54" s="182"/>
      <c r="F54" s="182"/>
      <c r="G54" s="272" t="s">
        <v>793</v>
      </c>
      <c r="H54" s="272"/>
      <c r="I54" s="272"/>
      <c r="J54" s="272"/>
      <c r="K54" s="272"/>
      <c r="L54" s="272"/>
      <c r="M54" s="272"/>
      <c r="N54" s="272"/>
      <c r="O54" s="272"/>
      <c r="P54" s="272"/>
      <c r="Q54" s="272"/>
      <c r="R54" s="272"/>
      <c r="S54" s="272"/>
      <c r="T54" s="272"/>
      <c r="U54" s="272"/>
      <c r="V54" s="272"/>
      <c r="W54" s="272"/>
      <c r="X54" s="272"/>
      <c r="Y54" s="272"/>
      <c r="Z54" s="272"/>
    </row>
    <row r="55" spans="1:26" s="183" customFormat="1" ht="25.95" customHeight="1">
      <c r="B55" s="182"/>
      <c r="C55" s="182"/>
      <c r="D55" s="182"/>
      <c r="E55" s="182"/>
      <c r="F55" s="182"/>
      <c r="G55" s="272" t="s">
        <v>794</v>
      </c>
      <c r="H55" s="275"/>
      <c r="I55" s="275"/>
      <c r="J55" s="275"/>
      <c r="K55" s="275"/>
      <c r="L55" s="275"/>
      <c r="M55" s="275"/>
      <c r="N55" s="275"/>
      <c r="O55" s="275"/>
      <c r="P55" s="275"/>
      <c r="Q55" s="275"/>
      <c r="R55" s="275"/>
      <c r="S55" s="275"/>
      <c r="T55" s="275"/>
      <c r="U55" s="275"/>
      <c r="V55" s="275"/>
      <c r="W55" s="275"/>
      <c r="X55" s="275"/>
      <c r="Y55" s="275"/>
      <c r="Z55" s="275"/>
    </row>
    <row r="56" spans="1:26" s="183" customFormat="1" ht="25.95" customHeight="1">
      <c r="B56" s="182"/>
      <c r="C56" s="182"/>
      <c r="D56" s="182"/>
      <c r="E56" s="182"/>
      <c r="F56" s="182"/>
      <c r="G56" s="272" t="s">
        <v>795</v>
      </c>
      <c r="H56" s="272"/>
      <c r="I56" s="272"/>
      <c r="J56" s="272"/>
      <c r="K56" s="272"/>
      <c r="L56" s="272"/>
      <c r="M56" s="272"/>
      <c r="N56" s="272"/>
      <c r="O56" s="272"/>
      <c r="P56" s="272"/>
      <c r="Q56" s="272"/>
      <c r="R56" s="272"/>
      <c r="S56" s="272"/>
      <c r="T56" s="272"/>
      <c r="U56" s="272"/>
      <c r="V56" s="272"/>
      <c r="W56" s="272"/>
      <c r="X56" s="272"/>
      <c r="Y56" s="272"/>
      <c r="Z56" s="272"/>
    </row>
    <row r="57" spans="1:26" s="183" customFormat="1" ht="38.4" customHeight="1">
      <c r="B57" s="258"/>
      <c r="C57" s="258"/>
      <c r="D57" s="258"/>
      <c r="E57" s="258"/>
      <c r="F57" s="182"/>
      <c r="G57" s="272" t="s">
        <v>796</v>
      </c>
      <c r="H57" s="272"/>
      <c r="I57" s="272"/>
      <c r="J57" s="272"/>
      <c r="K57" s="272"/>
      <c r="L57" s="272"/>
      <c r="M57" s="272"/>
      <c r="N57" s="272"/>
      <c r="O57" s="272"/>
      <c r="P57" s="272"/>
      <c r="Q57" s="272"/>
      <c r="R57" s="272"/>
      <c r="S57" s="272"/>
      <c r="T57" s="272"/>
      <c r="U57" s="272"/>
      <c r="V57" s="272"/>
      <c r="W57" s="272"/>
      <c r="X57" s="272"/>
      <c r="Y57" s="272"/>
      <c r="Z57" s="272"/>
    </row>
  </sheetData>
  <mergeCells count="136">
    <mergeCell ref="B53:E53"/>
    <mergeCell ref="G53:Z53"/>
    <mergeCell ref="G54:Z54"/>
    <mergeCell ref="G55:Z55"/>
    <mergeCell ref="G56:Z56"/>
    <mergeCell ref="B57:E57"/>
    <mergeCell ref="G57:Z57"/>
    <mergeCell ref="B49:E49"/>
    <mergeCell ref="G49:Z49"/>
    <mergeCell ref="B50:E50"/>
    <mergeCell ref="G50:Z50"/>
    <mergeCell ref="B52:E52"/>
    <mergeCell ref="G52:Z52"/>
    <mergeCell ref="B47:E47"/>
    <mergeCell ref="H47:J47"/>
    <mergeCell ref="K47:Q47"/>
    <mergeCell ref="R47:Z47"/>
    <mergeCell ref="B48:E48"/>
    <mergeCell ref="G48:Z48"/>
    <mergeCell ref="B45:E45"/>
    <mergeCell ref="G45:G46"/>
    <mergeCell ref="H45:J46"/>
    <mergeCell ref="K45:Q46"/>
    <mergeCell ref="R45:Z46"/>
    <mergeCell ref="B46:E46"/>
    <mergeCell ref="B42:E42"/>
    <mergeCell ref="G42:Z42"/>
    <mergeCell ref="B43:E43"/>
    <mergeCell ref="G43:Z43"/>
    <mergeCell ref="B44:E44"/>
    <mergeCell ref="G44:J44"/>
    <mergeCell ref="K44:Q44"/>
    <mergeCell ref="R44:Z44"/>
    <mergeCell ref="G38:Z38"/>
    <mergeCell ref="G39:Z39"/>
    <mergeCell ref="B40:E40"/>
    <mergeCell ref="G40:P40"/>
    <mergeCell ref="Q40:Z40"/>
    <mergeCell ref="B41:E41"/>
    <mergeCell ref="G41:K41"/>
    <mergeCell ref="L41:P41"/>
    <mergeCell ref="Q41:Z41"/>
    <mergeCell ref="G33:Z33"/>
    <mergeCell ref="B34:E34"/>
    <mergeCell ref="G34:Z34"/>
    <mergeCell ref="B35:E35"/>
    <mergeCell ref="G35:Z35"/>
    <mergeCell ref="G36:Z36"/>
    <mergeCell ref="N28:Z28"/>
    <mergeCell ref="G29:Z29"/>
    <mergeCell ref="B30:E30"/>
    <mergeCell ref="G30:Z30"/>
    <mergeCell ref="G31:Z31"/>
    <mergeCell ref="B32:E32"/>
    <mergeCell ref="G32:Z32"/>
    <mergeCell ref="H18:J18"/>
    <mergeCell ref="K18:M18"/>
    <mergeCell ref="N18:P18"/>
    <mergeCell ref="Q18:R18"/>
    <mergeCell ref="S18:T18"/>
    <mergeCell ref="B25:E25"/>
    <mergeCell ref="G25:J28"/>
    <mergeCell ref="K25:M26"/>
    <mergeCell ref="N25:Z25"/>
    <mergeCell ref="B26:E26"/>
    <mergeCell ref="N26:Z26"/>
    <mergeCell ref="B27:E27"/>
    <mergeCell ref="K27:M28"/>
    <mergeCell ref="N27:Z27"/>
    <mergeCell ref="B28:E28"/>
    <mergeCell ref="H17:J17"/>
    <mergeCell ref="K17:M17"/>
    <mergeCell ref="N17:P17"/>
    <mergeCell ref="Q17:R17"/>
    <mergeCell ref="S17:T17"/>
    <mergeCell ref="V17:W17"/>
    <mergeCell ref="Y17:Z17"/>
    <mergeCell ref="N22:Z22"/>
    <mergeCell ref="B23:E23"/>
    <mergeCell ref="K23:M24"/>
    <mergeCell ref="N23:Z23"/>
    <mergeCell ref="B24:E24"/>
    <mergeCell ref="N24:Z24"/>
    <mergeCell ref="V18:W18"/>
    <mergeCell ref="Y18:Z18"/>
    <mergeCell ref="B19:E19"/>
    <mergeCell ref="G19:Z19"/>
    <mergeCell ref="G20:Z20"/>
    <mergeCell ref="B21:E21"/>
    <mergeCell ref="G21:J24"/>
    <mergeCell ref="K21:M22"/>
    <mergeCell ref="N21:Z21"/>
    <mergeCell ref="B22:E22"/>
    <mergeCell ref="B18:E18"/>
    <mergeCell ref="B11:E11"/>
    <mergeCell ref="G11:J14"/>
    <mergeCell ref="K11:M11"/>
    <mergeCell ref="N11:Z11"/>
    <mergeCell ref="B12:E12"/>
    <mergeCell ref="K12:M14"/>
    <mergeCell ref="N12:Z12"/>
    <mergeCell ref="B16:E16"/>
    <mergeCell ref="H16:J16"/>
    <mergeCell ref="K16:M16"/>
    <mergeCell ref="N16:P16"/>
    <mergeCell ref="Q16:R16"/>
    <mergeCell ref="S16:T16"/>
    <mergeCell ref="B13:E13"/>
    <mergeCell ref="N13:Z13"/>
    <mergeCell ref="B14:E14"/>
    <mergeCell ref="N14:Z14"/>
    <mergeCell ref="B15:E15"/>
    <mergeCell ref="G15:Z15"/>
    <mergeCell ref="V16:W16"/>
    <mergeCell ref="Y16:Z16"/>
    <mergeCell ref="B7:E7"/>
    <mergeCell ref="G7:J10"/>
    <mergeCell ref="K7:M7"/>
    <mergeCell ref="N7:Z7"/>
    <mergeCell ref="B8:E8"/>
    <mergeCell ref="K8:M10"/>
    <mergeCell ref="N8:Z8"/>
    <mergeCell ref="B9:E9"/>
    <mergeCell ref="N9:Z9"/>
    <mergeCell ref="B10:E10"/>
    <mergeCell ref="N10:Z10"/>
    <mergeCell ref="A1:Z1"/>
    <mergeCell ref="B2:E2"/>
    <mergeCell ref="G2:Z2"/>
    <mergeCell ref="B3:E3"/>
    <mergeCell ref="B4:E4"/>
    <mergeCell ref="B5:E5"/>
    <mergeCell ref="G5:O5"/>
    <mergeCell ref="P5:Z5"/>
    <mergeCell ref="B6:E6"/>
    <mergeCell ref="G6:Z6"/>
  </mergeCells>
  <phoneticPr fontId="2"/>
  <printOptions horizontalCentered="1"/>
  <pageMargins left="0.19685039370078741" right="0.19685039370078741" top="0.19685039370078741" bottom="0" header="0.31496062992125984" footer="0.31496062992125984"/>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FF0000"/>
  </sheetPr>
  <dimension ref="A1:IJ169"/>
  <sheetViews>
    <sheetView showGridLines="0" view="pageBreakPreview" zoomScaleNormal="100" zoomScaleSheetLayoutView="100" workbookViewId="0">
      <selection activeCell="AH15" sqref="AH15:AM15"/>
    </sheetView>
  </sheetViews>
  <sheetFormatPr defaultColWidth="0" defaultRowHeight="13.2"/>
  <cols>
    <col min="1" max="10" width="1.88671875" style="53" customWidth="1"/>
    <col min="11" max="18" width="1.88671875" style="59" customWidth="1"/>
    <col min="19" max="19" width="1.88671875" style="53" customWidth="1"/>
    <col min="20" max="27" width="1.88671875" style="59" customWidth="1"/>
    <col min="28" max="28" width="1.88671875" style="53" customWidth="1"/>
    <col min="29" max="36" width="1.88671875" style="59" customWidth="1"/>
    <col min="37" max="37" width="1.88671875" style="53" customWidth="1"/>
    <col min="38" max="38" width="1.88671875" style="59" customWidth="1"/>
    <col min="39" max="82" width="1.88671875" style="50" customWidth="1"/>
    <col min="83" max="84" width="6.21875" style="50" hidden="1" customWidth="1"/>
    <col min="85" max="88" width="4.44140625" style="50" hidden="1" customWidth="1"/>
    <col min="89" max="89" width="12.44140625" style="40" hidden="1" customWidth="1"/>
    <col min="90" max="90" width="10.21875" style="44" hidden="1" customWidth="1"/>
    <col min="91" max="92" width="5" style="44" hidden="1" customWidth="1"/>
    <col min="93" max="94" width="5.88671875" style="44" hidden="1" customWidth="1"/>
    <col min="95" max="95" width="5.44140625" style="40" hidden="1" customWidth="1"/>
    <col min="96" max="96" width="18.77734375" style="40" hidden="1" customWidth="1"/>
    <col min="97" max="97" width="16.88671875" style="40" hidden="1" customWidth="1"/>
    <col min="98" max="98" width="15.88671875" style="40" hidden="1" customWidth="1"/>
    <col min="99" max="99" width="12.77734375" style="40" hidden="1" customWidth="1"/>
    <col min="100" max="100" width="20.88671875" style="40" hidden="1" customWidth="1"/>
    <col min="101" max="101" width="13.88671875" style="40" hidden="1" customWidth="1"/>
    <col min="102" max="103" width="5.44140625" style="40" hidden="1" customWidth="1"/>
    <col min="104" max="104" width="10.77734375" style="40" hidden="1" customWidth="1"/>
    <col min="105" max="105" width="5.44140625" style="38" hidden="1" customWidth="1"/>
    <col min="106" max="106" width="3.44140625" style="37" hidden="1" customWidth="1"/>
    <col min="107" max="107" width="17.21875" style="37" hidden="1" customWidth="1"/>
    <col min="108" max="108" width="18.44140625" style="37" hidden="1" customWidth="1"/>
    <col min="109" max="109" width="7.44140625" style="37" hidden="1" customWidth="1"/>
    <col min="110" max="110" width="18.44140625" style="37" hidden="1" customWidth="1"/>
    <col min="111" max="111" width="21.5546875" style="37" hidden="1" customWidth="1"/>
    <col min="112" max="112" width="18.44140625" style="37" hidden="1" customWidth="1"/>
    <col min="113" max="113" width="20.44140625" style="37" hidden="1" customWidth="1"/>
    <col min="114" max="114" width="18.44140625" style="37" hidden="1" customWidth="1"/>
    <col min="115" max="115" width="26.109375" style="37" hidden="1" customWidth="1"/>
    <col min="116" max="116" width="18.44140625" style="37" hidden="1" customWidth="1"/>
    <col min="117" max="117" width="7.44140625" style="37" hidden="1" customWidth="1"/>
    <col min="118" max="118" width="18.44140625" style="37" hidden="1" customWidth="1"/>
    <col min="119" max="119" width="26.109375" style="37" hidden="1" customWidth="1"/>
    <col min="120" max="120" width="18.44140625" style="37" hidden="1" customWidth="1"/>
    <col min="121" max="121" width="7.44140625" style="37" hidden="1" customWidth="1"/>
    <col min="122" max="122" width="18.44140625" style="37" hidden="1" customWidth="1"/>
    <col min="123" max="124" width="5.44140625" style="37" hidden="1" customWidth="1"/>
    <col min="125" max="126" width="7.44140625" style="37" hidden="1" customWidth="1"/>
    <col min="127" max="128" width="6.44140625" style="37" hidden="1" customWidth="1"/>
    <col min="129" max="129" width="9" style="37" hidden="1" customWidth="1"/>
    <col min="130" max="131" width="6.77734375" style="40" hidden="1" customWidth="1"/>
    <col min="132" max="140" width="9" style="40" hidden="1" customWidth="1"/>
    <col min="141" max="16384" width="9" style="50" hidden="1"/>
  </cols>
  <sheetData>
    <row r="1" spans="1:131" ht="12" customHeight="1">
      <c r="A1" s="375" t="str">
        <f>①初期設定!M1</f>
        <v>第２９回　オホーツク中学校新人陸上競技大会開催要項</v>
      </c>
      <c r="B1" s="375"/>
      <c r="C1" s="375"/>
      <c r="D1" s="375"/>
      <c r="E1" s="375"/>
      <c r="F1" s="375"/>
      <c r="G1" s="375"/>
      <c r="H1" s="375"/>
      <c r="I1" s="375"/>
      <c r="J1" s="375"/>
      <c r="K1" s="375"/>
      <c r="L1" s="375"/>
      <c r="M1" s="375"/>
      <c r="N1" s="375"/>
      <c r="O1" s="375"/>
      <c r="P1" s="375"/>
      <c r="Q1" s="375"/>
      <c r="R1" s="375"/>
      <c r="S1" s="375"/>
      <c r="T1" s="375"/>
      <c r="U1" s="375"/>
      <c r="V1" s="375"/>
      <c r="W1" s="375"/>
      <c r="X1" s="375"/>
      <c r="Y1" s="375" t="s">
        <v>248</v>
      </c>
      <c r="Z1" s="375"/>
      <c r="AA1" s="375"/>
      <c r="AB1" s="375"/>
      <c r="AC1" s="375"/>
      <c r="AD1" s="375"/>
      <c r="AE1" s="375"/>
      <c r="AF1" s="375"/>
      <c r="AG1" s="375"/>
      <c r="AH1" s="375"/>
      <c r="AI1" s="47"/>
      <c r="AJ1" s="47"/>
      <c r="AK1" s="47"/>
      <c r="AL1" s="47"/>
      <c r="AM1" s="47"/>
      <c r="AN1" s="363" t="s">
        <v>101</v>
      </c>
      <c r="AO1" s="363"/>
      <c r="AP1" s="363"/>
      <c r="AQ1" s="363"/>
      <c r="AR1" s="382" t="str">
        <f>CONCATENATE(①初期設定!B23,①初期設定!C23,①初期設定!D23,①初期設定!E23,①初期設定!F23,①初期設定!G23,①初期設定!H23,①初期設定!I23,①初期設定!J23,①初期設定!K23)</f>
        <v>8月4日（木）16：00</v>
      </c>
      <c r="AS1" s="382"/>
      <c r="AT1" s="382"/>
      <c r="AU1" s="382"/>
      <c r="AV1" s="382"/>
      <c r="AW1" s="382"/>
      <c r="AX1" s="382"/>
      <c r="AY1" s="382"/>
      <c r="AZ1" s="382"/>
      <c r="BA1" s="382"/>
      <c r="BB1" s="382"/>
      <c r="BC1" s="382"/>
      <c r="BD1" s="382"/>
      <c r="BE1" s="382"/>
      <c r="BF1" s="382"/>
      <c r="BG1" s="48"/>
      <c r="BH1" s="369" t="s">
        <v>107</v>
      </c>
      <c r="BI1" s="369"/>
      <c r="BJ1" s="369"/>
      <c r="BK1" s="369"/>
      <c r="BL1" s="369"/>
      <c r="BM1" s="369"/>
      <c r="BN1" s="369"/>
      <c r="BO1" s="369"/>
      <c r="BP1" s="369"/>
      <c r="BQ1" s="369"/>
      <c r="BR1" s="369"/>
      <c r="BS1" s="369"/>
      <c r="BT1" s="369"/>
      <c r="BU1" s="369"/>
      <c r="BV1" s="369"/>
      <c r="BW1" s="369"/>
      <c r="BX1" s="369"/>
      <c r="BY1" s="369"/>
      <c r="BZ1" s="369"/>
      <c r="CA1" s="369"/>
      <c r="CB1" s="369"/>
      <c r="CC1" s="369"/>
      <c r="CD1" s="49"/>
      <c r="CE1" s="49"/>
      <c r="CF1" s="49"/>
      <c r="CG1" s="49"/>
      <c r="CH1" s="49"/>
      <c r="CI1" s="49"/>
      <c r="CJ1" s="49"/>
      <c r="CL1" s="40"/>
      <c r="CM1" s="40"/>
      <c r="CN1" s="40"/>
      <c r="CO1" s="40"/>
      <c r="CP1" s="40"/>
      <c r="DA1" s="37"/>
      <c r="DB1" s="41"/>
      <c r="DC1" s="38"/>
      <c r="DD1" s="38"/>
      <c r="DE1" s="38"/>
      <c r="DF1" s="38"/>
      <c r="DG1" s="38"/>
      <c r="DH1" s="38"/>
      <c r="DI1" s="38"/>
      <c r="DJ1" s="38"/>
      <c r="DK1" s="38"/>
      <c r="DL1" s="38"/>
      <c r="DM1" s="38"/>
      <c r="DN1" s="38"/>
      <c r="DO1" s="38"/>
      <c r="DP1" s="38"/>
      <c r="DQ1" s="38"/>
      <c r="DR1" s="38"/>
      <c r="DU1" s="41"/>
      <c r="DV1" s="41"/>
      <c r="DW1" s="41"/>
      <c r="DX1" s="41"/>
    </row>
    <row r="2" spans="1:131" ht="12" customHeight="1">
      <c r="A2" s="375"/>
      <c r="B2" s="375"/>
      <c r="C2" s="375"/>
      <c r="D2" s="375"/>
      <c r="E2" s="375"/>
      <c r="F2" s="375"/>
      <c r="G2" s="375"/>
      <c r="H2" s="375"/>
      <c r="I2" s="375"/>
      <c r="J2" s="375"/>
      <c r="K2" s="375"/>
      <c r="L2" s="375"/>
      <c r="M2" s="375"/>
      <c r="N2" s="375"/>
      <c r="O2" s="375"/>
      <c r="P2" s="375"/>
      <c r="Q2" s="375"/>
      <c r="R2" s="375"/>
      <c r="S2" s="375"/>
      <c r="T2" s="375"/>
      <c r="U2" s="375"/>
      <c r="V2" s="375"/>
      <c r="W2" s="375"/>
      <c r="X2" s="375"/>
      <c r="Y2" s="375"/>
      <c r="Z2" s="375"/>
      <c r="AA2" s="375"/>
      <c r="AB2" s="375"/>
      <c r="AC2" s="375"/>
      <c r="AD2" s="375"/>
      <c r="AE2" s="375"/>
      <c r="AF2" s="375"/>
      <c r="AG2" s="375"/>
      <c r="AH2" s="375"/>
      <c r="AI2" s="52"/>
      <c r="AJ2" s="52"/>
      <c r="AK2" s="52"/>
      <c r="AL2" s="52"/>
      <c r="AM2" s="52"/>
      <c r="AN2" s="363"/>
      <c r="AO2" s="363"/>
      <c r="AP2" s="363"/>
      <c r="AQ2" s="363"/>
      <c r="AR2" s="382"/>
      <c r="AS2" s="382"/>
      <c r="AT2" s="382"/>
      <c r="AU2" s="382"/>
      <c r="AV2" s="382"/>
      <c r="AW2" s="382"/>
      <c r="AX2" s="382"/>
      <c r="AY2" s="382"/>
      <c r="AZ2" s="382"/>
      <c r="BA2" s="382"/>
      <c r="BB2" s="382"/>
      <c r="BC2" s="382"/>
      <c r="BD2" s="382"/>
      <c r="BE2" s="382"/>
      <c r="BF2" s="382"/>
      <c r="BG2" s="48"/>
      <c r="BH2" s="373" t="s">
        <v>2</v>
      </c>
      <c r="BI2" s="373"/>
      <c r="BJ2" s="373"/>
      <c r="BK2" s="373"/>
      <c r="BL2" s="157"/>
      <c r="BM2" s="141" t="s">
        <v>109</v>
      </c>
      <c r="BN2" s="156"/>
      <c r="BO2" s="156"/>
      <c r="BP2" s="141" t="s">
        <v>110</v>
      </c>
      <c r="BQ2" s="156"/>
      <c r="BR2" s="155"/>
      <c r="BS2" s="376" t="s">
        <v>661</v>
      </c>
      <c r="BT2" s="376"/>
      <c r="BU2" s="376"/>
      <c r="BV2" s="376"/>
      <c r="BW2" s="142"/>
      <c r="BX2" s="143" t="s">
        <v>109</v>
      </c>
      <c r="BY2" s="144"/>
      <c r="BZ2" s="144"/>
      <c r="CA2" s="143" t="s">
        <v>110</v>
      </c>
      <c r="CB2" s="144"/>
      <c r="CC2" s="145"/>
      <c r="CD2" s="49"/>
      <c r="CE2" s="49"/>
      <c r="CF2" s="49"/>
      <c r="CG2" s="49"/>
      <c r="CH2" s="49"/>
      <c r="CI2" s="49"/>
      <c r="CJ2" s="49"/>
      <c r="CL2" s="40"/>
      <c r="CM2" s="40"/>
      <c r="CN2" s="40"/>
      <c r="CO2" s="40"/>
      <c r="CP2" s="40"/>
      <c r="DA2" s="37"/>
      <c r="DB2" s="41"/>
      <c r="DC2" s="38"/>
      <c r="DD2" s="38"/>
      <c r="DE2" s="38"/>
      <c r="DF2" s="38"/>
      <c r="DG2" s="38"/>
      <c r="DH2" s="38"/>
      <c r="DI2" s="38"/>
      <c r="DJ2" s="38"/>
      <c r="DK2" s="38"/>
      <c r="DL2" s="38"/>
      <c r="DM2" s="38"/>
      <c r="DN2" s="38"/>
      <c r="DO2" s="38"/>
      <c r="DP2" s="38"/>
      <c r="DQ2" s="38"/>
      <c r="DR2" s="38"/>
      <c r="DU2" s="41"/>
      <c r="DV2" s="41"/>
      <c r="DW2" s="41"/>
      <c r="DX2" s="41"/>
    </row>
    <row r="3" spans="1:131" ht="12" customHeight="1">
      <c r="A3" s="52"/>
      <c r="B3" s="52"/>
      <c r="C3" s="52"/>
      <c r="D3" s="52"/>
      <c r="E3" s="52"/>
      <c r="F3" s="52"/>
      <c r="G3" s="52"/>
      <c r="H3" s="52"/>
      <c r="I3" s="52"/>
      <c r="J3" s="52"/>
      <c r="K3" s="52"/>
      <c r="L3" s="52"/>
      <c r="M3" s="52"/>
      <c r="N3" s="52"/>
      <c r="O3" s="47"/>
      <c r="P3" s="47"/>
      <c r="Q3" s="47"/>
      <c r="R3" s="47"/>
      <c r="S3" s="47"/>
      <c r="T3" s="47"/>
      <c r="U3" s="47"/>
      <c r="V3" s="52"/>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8"/>
      <c r="BH3" s="38"/>
      <c r="BI3" s="38"/>
      <c r="BJ3" s="38"/>
      <c r="BK3" s="38"/>
      <c r="BL3" s="158"/>
      <c r="BM3" s="42"/>
      <c r="BN3" s="158"/>
      <c r="BO3" s="158"/>
      <c r="BP3" s="42"/>
      <c r="BQ3" s="158"/>
      <c r="BR3" s="158"/>
      <c r="BS3" s="159"/>
      <c r="BT3" s="159"/>
      <c r="BU3" s="159"/>
      <c r="BV3" s="159"/>
      <c r="BW3" s="160"/>
      <c r="BX3" s="161"/>
      <c r="BY3" s="160"/>
      <c r="BZ3" s="160"/>
      <c r="CA3" s="161"/>
      <c r="CB3" s="160"/>
      <c r="CC3" s="160"/>
      <c r="CD3" s="49"/>
      <c r="CE3" s="49"/>
      <c r="CF3" s="49"/>
      <c r="CG3" s="49"/>
      <c r="CH3" s="49"/>
      <c r="CI3" s="49"/>
      <c r="CJ3" s="49"/>
      <c r="CL3" s="40"/>
      <c r="CM3" s="40"/>
      <c r="CN3" s="40"/>
      <c r="CO3" s="40"/>
      <c r="CP3" s="40"/>
      <c r="DA3" s="37"/>
      <c r="DB3" s="41"/>
      <c r="DC3" s="38"/>
      <c r="DD3" s="38"/>
      <c r="DE3" s="38"/>
      <c r="DF3" s="38"/>
      <c r="DG3" s="38"/>
      <c r="DH3" s="38"/>
      <c r="DI3" s="38"/>
      <c r="DJ3" s="38"/>
      <c r="DK3" s="38"/>
      <c r="DL3" s="38"/>
      <c r="DM3" s="38"/>
      <c r="DN3" s="38"/>
      <c r="DO3" s="38"/>
      <c r="DP3" s="38"/>
      <c r="DQ3" s="38"/>
      <c r="DR3" s="38"/>
      <c r="DU3" s="41"/>
      <c r="DV3" s="41"/>
      <c r="DW3" s="41"/>
      <c r="DX3" s="41"/>
    </row>
    <row r="4" spans="1:131" ht="12" customHeight="1">
      <c r="A4" s="369" t="s">
        <v>249</v>
      </c>
      <c r="B4" s="369"/>
      <c r="C4" s="369"/>
      <c r="D4" s="369"/>
      <c r="E4" s="372" t="s">
        <v>116</v>
      </c>
      <c r="F4" s="372"/>
      <c r="G4" s="372"/>
      <c r="H4" s="369" t="s">
        <v>125</v>
      </c>
      <c r="I4" s="369"/>
      <c r="J4" s="369"/>
      <c r="K4" s="369"/>
      <c r="L4" s="378" t="s">
        <v>30</v>
      </c>
      <c r="M4" s="378"/>
      <c r="N4" s="378"/>
      <c r="O4" s="378"/>
      <c r="P4" s="378"/>
      <c r="Q4" s="378"/>
      <c r="R4" s="378"/>
      <c r="S4" s="378"/>
      <c r="T4" s="378"/>
      <c r="U4" s="378"/>
      <c r="V4" s="378"/>
      <c r="W4" s="47"/>
      <c r="X4" s="369" t="s">
        <v>126</v>
      </c>
      <c r="Y4" s="369"/>
      <c r="Z4" s="369"/>
      <c r="AA4" s="369"/>
      <c r="AB4" s="369" t="s">
        <v>0</v>
      </c>
      <c r="AC4" s="369"/>
      <c r="AD4" s="369"/>
      <c r="AE4" s="369" t="s">
        <v>122</v>
      </c>
      <c r="AF4" s="369"/>
      <c r="AG4" s="369"/>
      <c r="AH4" s="369"/>
      <c r="AI4" s="369" t="s">
        <v>123</v>
      </c>
      <c r="AJ4" s="369"/>
      <c r="AK4" s="369"/>
      <c r="AL4" s="369"/>
      <c r="AM4" s="47"/>
      <c r="AN4" s="369" t="s">
        <v>104</v>
      </c>
      <c r="AO4" s="369"/>
      <c r="AP4" s="369"/>
      <c r="AQ4" s="369"/>
      <c r="AR4" s="369"/>
      <c r="AS4" s="369"/>
      <c r="AT4" s="370"/>
      <c r="AU4" s="380" t="s">
        <v>105</v>
      </c>
      <c r="AV4" s="369"/>
      <c r="AW4" s="369"/>
      <c r="AX4" s="369"/>
      <c r="AY4" s="369"/>
      <c r="AZ4" s="381"/>
      <c r="BA4" s="379" t="s">
        <v>106</v>
      </c>
      <c r="BB4" s="369"/>
      <c r="BC4" s="369"/>
      <c r="BD4" s="369"/>
      <c r="BE4" s="369"/>
      <c r="BF4" s="369"/>
      <c r="BG4" s="48"/>
      <c r="BH4" s="279" t="s">
        <v>654</v>
      </c>
      <c r="BI4" s="279"/>
      <c r="BJ4" s="279"/>
      <c r="BK4" s="279"/>
      <c r="BL4" s="279"/>
      <c r="BM4" s="279"/>
      <c r="BN4" s="279"/>
      <c r="BO4" s="279"/>
      <c r="BP4" s="279"/>
      <c r="BQ4" s="279"/>
      <c r="BR4" s="279"/>
      <c r="BS4" s="279"/>
      <c r="BT4" s="279"/>
      <c r="BU4" s="279"/>
      <c r="BV4" s="279"/>
      <c r="BW4" s="279"/>
      <c r="BX4" s="279"/>
      <c r="BY4" s="279"/>
      <c r="BZ4" s="279"/>
      <c r="CA4" s="279"/>
      <c r="CB4" s="279"/>
      <c r="CC4" s="279"/>
      <c r="CD4" s="48"/>
      <c r="CE4" s="48"/>
      <c r="CF4" s="48"/>
      <c r="CG4" s="48"/>
      <c r="CH4" s="48"/>
      <c r="CI4" s="48"/>
      <c r="CJ4" s="48"/>
      <c r="CL4" s="40"/>
      <c r="CM4" s="40"/>
      <c r="CN4" s="40"/>
      <c r="CO4" s="40"/>
      <c r="CP4" s="40"/>
      <c r="DA4" s="37"/>
      <c r="DB4" s="43"/>
      <c r="DC4" s="43"/>
      <c r="DD4" s="43"/>
      <c r="DE4" s="43"/>
      <c r="DF4" s="43"/>
      <c r="DG4" s="43"/>
      <c r="DH4" s="43"/>
      <c r="DI4" s="43"/>
      <c r="DJ4" s="43"/>
      <c r="DK4" s="43"/>
      <c r="DL4" s="43"/>
      <c r="DM4" s="43"/>
      <c r="DN4" s="43"/>
      <c r="DO4" s="43"/>
      <c r="DP4" s="43"/>
      <c r="DQ4" s="43"/>
      <c r="DR4" s="43"/>
      <c r="DS4" s="38"/>
      <c r="DT4" s="38"/>
      <c r="DU4" s="38"/>
      <c r="DV4" s="38"/>
      <c r="DW4" s="38"/>
      <c r="DX4" s="38"/>
    </row>
    <row r="5" spans="1:131" ht="12" customHeight="1">
      <c r="A5" s="369"/>
      <c r="B5" s="369"/>
      <c r="C5" s="369"/>
      <c r="D5" s="369"/>
      <c r="E5" s="372"/>
      <c r="F5" s="372"/>
      <c r="G5" s="372"/>
      <c r="H5" s="369"/>
      <c r="I5" s="369"/>
      <c r="J5" s="369"/>
      <c r="K5" s="369"/>
      <c r="L5" s="378"/>
      <c r="M5" s="378"/>
      <c r="N5" s="378"/>
      <c r="O5" s="378"/>
      <c r="P5" s="378"/>
      <c r="Q5" s="378"/>
      <c r="R5" s="378"/>
      <c r="S5" s="378"/>
      <c r="T5" s="378"/>
      <c r="U5" s="378"/>
      <c r="V5" s="378"/>
      <c r="W5" s="47"/>
      <c r="X5" s="369"/>
      <c r="Y5" s="369"/>
      <c r="Z5" s="369"/>
      <c r="AA5" s="369"/>
      <c r="AB5" s="369"/>
      <c r="AC5" s="369"/>
      <c r="AD5" s="369"/>
      <c r="AE5" s="369"/>
      <c r="AF5" s="369"/>
      <c r="AG5" s="369"/>
      <c r="AH5" s="369"/>
      <c r="AI5" s="369"/>
      <c r="AJ5" s="369"/>
      <c r="AK5" s="369"/>
      <c r="AL5" s="369"/>
      <c r="AM5" s="47"/>
      <c r="AN5" s="366"/>
      <c r="AO5" s="366"/>
      <c r="AP5" s="366"/>
      <c r="AQ5" s="366"/>
      <c r="AR5" s="366"/>
      <c r="AS5" s="366"/>
      <c r="AT5" s="368"/>
      <c r="AU5" s="365"/>
      <c r="AV5" s="366"/>
      <c r="AW5" s="366"/>
      <c r="AX5" s="366"/>
      <c r="AY5" s="366"/>
      <c r="AZ5" s="367"/>
      <c r="BA5" s="371"/>
      <c r="BB5" s="366"/>
      <c r="BC5" s="366"/>
      <c r="BD5" s="366"/>
      <c r="BE5" s="366"/>
      <c r="BF5" s="366"/>
      <c r="BG5" s="47"/>
      <c r="BH5" s="279"/>
      <c r="BI5" s="279"/>
      <c r="BJ5" s="279"/>
      <c r="BK5" s="279"/>
      <c r="BL5" s="279"/>
      <c r="BM5" s="279"/>
      <c r="BN5" s="279"/>
      <c r="BO5" s="279"/>
      <c r="BP5" s="279"/>
      <c r="BQ5" s="279"/>
      <c r="BR5" s="279"/>
      <c r="BS5" s="279"/>
      <c r="BT5" s="279"/>
      <c r="BU5" s="279"/>
      <c r="BV5" s="279"/>
      <c r="BW5" s="279"/>
      <c r="BX5" s="279"/>
      <c r="BY5" s="279"/>
      <c r="BZ5" s="279"/>
      <c r="CA5" s="279"/>
      <c r="CB5" s="279"/>
      <c r="CC5" s="279"/>
      <c r="CD5" s="48"/>
      <c r="CE5" s="48"/>
      <c r="CF5" s="48"/>
      <c r="CG5" s="48"/>
      <c r="CH5" s="48"/>
      <c r="CI5" s="48"/>
      <c r="CJ5" s="48"/>
      <c r="CL5" s="40"/>
      <c r="CM5" s="40"/>
      <c r="CN5" s="40"/>
      <c r="CO5" s="40"/>
      <c r="CP5" s="40"/>
      <c r="DA5" s="37"/>
      <c r="DB5" s="43"/>
      <c r="DC5" s="43"/>
      <c r="DD5" s="43"/>
      <c r="DE5" s="43"/>
      <c r="DF5" s="43"/>
      <c r="DG5" s="43"/>
      <c r="DH5" s="43"/>
      <c r="DI5" s="43"/>
      <c r="DJ5" s="43"/>
      <c r="DK5" s="43"/>
      <c r="DL5" s="43"/>
      <c r="DM5" s="43"/>
      <c r="DN5" s="43"/>
      <c r="DO5" s="43"/>
      <c r="DP5" s="43"/>
      <c r="DQ5" s="43"/>
      <c r="DR5" s="43"/>
      <c r="DS5" s="38"/>
      <c r="DT5" s="38"/>
      <c r="DU5" s="38"/>
      <c r="DV5" s="38"/>
      <c r="DW5" s="38"/>
      <c r="DX5" s="38"/>
    </row>
    <row r="6" spans="1:131" ht="12" customHeight="1">
      <c r="A6" s="369" t="s">
        <v>103</v>
      </c>
      <c r="B6" s="369"/>
      <c r="C6" s="369"/>
      <c r="D6" s="369"/>
      <c r="E6" s="372"/>
      <c r="F6" s="372"/>
      <c r="G6" s="372"/>
      <c r="H6" s="372"/>
      <c r="I6" s="372"/>
      <c r="J6" s="372"/>
      <c r="K6" s="372"/>
      <c r="L6" s="372"/>
      <c r="M6" s="372"/>
      <c r="N6" s="369" t="s">
        <v>274</v>
      </c>
      <c r="O6" s="369"/>
      <c r="P6" s="369"/>
      <c r="Q6" s="369"/>
      <c r="R6" s="369"/>
      <c r="S6" s="369"/>
      <c r="T6" s="369"/>
      <c r="U6" s="369"/>
      <c r="V6" s="369"/>
      <c r="W6" s="47"/>
      <c r="X6" s="369" t="s">
        <v>118</v>
      </c>
      <c r="Y6" s="369"/>
      <c r="Z6" s="369"/>
      <c r="AA6" s="369"/>
      <c r="AB6" s="373">
        <f>COUNTIF($CK$14:$CK$53,1)</f>
        <v>0</v>
      </c>
      <c r="AC6" s="373"/>
      <c r="AD6" s="373"/>
      <c r="AE6" s="364">
        <f>VLOOKUP($E$4&amp;X6,①初期設定!$B$29:$G$47,4,FALSE)</f>
        <v>1200</v>
      </c>
      <c r="AF6" s="364"/>
      <c r="AG6" s="364"/>
      <c r="AH6" s="364"/>
      <c r="AI6" s="364">
        <f>AB6*AE6</f>
        <v>0</v>
      </c>
      <c r="AJ6" s="364"/>
      <c r="AK6" s="364"/>
      <c r="AL6" s="364"/>
      <c r="AM6" s="47"/>
      <c r="AN6" s="366"/>
      <c r="AO6" s="366"/>
      <c r="AP6" s="366"/>
      <c r="AQ6" s="366"/>
      <c r="AR6" s="366"/>
      <c r="AS6" s="366"/>
      <c r="AT6" s="368"/>
      <c r="AU6" s="365"/>
      <c r="AV6" s="366"/>
      <c r="AW6" s="366"/>
      <c r="AX6" s="366"/>
      <c r="AY6" s="366"/>
      <c r="AZ6" s="367"/>
      <c r="BA6" s="371"/>
      <c r="BB6" s="366"/>
      <c r="BC6" s="366"/>
      <c r="BD6" s="366"/>
      <c r="BE6" s="366"/>
      <c r="BF6" s="366"/>
      <c r="BG6" s="47"/>
      <c r="BH6" s="283" t="s">
        <v>659</v>
      </c>
      <c r="BI6" s="283"/>
      <c r="BJ6" s="283"/>
      <c r="BK6" s="283"/>
      <c r="BL6" s="283"/>
      <c r="BM6" s="283"/>
      <c r="BN6" s="283"/>
      <c r="BO6" s="283"/>
      <c r="BP6" s="283"/>
      <c r="BQ6" s="283"/>
      <c r="BR6" s="283"/>
      <c r="BS6" s="283"/>
      <c r="BT6" s="283"/>
      <c r="BU6" s="283"/>
      <c r="BV6" s="283"/>
      <c r="BW6" s="283"/>
      <c r="BX6" s="283"/>
      <c r="BY6" s="283"/>
      <c r="BZ6" s="283"/>
      <c r="CA6" s="283"/>
      <c r="CB6" s="283"/>
      <c r="CC6" s="160"/>
      <c r="CD6" s="51"/>
      <c r="CE6" s="51"/>
      <c r="CF6" s="51"/>
      <c r="CG6" s="51"/>
      <c r="CH6" s="51"/>
      <c r="CI6" s="51"/>
      <c r="CJ6" s="51"/>
      <c r="CL6" s="40"/>
      <c r="CM6" s="40"/>
      <c r="CN6" s="40"/>
      <c r="CO6" s="40"/>
      <c r="CP6" s="40"/>
      <c r="DA6" s="37"/>
      <c r="DB6" s="43"/>
      <c r="DC6" s="43"/>
      <c r="DD6" s="43"/>
      <c r="DE6" s="43"/>
      <c r="DF6" s="43"/>
      <c r="DG6" s="43"/>
      <c r="DH6" s="43"/>
      <c r="DI6" s="43"/>
      <c r="DJ6" s="43"/>
      <c r="DK6" s="43"/>
      <c r="DL6" s="43"/>
      <c r="DM6" s="43"/>
      <c r="DN6" s="43"/>
      <c r="DO6" s="43"/>
      <c r="DP6" s="43"/>
      <c r="DQ6" s="43"/>
      <c r="DR6" s="43"/>
      <c r="DS6" s="38"/>
      <c r="DT6" s="38"/>
      <c r="DU6" s="38"/>
      <c r="DV6" s="38"/>
      <c r="DW6" s="38"/>
      <c r="DX6" s="38"/>
    </row>
    <row r="7" spans="1:131" ht="12" customHeight="1" thickBot="1">
      <c r="A7" s="369"/>
      <c r="B7" s="369"/>
      <c r="C7" s="369"/>
      <c r="D7" s="369"/>
      <c r="E7" s="372"/>
      <c r="F7" s="372"/>
      <c r="G7" s="372"/>
      <c r="H7" s="372"/>
      <c r="I7" s="372"/>
      <c r="J7" s="372"/>
      <c r="K7" s="372"/>
      <c r="L7" s="372"/>
      <c r="M7" s="372"/>
      <c r="N7" s="369"/>
      <c r="O7" s="369"/>
      <c r="P7" s="369"/>
      <c r="Q7" s="369"/>
      <c r="R7" s="369"/>
      <c r="S7" s="369"/>
      <c r="T7" s="369"/>
      <c r="U7" s="369"/>
      <c r="V7" s="369"/>
      <c r="W7" s="47"/>
      <c r="X7" s="369" t="s">
        <v>119</v>
      </c>
      <c r="Y7" s="369"/>
      <c r="Z7" s="369"/>
      <c r="AA7" s="369"/>
      <c r="AB7" s="373">
        <f>COUNTIF($CK$14:$CK$53,2)</f>
        <v>0</v>
      </c>
      <c r="AC7" s="373"/>
      <c r="AD7" s="373"/>
      <c r="AE7" s="364">
        <f>VLOOKUP($E$4&amp;X7,①初期設定!$B$29:$G$47,4,FALSE)</f>
        <v>1800</v>
      </c>
      <c r="AF7" s="364"/>
      <c r="AG7" s="364"/>
      <c r="AH7" s="364"/>
      <c r="AI7" s="364">
        <f t="shared" ref="AI7:AI9" si="0">AB7*AE7</f>
        <v>0</v>
      </c>
      <c r="AJ7" s="364"/>
      <c r="AK7" s="364"/>
      <c r="AL7" s="364"/>
      <c r="AM7" s="47"/>
      <c r="AN7" s="369" t="s">
        <v>130</v>
      </c>
      <c r="AO7" s="369"/>
      <c r="AP7" s="369"/>
      <c r="AQ7" s="369"/>
      <c r="AR7" s="369"/>
      <c r="AS7" s="369"/>
      <c r="AT7" s="369"/>
      <c r="AU7" s="369"/>
      <c r="AV7" s="369"/>
      <c r="AW7" s="369"/>
      <c r="AX7" s="369"/>
      <c r="AY7" s="369"/>
      <c r="AZ7" s="369"/>
      <c r="BA7" s="369"/>
      <c r="BB7" s="369"/>
      <c r="BC7" s="369"/>
      <c r="BD7" s="369"/>
      <c r="BE7" s="369"/>
      <c r="BF7" s="369"/>
      <c r="BG7" s="47"/>
      <c r="BH7" s="284"/>
      <c r="BI7" s="284"/>
      <c r="BJ7" s="284"/>
      <c r="BK7" s="284"/>
      <c r="BL7" s="284"/>
      <c r="BM7" s="284"/>
      <c r="BN7" s="284"/>
      <c r="BO7" s="284"/>
      <c r="BP7" s="284"/>
      <c r="BQ7" s="284"/>
      <c r="BR7" s="284"/>
      <c r="BS7" s="284"/>
      <c r="BT7" s="284"/>
      <c r="BU7" s="284"/>
      <c r="BV7" s="284"/>
      <c r="BW7" s="284"/>
      <c r="BX7" s="284"/>
      <c r="BY7" s="284"/>
      <c r="BZ7" s="284"/>
      <c r="CA7" s="284"/>
      <c r="CB7" s="284"/>
      <c r="CC7" s="160"/>
      <c r="CL7" s="40"/>
      <c r="CM7" s="40"/>
      <c r="CN7" s="40"/>
      <c r="CO7" s="40"/>
      <c r="CP7" s="40"/>
      <c r="DA7" s="37"/>
      <c r="DB7" s="40"/>
      <c r="DC7" s="40"/>
      <c r="DD7" s="40"/>
      <c r="DE7" s="40"/>
      <c r="DF7" s="40"/>
      <c r="DG7" s="40"/>
      <c r="DH7" s="40"/>
      <c r="DI7" s="40"/>
      <c r="DJ7" s="40"/>
      <c r="DK7" s="40"/>
      <c r="DL7" s="40"/>
      <c r="DM7" s="40"/>
      <c r="DN7" s="40"/>
      <c r="DO7" s="40"/>
      <c r="DP7" s="40"/>
      <c r="DQ7" s="40"/>
      <c r="DR7" s="40"/>
      <c r="DU7" s="38"/>
      <c r="DV7" s="38"/>
      <c r="DW7" s="38"/>
      <c r="DX7" s="38"/>
    </row>
    <row r="8" spans="1:131" ht="12" customHeight="1">
      <c r="A8" s="369" t="s">
        <v>250</v>
      </c>
      <c r="B8" s="369"/>
      <c r="C8" s="369"/>
      <c r="D8" s="369"/>
      <c r="E8" s="372"/>
      <c r="F8" s="372"/>
      <c r="G8" s="372"/>
      <c r="H8" s="372"/>
      <c r="I8" s="372"/>
      <c r="J8" s="372"/>
      <c r="K8" s="372"/>
      <c r="L8" s="372"/>
      <c r="M8" s="372"/>
      <c r="N8" s="372" t="s">
        <v>195</v>
      </c>
      <c r="O8" s="372"/>
      <c r="P8" s="372"/>
      <c r="Q8" s="372"/>
      <c r="R8" s="372"/>
      <c r="S8" s="372"/>
      <c r="T8" s="372"/>
      <c r="U8" s="372"/>
      <c r="V8" s="372"/>
      <c r="W8" s="47"/>
      <c r="X8" s="369" t="s">
        <v>197</v>
      </c>
      <c r="Y8" s="369"/>
      <c r="Z8" s="369"/>
      <c r="AA8" s="369"/>
      <c r="AB8" s="373">
        <f>COUNTIF($CK$14:$CK$53,3)</f>
        <v>0</v>
      </c>
      <c r="AC8" s="373"/>
      <c r="AD8" s="373"/>
      <c r="AE8" s="364">
        <f>VLOOKUP($E$4&amp;X8,①初期設定!$B$29:$G$47,4,FALSE)</f>
        <v>0</v>
      </c>
      <c r="AF8" s="364"/>
      <c r="AG8" s="364"/>
      <c r="AH8" s="364"/>
      <c r="AI8" s="364">
        <f t="shared" si="0"/>
        <v>0</v>
      </c>
      <c r="AJ8" s="364"/>
      <c r="AK8" s="364"/>
      <c r="AL8" s="364"/>
      <c r="AM8" s="47"/>
      <c r="AN8" s="366"/>
      <c r="AO8" s="366"/>
      <c r="AP8" s="366"/>
      <c r="AQ8" s="366"/>
      <c r="AR8" s="366"/>
      <c r="AS8" s="366"/>
      <c r="AT8" s="366"/>
      <c r="AU8" s="366"/>
      <c r="AV8" s="366"/>
      <c r="AW8" s="366"/>
      <c r="AX8" s="366"/>
      <c r="AY8" s="366"/>
      <c r="AZ8" s="366"/>
      <c r="BA8" s="366"/>
      <c r="BB8" s="366"/>
      <c r="BC8" s="366"/>
      <c r="BD8" s="366"/>
      <c r="BE8" s="366"/>
      <c r="BF8" s="366"/>
      <c r="BG8" s="47"/>
      <c r="BH8" s="280" t="s">
        <v>655</v>
      </c>
      <c r="BI8" s="280"/>
      <c r="BJ8" s="280"/>
      <c r="BK8" s="283"/>
      <c r="BL8" s="283"/>
      <c r="BM8" s="283"/>
      <c r="BN8" s="283"/>
      <c r="BO8" s="283"/>
      <c r="BP8" s="283"/>
      <c r="BQ8" s="283"/>
      <c r="BR8" s="283"/>
      <c r="BS8" s="283"/>
      <c r="BT8" s="283"/>
      <c r="BU8" s="283"/>
      <c r="BV8" s="283"/>
      <c r="BW8" s="283"/>
      <c r="BX8" s="283"/>
      <c r="BY8" s="283"/>
      <c r="BZ8" s="283"/>
      <c r="CA8" s="281" t="s">
        <v>656</v>
      </c>
      <c r="CB8" s="281"/>
      <c r="CC8" s="38"/>
      <c r="CL8" s="40"/>
      <c r="CM8" s="40"/>
      <c r="CN8" s="40"/>
      <c r="CO8" s="40"/>
      <c r="CP8" s="40"/>
      <c r="DA8" s="37"/>
      <c r="DB8" s="40"/>
      <c r="DC8" s="40"/>
      <c r="DD8" s="40"/>
      <c r="DE8" s="40"/>
      <c r="DF8" s="40"/>
      <c r="DG8" s="40"/>
      <c r="DH8" s="40"/>
      <c r="DI8" s="40"/>
      <c r="DJ8" s="40"/>
      <c r="DK8" s="40"/>
      <c r="DL8" s="40"/>
      <c r="DM8" s="40"/>
      <c r="DN8" s="40"/>
      <c r="DO8" s="40"/>
      <c r="DP8" s="40"/>
      <c r="DQ8" s="40"/>
      <c r="DR8" s="40"/>
      <c r="DU8" s="38"/>
      <c r="DV8" s="38"/>
      <c r="DW8" s="38"/>
      <c r="DX8" s="38"/>
    </row>
    <row r="9" spans="1:131" ht="12" customHeight="1">
      <c r="A9" s="369"/>
      <c r="B9" s="369"/>
      <c r="C9" s="369"/>
      <c r="D9" s="369"/>
      <c r="E9" s="372"/>
      <c r="F9" s="372"/>
      <c r="G9" s="372"/>
      <c r="H9" s="372"/>
      <c r="I9" s="372"/>
      <c r="J9" s="372"/>
      <c r="K9" s="372"/>
      <c r="L9" s="372"/>
      <c r="M9" s="372"/>
      <c r="N9" s="372"/>
      <c r="O9" s="372"/>
      <c r="P9" s="372"/>
      <c r="Q9" s="372"/>
      <c r="R9" s="372"/>
      <c r="S9" s="372"/>
      <c r="T9" s="372"/>
      <c r="U9" s="372"/>
      <c r="V9" s="372"/>
      <c r="W9" s="47"/>
      <c r="X9" s="369" t="s">
        <v>79</v>
      </c>
      <c r="Y9" s="369"/>
      <c r="Z9" s="369"/>
      <c r="AA9" s="369"/>
      <c r="AB9" s="373">
        <f>SUMPRODUCT(1/COUNTIF($CE$14:$CE$53,$CE$14:$CE$53))-1+SUMPRODUCT(1/COUNTIF($CF$14:$CF$53,$CF$14:$CF$53))-1</f>
        <v>0</v>
      </c>
      <c r="AC9" s="373"/>
      <c r="AD9" s="373"/>
      <c r="AE9" s="364">
        <f>IF(ISERROR(VLOOKUP($E$4&amp;X9,①初期設定!$B$29:$G$47,4,FALSE)),0,VLOOKUP($E$4&amp;X9,①初期設定!$B$29:$G$47,4,FALSE))</f>
        <v>2000</v>
      </c>
      <c r="AF9" s="364"/>
      <c r="AG9" s="364"/>
      <c r="AH9" s="364"/>
      <c r="AI9" s="364">
        <f t="shared" si="0"/>
        <v>0</v>
      </c>
      <c r="AJ9" s="364"/>
      <c r="AK9" s="364"/>
      <c r="AL9" s="364"/>
      <c r="AM9" s="47"/>
      <c r="AN9" s="366"/>
      <c r="AO9" s="366"/>
      <c r="AP9" s="366"/>
      <c r="AQ9" s="366"/>
      <c r="AR9" s="366"/>
      <c r="AS9" s="366"/>
      <c r="AT9" s="366"/>
      <c r="AU9" s="366"/>
      <c r="AV9" s="366"/>
      <c r="AW9" s="366"/>
      <c r="AX9" s="366"/>
      <c r="AY9" s="366"/>
      <c r="AZ9" s="366"/>
      <c r="BA9" s="366"/>
      <c r="BB9" s="366"/>
      <c r="BC9" s="366"/>
      <c r="BD9" s="366"/>
      <c r="BE9" s="366"/>
      <c r="BF9" s="366"/>
      <c r="BG9" s="47"/>
      <c r="BH9" s="281"/>
      <c r="BI9" s="281"/>
      <c r="BJ9" s="281"/>
      <c r="BK9" s="283"/>
      <c r="BL9" s="283"/>
      <c r="BM9" s="283"/>
      <c r="BN9" s="283"/>
      <c r="BO9" s="283"/>
      <c r="BP9" s="283"/>
      <c r="BQ9" s="283"/>
      <c r="BR9" s="283"/>
      <c r="BS9" s="283"/>
      <c r="BT9" s="283"/>
      <c r="BU9" s="283"/>
      <c r="BV9" s="283"/>
      <c r="BW9" s="283"/>
      <c r="BX9" s="283"/>
      <c r="BY9" s="283"/>
      <c r="BZ9" s="283"/>
      <c r="CA9" s="281"/>
      <c r="CB9" s="281"/>
      <c r="CC9" s="160"/>
      <c r="CL9" s="40"/>
      <c r="CM9" s="40"/>
      <c r="CN9" s="40"/>
      <c r="CO9" s="40"/>
      <c r="CP9" s="40"/>
      <c r="DA9" s="37"/>
      <c r="DB9" s="40"/>
      <c r="DC9" s="40"/>
      <c r="DD9" s="40"/>
      <c r="DE9" s="40"/>
      <c r="DF9" s="40"/>
      <c r="DG9" s="40"/>
      <c r="DH9" s="40"/>
      <c r="DI9" s="40"/>
      <c r="DJ9" s="40"/>
      <c r="DK9" s="40"/>
      <c r="DL9" s="40"/>
      <c r="DM9" s="40"/>
      <c r="DN9" s="40"/>
      <c r="DO9" s="40"/>
      <c r="DP9" s="40"/>
      <c r="DQ9" s="40"/>
      <c r="DR9" s="40"/>
      <c r="DU9" s="38"/>
      <c r="DV9" s="38"/>
      <c r="DW9" s="38"/>
      <c r="DX9" s="38"/>
    </row>
    <row r="10" spans="1:131" ht="12" customHeight="1" thickBot="1">
      <c r="A10" s="369" t="s">
        <v>251</v>
      </c>
      <c r="B10" s="369"/>
      <c r="C10" s="372"/>
      <c r="D10" s="372"/>
      <c r="E10" s="372"/>
      <c r="F10" s="372"/>
      <c r="G10" s="372"/>
      <c r="H10" s="369" t="s">
        <v>252</v>
      </c>
      <c r="I10" s="369"/>
      <c r="J10" s="369"/>
      <c r="K10" s="372"/>
      <c r="L10" s="372"/>
      <c r="M10" s="372"/>
      <c r="N10" s="372"/>
      <c r="O10" s="372"/>
      <c r="P10" s="372"/>
      <c r="Q10" s="372"/>
      <c r="R10" s="372"/>
      <c r="S10" s="372"/>
      <c r="T10" s="372"/>
      <c r="U10" s="372"/>
      <c r="V10" s="372"/>
      <c r="W10" s="47"/>
      <c r="X10" s="369" t="s">
        <v>124</v>
      </c>
      <c r="Y10" s="369"/>
      <c r="Z10" s="369"/>
      <c r="AA10" s="369"/>
      <c r="AB10" s="377">
        <f>SUM(AI6:AL9)</f>
        <v>0</v>
      </c>
      <c r="AC10" s="377"/>
      <c r="AD10" s="377"/>
      <c r="AE10" s="377"/>
      <c r="AF10" s="377"/>
      <c r="AG10" s="377"/>
      <c r="AH10" s="377"/>
      <c r="AI10" s="377"/>
      <c r="AJ10" s="377"/>
      <c r="AK10" s="377"/>
      <c r="AL10" s="377"/>
      <c r="AM10" s="47"/>
      <c r="AN10" s="366"/>
      <c r="AO10" s="366"/>
      <c r="AP10" s="366"/>
      <c r="AQ10" s="366"/>
      <c r="AR10" s="366"/>
      <c r="AS10" s="366"/>
      <c r="AT10" s="366"/>
      <c r="AU10" s="366"/>
      <c r="AV10" s="366"/>
      <c r="AW10" s="366"/>
      <c r="AX10" s="366"/>
      <c r="AY10" s="366"/>
      <c r="AZ10" s="366"/>
      <c r="BA10" s="366"/>
      <c r="BB10" s="366"/>
      <c r="BC10" s="366"/>
      <c r="BD10" s="366"/>
      <c r="BE10" s="366"/>
      <c r="BF10" s="366"/>
      <c r="BG10" s="47"/>
      <c r="BH10" s="282"/>
      <c r="BI10" s="282"/>
      <c r="BJ10" s="282"/>
      <c r="BK10" s="284"/>
      <c r="BL10" s="284"/>
      <c r="BM10" s="284"/>
      <c r="BN10" s="284"/>
      <c r="BO10" s="284"/>
      <c r="BP10" s="284"/>
      <c r="BQ10" s="284"/>
      <c r="BR10" s="284"/>
      <c r="BS10" s="284"/>
      <c r="BT10" s="284"/>
      <c r="BU10" s="284"/>
      <c r="BV10" s="284"/>
      <c r="BW10" s="284"/>
      <c r="BX10" s="284"/>
      <c r="BY10" s="284"/>
      <c r="BZ10" s="284"/>
      <c r="CA10" s="282"/>
      <c r="CB10" s="282"/>
      <c r="CC10" s="160"/>
      <c r="CL10" s="40"/>
      <c r="DA10" s="37"/>
      <c r="DB10" s="40"/>
      <c r="DC10" s="40"/>
      <c r="DD10" s="40"/>
      <c r="DE10" s="40"/>
      <c r="DF10" s="40"/>
      <c r="DG10" s="40"/>
      <c r="DH10" s="40"/>
      <c r="DI10" s="40"/>
      <c r="DJ10" s="40"/>
      <c r="DK10" s="40"/>
      <c r="DL10" s="40"/>
      <c r="DM10" s="40"/>
      <c r="DN10" s="40"/>
      <c r="DO10" s="40"/>
      <c r="DP10" s="40"/>
      <c r="DQ10" s="40"/>
      <c r="DR10" s="40"/>
      <c r="DU10" s="38"/>
      <c r="DV10" s="38"/>
      <c r="DW10" s="38"/>
      <c r="DX10" s="38"/>
    </row>
    <row r="11" spans="1:131" ht="12" customHeight="1">
      <c r="A11" s="369"/>
      <c r="B11" s="369"/>
      <c r="C11" s="372"/>
      <c r="D11" s="372"/>
      <c r="E11" s="372"/>
      <c r="F11" s="372"/>
      <c r="G11" s="372"/>
      <c r="H11" s="369"/>
      <c r="I11" s="369"/>
      <c r="J11" s="369"/>
      <c r="K11" s="372"/>
      <c r="L11" s="372"/>
      <c r="M11" s="372"/>
      <c r="N11" s="372"/>
      <c r="O11" s="372"/>
      <c r="P11" s="372"/>
      <c r="Q11" s="372"/>
      <c r="R11" s="372"/>
      <c r="S11" s="372"/>
      <c r="T11" s="372"/>
      <c r="U11" s="372"/>
      <c r="V11" s="372"/>
      <c r="W11" s="47"/>
      <c r="X11" s="369"/>
      <c r="Y11" s="369"/>
      <c r="Z11" s="369"/>
      <c r="AA11" s="369"/>
      <c r="AB11" s="377"/>
      <c r="AC11" s="377"/>
      <c r="AD11" s="377"/>
      <c r="AE11" s="377"/>
      <c r="AF11" s="377"/>
      <c r="AG11" s="377"/>
      <c r="AH11" s="377"/>
      <c r="AI11" s="377"/>
      <c r="AJ11" s="377"/>
      <c r="AK11" s="377"/>
      <c r="AL11" s="377"/>
      <c r="AM11" s="48"/>
      <c r="AN11" s="366"/>
      <c r="AO11" s="366"/>
      <c r="AP11" s="366"/>
      <c r="AQ11" s="366"/>
      <c r="AR11" s="366"/>
      <c r="AS11" s="366"/>
      <c r="AT11" s="366"/>
      <c r="AU11" s="366"/>
      <c r="AV11" s="366"/>
      <c r="AW11" s="366"/>
      <c r="AX11" s="366"/>
      <c r="AY11" s="366"/>
      <c r="AZ11" s="366"/>
      <c r="BA11" s="366"/>
      <c r="BB11" s="366"/>
      <c r="BC11" s="366"/>
      <c r="BD11" s="366"/>
      <c r="BE11" s="366"/>
      <c r="BF11" s="366"/>
      <c r="BG11" s="48"/>
      <c r="BH11" s="38"/>
      <c r="BI11" s="38"/>
      <c r="BJ11" s="38"/>
      <c r="BK11" s="38"/>
      <c r="BL11" s="158"/>
      <c r="BM11" s="42"/>
      <c r="BN11" s="158"/>
      <c r="BO11" s="158"/>
      <c r="BP11" s="42"/>
      <c r="BQ11" s="158"/>
      <c r="BR11" s="158"/>
      <c r="BS11" s="159"/>
      <c r="BT11" s="159"/>
      <c r="BU11" s="159"/>
      <c r="BV11" s="159"/>
      <c r="BW11" s="160"/>
      <c r="BX11" s="161"/>
      <c r="BY11" s="160"/>
      <c r="BZ11" s="160"/>
      <c r="CA11" s="161"/>
      <c r="CB11" s="160"/>
      <c r="CC11" s="160"/>
      <c r="CL11" s="40"/>
      <c r="CQ11" s="373" t="s">
        <v>117</v>
      </c>
      <c r="CR11" s="373" t="s">
        <v>102</v>
      </c>
      <c r="CS11" s="373"/>
      <c r="CT11" s="373"/>
      <c r="CU11" s="373"/>
      <c r="CV11" s="373"/>
      <c r="CW11" s="373" t="s">
        <v>108</v>
      </c>
      <c r="CX11" s="373" t="s">
        <v>111</v>
      </c>
      <c r="CY11" s="373" t="s">
        <v>112</v>
      </c>
      <c r="CZ11" s="373" t="s">
        <v>113</v>
      </c>
      <c r="DA11" s="373" t="s">
        <v>1</v>
      </c>
      <c r="DB11" s="373" t="s">
        <v>0</v>
      </c>
      <c r="DC11" s="373" t="s">
        <v>140</v>
      </c>
      <c r="DD11" s="397" t="s">
        <v>621</v>
      </c>
      <c r="DE11" s="373" t="s">
        <v>145</v>
      </c>
      <c r="DF11" s="397" t="s">
        <v>627</v>
      </c>
      <c r="DG11" s="394" t="s">
        <v>146</v>
      </c>
      <c r="DH11" s="397" t="s">
        <v>620</v>
      </c>
      <c r="DI11" s="394" t="s">
        <v>147</v>
      </c>
      <c r="DJ11" s="397" t="s">
        <v>624</v>
      </c>
      <c r="DK11" s="394" t="s">
        <v>141</v>
      </c>
      <c r="DL11" s="397" t="s">
        <v>625</v>
      </c>
      <c r="DM11" s="394" t="s">
        <v>142</v>
      </c>
      <c r="DN11" s="397" t="s">
        <v>626</v>
      </c>
      <c r="DO11" s="394" t="s">
        <v>143</v>
      </c>
      <c r="DP11" s="397" t="s">
        <v>622</v>
      </c>
      <c r="DQ11" s="394" t="s">
        <v>144</v>
      </c>
      <c r="DR11" s="397" t="s">
        <v>623</v>
      </c>
      <c r="DS11" s="399" t="s">
        <v>273</v>
      </c>
      <c r="DT11" s="400"/>
      <c r="DU11" s="400"/>
      <c r="DV11" s="400"/>
      <c r="DW11" s="400"/>
      <c r="DX11" s="401"/>
    </row>
    <row r="12" spans="1:131">
      <c r="A12" s="54"/>
      <c r="B12" s="54"/>
      <c r="C12" s="52"/>
      <c r="D12" s="52"/>
      <c r="E12" s="47"/>
      <c r="F12" s="47"/>
      <c r="G12" s="52"/>
      <c r="H12" s="52"/>
      <c r="I12" s="52"/>
      <c r="J12" s="52"/>
      <c r="K12" s="52"/>
      <c r="L12" s="52"/>
      <c r="M12" s="52"/>
      <c r="N12" s="52"/>
      <c r="O12" s="52"/>
      <c r="P12" s="52"/>
      <c r="Q12" s="52"/>
      <c r="R12" s="52"/>
      <c r="S12" s="52"/>
      <c r="T12" s="52"/>
      <c r="U12" s="52"/>
      <c r="V12" s="52"/>
      <c r="W12" s="52"/>
      <c r="X12" s="52"/>
      <c r="Y12" s="52"/>
      <c r="Z12" s="52"/>
      <c r="AA12" s="52"/>
      <c r="AB12" s="55"/>
      <c r="AC12" s="55"/>
      <c r="AD12" s="55"/>
      <c r="AE12" s="55"/>
      <c r="AF12" s="55"/>
      <c r="AG12" s="55"/>
      <c r="AH12" s="398" t="s">
        <v>647</v>
      </c>
      <c r="AI12" s="398"/>
      <c r="AJ12" s="398"/>
      <c r="AK12" s="398"/>
      <c r="AL12" s="398"/>
      <c r="AM12" s="398"/>
      <c r="AN12" s="398"/>
      <c r="AO12" s="398"/>
      <c r="AP12" s="398"/>
      <c r="AQ12" s="398"/>
      <c r="AR12" s="398"/>
      <c r="AS12" s="398"/>
      <c r="AT12" s="398"/>
      <c r="AU12" s="398"/>
      <c r="AV12" s="398"/>
      <c r="AW12" s="398"/>
      <c r="AX12" s="398"/>
      <c r="AY12" s="398"/>
      <c r="AZ12" s="398"/>
      <c r="BA12" s="398"/>
      <c r="BB12" s="398"/>
      <c r="BC12" s="398"/>
      <c r="BD12" s="398"/>
      <c r="BE12" s="398"/>
      <c r="BF12" s="398"/>
      <c r="BG12" s="398"/>
      <c r="BH12" s="398"/>
      <c r="BI12" s="398"/>
      <c r="BJ12" s="398"/>
      <c r="BK12" s="398"/>
      <c r="BL12" s="398"/>
      <c r="BM12" s="398"/>
      <c r="BN12" s="398"/>
      <c r="BO12" s="398"/>
      <c r="BP12" s="398"/>
      <c r="BQ12" s="383" t="s">
        <v>631</v>
      </c>
      <c r="BR12" s="383"/>
      <c r="BS12" s="383"/>
      <c r="BT12" s="383"/>
      <c r="BU12" s="383"/>
      <c r="BV12" s="383"/>
      <c r="BW12" s="383"/>
      <c r="BX12" s="383"/>
      <c r="BY12" s="383"/>
      <c r="BZ12" s="383"/>
      <c r="CA12" s="383"/>
      <c r="CB12" s="383"/>
      <c r="CC12" s="383"/>
      <c r="CQ12" s="373"/>
      <c r="CR12" s="373"/>
      <c r="CS12" s="373"/>
      <c r="CT12" s="373"/>
      <c r="CU12" s="373"/>
      <c r="CV12" s="373"/>
      <c r="CW12" s="373"/>
      <c r="CX12" s="373"/>
      <c r="CY12" s="373"/>
      <c r="CZ12" s="373"/>
      <c r="DA12" s="373"/>
      <c r="DB12" s="373"/>
      <c r="DC12" s="373"/>
      <c r="DD12" s="373"/>
      <c r="DE12" s="373"/>
      <c r="DF12" s="373"/>
      <c r="DG12" s="395"/>
      <c r="DH12" s="373"/>
      <c r="DI12" s="395"/>
      <c r="DJ12" s="373"/>
      <c r="DK12" s="395"/>
      <c r="DL12" s="373"/>
      <c r="DM12" s="395"/>
      <c r="DN12" s="373"/>
      <c r="DO12" s="395"/>
      <c r="DP12" s="373"/>
      <c r="DQ12" s="395"/>
      <c r="DR12" s="373"/>
      <c r="DS12" s="402"/>
      <c r="DT12" s="403"/>
      <c r="DU12" s="403"/>
      <c r="DV12" s="403"/>
      <c r="DW12" s="403"/>
      <c r="DX12" s="404"/>
    </row>
    <row r="13" spans="1:131" ht="12" customHeight="1">
      <c r="A13" s="385" t="s">
        <v>0</v>
      </c>
      <c r="B13" s="385"/>
      <c r="C13" s="385" t="s">
        <v>615</v>
      </c>
      <c r="D13" s="385"/>
      <c r="E13" s="385"/>
      <c r="F13" s="385"/>
      <c r="G13" s="392"/>
      <c r="H13" s="384" t="s">
        <v>7</v>
      </c>
      <c r="I13" s="384"/>
      <c r="J13" s="384" t="s">
        <v>660</v>
      </c>
      <c r="K13" s="384"/>
      <c r="L13" s="384"/>
      <c r="M13" s="384"/>
      <c r="N13" s="384" t="s">
        <v>4</v>
      </c>
      <c r="O13" s="384"/>
      <c r="P13" s="384"/>
      <c r="Q13" s="384"/>
      <c r="R13" s="384"/>
      <c r="S13" s="384"/>
      <c r="T13" s="384"/>
      <c r="U13" s="384" t="s">
        <v>73</v>
      </c>
      <c r="V13" s="384"/>
      <c r="W13" s="384"/>
      <c r="X13" s="384"/>
      <c r="Y13" s="384"/>
      <c r="Z13" s="384"/>
      <c r="AA13" s="384" t="s">
        <v>97</v>
      </c>
      <c r="AB13" s="384"/>
      <c r="AC13" s="384"/>
      <c r="AD13" s="384"/>
      <c r="AE13" s="388" t="s">
        <v>1</v>
      </c>
      <c r="AF13" s="385"/>
      <c r="AG13" s="385"/>
      <c r="AH13" s="385" t="s">
        <v>5</v>
      </c>
      <c r="AI13" s="385"/>
      <c r="AJ13" s="385"/>
      <c r="AK13" s="385"/>
      <c r="AL13" s="385"/>
      <c r="AM13" s="385"/>
      <c r="AN13" s="385" t="s">
        <v>264</v>
      </c>
      <c r="AO13" s="385"/>
      <c r="AP13" s="385"/>
      <c r="AQ13" s="385"/>
      <c r="AR13" s="385"/>
      <c r="AS13" s="385"/>
      <c r="AT13" s="385"/>
      <c r="AU13" s="385"/>
      <c r="AV13" s="385" t="s">
        <v>6</v>
      </c>
      <c r="AW13" s="385"/>
      <c r="AX13" s="385"/>
      <c r="AY13" s="385"/>
      <c r="AZ13" s="385"/>
      <c r="BA13" s="385"/>
      <c r="BB13" s="385" t="s">
        <v>265</v>
      </c>
      <c r="BC13" s="385"/>
      <c r="BD13" s="385"/>
      <c r="BE13" s="385"/>
      <c r="BF13" s="385"/>
      <c r="BG13" s="385"/>
      <c r="BH13" s="385"/>
      <c r="BI13" s="385"/>
      <c r="BJ13" s="385" t="s">
        <v>196</v>
      </c>
      <c r="BK13" s="385"/>
      <c r="BL13" s="385"/>
      <c r="BM13" s="385"/>
      <c r="BN13" s="385"/>
      <c r="BO13" s="385"/>
      <c r="BP13" s="385" t="s">
        <v>266</v>
      </c>
      <c r="BQ13" s="385"/>
      <c r="BR13" s="385"/>
      <c r="BS13" s="385"/>
      <c r="BT13" s="385"/>
      <c r="BU13" s="385"/>
      <c r="BV13" s="385"/>
      <c r="BW13" s="385"/>
      <c r="BX13" s="385" t="s">
        <v>198</v>
      </c>
      <c r="BY13" s="385"/>
      <c r="BZ13" s="385"/>
      <c r="CA13" s="385" t="s">
        <v>247</v>
      </c>
      <c r="CB13" s="385"/>
      <c r="CC13" s="385"/>
      <c r="CK13" s="39" t="s">
        <v>271</v>
      </c>
      <c r="CL13" s="45"/>
      <c r="CM13" s="45"/>
      <c r="CN13" s="45"/>
      <c r="CO13" s="45"/>
      <c r="CQ13" s="373"/>
      <c r="CR13" s="95" t="s">
        <v>75</v>
      </c>
      <c r="CS13" s="45" t="s">
        <v>115</v>
      </c>
      <c r="CT13" s="45" t="s">
        <v>116</v>
      </c>
      <c r="CU13" s="45" t="s">
        <v>136</v>
      </c>
      <c r="CV13" s="45" t="s">
        <v>10</v>
      </c>
      <c r="CW13" s="373"/>
      <c r="CX13" s="373"/>
      <c r="CY13" s="373"/>
      <c r="CZ13" s="373"/>
      <c r="DA13" s="373"/>
      <c r="DB13" s="373"/>
      <c r="DC13" s="373"/>
      <c r="DD13" s="373"/>
      <c r="DE13" s="373"/>
      <c r="DF13" s="373"/>
      <c r="DG13" s="396"/>
      <c r="DH13" s="373"/>
      <c r="DI13" s="396"/>
      <c r="DJ13" s="373"/>
      <c r="DK13" s="396"/>
      <c r="DL13" s="373"/>
      <c r="DM13" s="396"/>
      <c r="DN13" s="373"/>
      <c r="DO13" s="396"/>
      <c r="DP13" s="373"/>
      <c r="DQ13" s="396"/>
      <c r="DR13" s="373"/>
      <c r="DS13" s="373" t="s">
        <v>117</v>
      </c>
      <c r="DT13" s="373"/>
      <c r="DU13" s="95" t="s">
        <v>267</v>
      </c>
      <c r="DV13" s="95" t="s">
        <v>268</v>
      </c>
      <c r="DW13" s="95" t="s">
        <v>269</v>
      </c>
      <c r="DX13" s="95" t="s">
        <v>270</v>
      </c>
    </row>
    <row r="14" spans="1:131" ht="12" customHeight="1">
      <c r="A14" s="369">
        <v>1</v>
      </c>
      <c r="B14" s="369"/>
      <c r="C14" s="372"/>
      <c r="D14" s="372"/>
      <c r="E14" s="372"/>
      <c r="F14" s="372"/>
      <c r="G14" s="393"/>
      <c r="H14" s="387" t="s">
        <v>74</v>
      </c>
      <c r="I14" s="387"/>
      <c r="J14" s="387"/>
      <c r="K14" s="387"/>
      <c r="L14" s="387"/>
      <c r="M14" s="387"/>
      <c r="N14" s="389"/>
      <c r="O14" s="391"/>
      <c r="P14" s="391"/>
      <c r="Q14" s="391"/>
      <c r="R14" s="391"/>
      <c r="S14" s="391"/>
      <c r="T14" s="390"/>
      <c r="U14" s="387"/>
      <c r="V14" s="387"/>
      <c r="W14" s="387"/>
      <c r="X14" s="387"/>
      <c r="Y14" s="387"/>
      <c r="Z14" s="387"/>
      <c r="AA14" s="387"/>
      <c r="AB14" s="387"/>
      <c r="AC14" s="387"/>
      <c r="AD14" s="387"/>
      <c r="AE14" s="386"/>
      <c r="AF14" s="372"/>
      <c r="AG14" s="372"/>
      <c r="AH14" s="368"/>
      <c r="AI14" s="374"/>
      <c r="AJ14" s="374"/>
      <c r="AK14" s="374"/>
      <c r="AL14" s="374"/>
      <c r="AM14" s="371"/>
      <c r="AN14" s="162"/>
      <c r="AO14" s="163"/>
      <c r="AP14" s="164" t="str">
        <f t="shared" ref="AP14:AP53" si="1">IF(AH14="","",IF(CM14=0,"","分"))</f>
        <v/>
      </c>
      <c r="AQ14" s="163"/>
      <c r="AR14" s="163"/>
      <c r="AS14" s="164" t="str">
        <f t="shared" ref="AS14:AS53" si="2">IF(AH14="","",IF(CM14=0,"m","秒"))</f>
        <v/>
      </c>
      <c r="AT14" s="163"/>
      <c r="AU14" s="165"/>
      <c r="AV14" s="368"/>
      <c r="AW14" s="374"/>
      <c r="AX14" s="374"/>
      <c r="AY14" s="374"/>
      <c r="AZ14" s="374"/>
      <c r="BA14" s="371"/>
      <c r="BB14" s="162"/>
      <c r="BC14" s="163"/>
      <c r="BD14" s="164" t="str">
        <f t="shared" ref="BD14:BD53" si="3">IF(AV14="","",IF(CN14=0,"","分"))</f>
        <v/>
      </c>
      <c r="BE14" s="163"/>
      <c r="BF14" s="163"/>
      <c r="BG14" s="164" t="str">
        <f t="shared" ref="BG14:BG53" si="4">IF(AV14="","",IF(CN14=0,"m","秒"))</f>
        <v/>
      </c>
      <c r="BH14" s="163"/>
      <c r="BI14" s="165"/>
      <c r="BJ14" s="368"/>
      <c r="BK14" s="374"/>
      <c r="BL14" s="374"/>
      <c r="BM14" s="374"/>
      <c r="BN14" s="374"/>
      <c r="BO14" s="371"/>
      <c r="BP14" s="162"/>
      <c r="BQ14" s="163"/>
      <c r="BR14" s="164" t="str">
        <f t="shared" ref="BR14:BR53" si="5">IF(BJ14="","",IF(CO14=0,"","分"))</f>
        <v/>
      </c>
      <c r="BS14" s="163"/>
      <c r="BT14" s="163"/>
      <c r="BU14" s="164" t="str">
        <f t="shared" ref="BU14:BU53" si="6">IF(BJ14="","",IF(CO14=0,"m","秒"))</f>
        <v/>
      </c>
      <c r="BV14" s="163"/>
      <c r="BW14" s="165"/>
      <c r="BX14" s="368"/>
      <c r="BY14" s="374"/>
      <c r="BZ14" s="371"/>
      <c r="CA14" s="368"/>
      <c r="CB14" s="374"/>
      <c r="CC14" s="371"/>
      <c r="CE14" s="39">
        <f>BX14</f>
        <v>0</v>
      </c>
      <c r="CF14" s="39">
        <f>CA14</f>
        <v>0</v>
      </c>
      <c r="CK14" s="39">
        <f>COUNTA(AH14,AV14,BJ14)</f>
        <v>0</v>
      </c>
      <c r="CL14" s="45" t="str">
        <f t="shared" ref="CL14:CL53" si="7">$E$4&amp;H14&amp;"種目"</f>
        <v>中学男種目</v>
      </c>
      <c r="CM14" s="45">
        <f t="shared" ref="CM14:CM53" si="8">LEN(AH14)-LEN(SUBSTITUTE(AH14,"m",""))</f>
        <v>0</v>
      </c>
      <c r="CN14" s="45">
        <f t="shared" ref="CN14:CN53" si="9">LEN(AV14)-LEN(SUBSTITUTE(AV14,"m",""))</f>
        <v>0</v>
      </c>
      <c r="CO14" s="45">
        <f t="shared" ref="CO14:CO53" si="10">LEN(BJ14)-LEN(SUBSTITUTE(BJ14,"m",""))</f>
        <v>0</v>
      </c>
      <c r="CQ14" s="78"/>
      <c r="CR14" s="76"/>
      <c r="CS14" s="79"/>
      <c r="CT14" s="79"/>
      <c r="CU14" s="79"/>
      <c r="CV14" s="79"/>
      <c r="CW14" s="80"/>
      <c r="CX14" s="81"/>
      <c r="CY14" s="78"/>
      <c r="CZ14" s="76"/>
      <c r="DA14" s="76"/>
      <c r="DB14" s="76"/>
      <c r="DC14" s="76"/>
      <c r="DD14" s="76"/>
      <c r="DE14" s="76"/>
      <c r="DF14" s="76"/>
      <c r="DG14" s="76"/>
      <c r="DH14" s="76"/>
      <c r="DI14" s="76"/>
      <c r="DJ14" s="76"/>
      <c r="DK14" s="76"/>
      <c r="DL14" s="76"/>
      <c r="DM14" s="76"/>
      <c r="DN14" s="76"/>
      <c r="DO14" s="76"/>
      <c r="DP14" s="76"/>
      <c r="DQ14" s="76"/>
      <c r="DR14" s="77"/>
      <c r="DS14" s="82"/>
      <c r="DT14" s="82"/>
      <c r="DU14" s="76"/>
      <c r="DV14" s="76"/>
      <c r="DW14" s="76"/>
      <c r="DX14" s="76"/>
      <c r="DZ14" s="45" t="s">
        <v>145</v>
      </c>
      <c r="EA14" s="45" t="s">
        <v>145</v>
      </c>
    </row>
    <row r="15" spans="1:131" ht="12" customHeight="1">
      <c r="A15" s="369">
        <v>2</v>
      </c>
      <c r="B15" s="369"/>
      <c r="C15" s="372"/>
      <c r="D15" s="372"/>
      <c r="E15" s="372"/>
      <c r="F15" s="372"/>
      <c r="G15" s="393"/>
      <c r="H15" s="389" t="s">
        <v>9</v>
      </c>
      <c r="I15" s="390"/>
      <c r="J15" s="387"/>
      <c r="K15" s="387"/>
      <c r="L15" s="387"/>
      <c r="M15" s="387"/>
      <c r="N15" s="389"/>
      <c r="O15" s="391"/>
      <c r="P15" s="391"/>
      <c r="Q15" s="391"/>
      <c r="R15" s="391"/>
      <c r="S15" s="391"/>
      <c r="T15" s="390"/>
      <c r="U15" s="387"/>
      <c r="V15" s="387"/>
      <c r="W15" s="387"/>
      <c r="X15" s="387"/>
      <c r="Y15" s="387"/>
      <c r="Z15" s="387"/>
      <c r="AA15" s="387"/>
      <c r="AB15" s="387"/>
      <c r="AC15" s="387"/>
      <c r="AD15" s="387"/>
      <c r="AE15" s="386"/>
      <c r="AF15" s="372"/>
      <c r="AG15" s="372"/>
      <c r="AH15" s="368"/>
      <c r="AI15" s="374"/>
      <c r="AJ15" s="374"/>
      <c r="AK15" s="374"/>
      <c r="AL15" s="374"/>
      <c r="AM15" s="371"/>
      <c r="AN15" s="162"/>
      <c r="AO15" s="163"/>
      <c r="AP15" s="164" t="str">
        <f t="shared" si="1"/>
        <v/>
      </c>
      <c r="AQ15" s="163"/>
      <c r="AR15" s="163"/>
      <c r="AS15" s="164" t="str">
        <f t="shared" si="2"/>
        <v/>
      </c>
      <c r="AT15" s="163"/>
      <c r="AU15" s="165"/>
      <c r="AV15" s="368"/>
      <c r="AW15" s="374"/>
      <c r="AX15" s="374"/>
      <c r="AY15" s="374"/>
      <c r="AZ15" s="374"/>
      <c r="BA15" s="371"/>
      <c r="BB15" s="162"/>
      <c r="BC15" s="163"/>
      <c r="BD15" s="164" t="str">
        <f t="shared" si="3"/>
        <v/>
      </c>
      <c r="BE15" s="163"/>
      <c r="BF15" s="163"/>
      <c r="BG15" s="164" t="str">
        <f t="shared" si="4"/>
        <v/>
      </c>
      <c r="BH15" s="163"/>
      <c r="BI15" s="165"/>
      <c r="BJ15" s="368"/>
      <c r="BK15" s="374"/>
      <c r="BL15" s="374"/>
      <c r="BM15" s="374"/>
      <c r="BN15" s="374"/>
      <c r="BO15" s="371"/>
      <c r="BP15" s="162"/>
      <c r="BQ15" s="163"/>
      <c r="BR15" s="164" t="str">
        <f t="shared" si="5"/>
        <v/>
      </c>
      <c r="BS15" s="163"/>
      <c r="BT15" s="163"/>
      <c r="BU15" s="164" t="str">
        <f t="shared" si="6"/>
        <v/>
      </c>
      <c r="BV15" s="163"/>
      <c r="BW15" s="165"/>
      <c r="BX15" s="368"/>
      <c r="BY15" s="374"/>
      <c r="BZ15" s="371"/>
      <c r="CA15" s="368"/>
      <c r="CB15" s="374"/>
      <c r="CC15" s="371"/>
      <c r="CE15" s="39">
        <f t="shared" ref="CE15:CE53" si="11">BX15</f>
        <v>0</v>
      </c>
      <c r="CF15" s="39">
        <f t="shared" ref="CF15:CF53" si="12">CA15</f>
        <v>0</v>
      </c>
      <c r="CK15" s="39">
        <f t="shared" ref="CK15:CK53" si="13">COUNTA(AH15,AV15,BJ15)</f>
        <v>0</v>
      </c>
      <c r="CL15" s="45" t="str">
        <f t="shared" si="7"/>
        <v>中学女種目</v>
      </c>
      <c r="CM15" s="45">
        <f t="shared" si="8"/>
        <v>0</v>
      </c>
      <c r="CN15" s="45">
        <f t="shared" si="9"/>
        <v>0</v>
      </c>
      <c r="CO15" s="45">
        <f t="shared" si="10"/>
        <v>0</v>
      </c>
      <c r="CQ15" s="83" t="s">
        <v>75</v>
      </c>
      <c r="CR15" s="84" t="s">
        <v>276</v>
      </c>
      <c r="CS15" s="84" t="s">
        <v>239</v>
      </c>
      <c r="CT15" s="84" t="s">
        <v>14</v>
      </c>
      <c r="CU15" s="84" t="s">
        <v>33</v>
      </c>
      <c r="CV15" s="84" t="s">
        <v>301</v>
      </c>
      <c r="CW15" s="85" t="s">
        <v>188</v>
      </c>
      <c r="CX15" s="96" t="s">
        <v>74</v>
      </c>
      <c r="CY15" s="99">
        <v>2006</v>
      </c>
      <c r="CZ15" s="96" t="s">
        <v>195</v>
      </c>
      <c r="DA15" s="100" t="s">
        <v>76</v>
      </c>
      <c r="DB15" s="96">
        <v>1</v>
      </c>
      <c r="DC15" s="96" t="str">
        <f>IF(ISERROR(VLOOKUP(DB15,①初期設定!$Z$55:$AD$201,5,FALSE)),"*",VLOOKUP(DB15,①初期設定!$Z$55:$AD$201,5,FALSE))</f>
        <v>*</v>
      </c>
      <c r="DD15" s="152" t="str">
        <f>DC15</f>
        <v>*</v>
      </c>
      <c r="DE15" s="96" t="str">
        <f>IF(ISERROR(VLOOKUP(DB15,①初期設定!$AL$55:$AV$201,5,FALSE)),"*",VLOOKUP(DB15,①初期設定!$AL$55:$AV$201,5,FALSE))</f>
        <v>*</v>
      </c>
      <c r="DF15" s="96" t="str">
        <f>IF(ISERROR(RIGHT(DE15,LEN(DE15)-4)),"*",RIGHT(DE15,LEN(DE15)-4))</f>
        <v>*</v>
      </c>
      <c r="DG15" s="96" t="str">
        <f>IF(ISERROR(VLOOKUP(DB15,①初期設定!$AA$55:$AD$201,4,FALSE)),"*",VLOOKUP(DB15,①初期設定!$AA$55:$AD$201,4,FALSE))</f>
        <v>中学男子2年100m</v>
      </c>
      <c r="DH15" s="96" t="str">
        <f>IF(ISERROR(RIGHT(DG15,LEN(DG15)-4)),"*",RIGHT(DG15,LEN(DG15)-4))</f>
        <v>2年100m</v>
      </c>
      <c r="DI15" s="96" t="str">
        <f>IF(ISERROR(VLOOKUP(DB15,①初期設定!$AM$55:$AV$201,4,FALSE)),"*",VLOOKUP(DB15,①初期設定!$AM$55:$AV$201,4,FALSE))</f>
        <v>中学女子2年100m</v>
      </c>
      <c r="DJ15" s="96" t="str">
        <f>IF(ISERROR(RIGHT(DI15,LEN(DI15)-4)),"*",RIGHT(DI15,LEN(DI15)-4))</f>
        <v>2年100m</v>
      </c>
      <c r="DK15" s="96" t="str">
        <f>IF(ISERROR(VLOOKUP(DB15,①初期設定!$AB$55:$AD$201,3,FALSE)),"",VLOOKUP(DB15,①初期設定!$AB$55:$AD$201,3,FALSE))</f>
        <v/>
      </c>
      <c r="DL15" s="96" t="str">
        <f>IF(ISERROR(RIGHT(DK15,LEN(DK15)-4)),"*",RIGHT(DK15,LEN(DK15)-4))</f>
        <v>*</v>
      </c>
      <c r="DM15" s="96" t="str">
        <f>IF(ISERROR(VLOOKUP(DB15,①初期設定!$AN$55:$AV$201,3,FALSE)),"*",VLOOKUP(DB15,①初期設定!$AN$55:$AV$201,3,FALSE))</f>
        <v>*</v>
      </c>
      <c r="DN15" s="96" t="str">
        <f>IF(ISERROR(RIGHT(DM15,LEN(DM15)-4)),"*",RIGHT(DM15,LEN(DM15)-4))</f>
        <v>*</v>
      </c>
      <c r="DO15" s="96" t="str">
        <f>IF(ISERROR(VLOOKUP(DB15,①初期設定!$AC$55:$AD$201,2,FALSE)),"",VLOOKUP(DB15,①初期設定!$AC$55:$AD$201,2,FALSE))</f>
        <v/>
      </c>
      <c r="DP15" s="96" t="str">
        <f>IF(ISERROR(RIGHT(DO15,LEN(DO15)-4)),"*",RIGHT(DO15,LEN(DO15)-4))</f>
        <v>*</v>
      </c>
      <c r="DQ15" s="96" t="str">
        <f>IF(ISERROR(VLOOKUP(DB15,①初期設定!$AO$55:$AV$201,2,FALSE)),"*",VLOOKUP(DB15,①初期設定!$AO$55:$AV$201,2,FALSE))</f>
        <v>*</v>
      </c>
      <c r="DR15" s="96" t="str">
        <f>IF(ISERROR(RIGHT(DQ15,LEN(DQ15)-4)),"*",RIGHT(DQ15,LEN(DQ15)-4))</f>
        <v>*</v>
      </c>
      <c r="DS15" s="96" t="s">
        <v>76</v>
      </c>
      <c r="DT15" s="96" t="s">
        <v>116</v>
      </c>
      <c r="DU15" s="100" t="s">
        <v>2</v>
      </c>
      <c r="DV15" s="96" t="s">
        <v>3</v>
      </c>
      <c r="DW15" s="96" t="s">
        <v>67</v>
      </c>
      <c r="DX15" s="96" t="s">
        <v>70</v>
      </c>
      <c r="DZ15" s="45" t="s">
        <v>140</v>
      </c>
      <c r="EA15" s="45" t="s">
        <v>140</v>
      </c>
    </row>
    <row r="16" spans="1:131" ht="12" customHeight="1">
      <c r="A16" s="369">
        <v>3</v>
      </c>
      <c r="B16" s="369"/>
      <c r="C16" s="372"/>
      <c r="D16" s="372"/>
      <c r="E16" s="372"/>
      <c r="F16" s="372"/>
      <c r="G16" s="393"/>
      <c r="H16" s="389"/>
      <c r="I16" s="390"/>
      <c r="J16" s="387"/>
      <c r="K16" s="387"/>
      <c r="L16" s="387"/>
      <c r="M16" s="387"/>
      <c r="N16" s="389"/>
      <c r="O16" s="391"/>
      <c r="P16" s="391"/>
      <c r="Q16" s="391"/>
      <c r="R16" s="391"/>
      <c r="S16" s="391"/>
      <c r="T16" s="390"/>
      <c r="U16" s="387"/>
      <c r="V16" s="387"/>
      <c r="W16" s="387"/>
      <c r="X16" s="387"/>
      <c r="Y16" s="387"/>
      <c r="Z16" s="387"/>
      <c r="AA16" s="387"/>
      <c r="AB16" s="387"/>
      <c r="AC16" s="387"/>
      <c r="AD16" s="387"/>
      <c r="AE16" s="386"/>
      <c r="AF16" s="372"/>
      <c r="AG16" s="372"/>
      <c r="AH16" s="368"/>
      <c r="AI16" s="374"/>
      <c r="AJ16" s="374"/>
      <c r="AK16" s="374"/>
      <c r="AL16" s="374"/>
      <c r="AM16" s="371"/>
      <c r="AN16" s="162"/>
      <c r="AO16" s="163"/>
      <c r="AP16" s="164" t="str">
        <f t="shared" si="1"/>
        <v/>
      </c>
      <c r="AQ16" s="163"/>
      <c r="AR16" s="163"/>
      <c r="AS16" s="164" t="str">
        <f t="shared" si="2"/>
        <v/>
      </c>
      <c r="AT16" s="163"/>
      <c r="AU16" s="165"/>
      <c r="AV16" s="368"/>
      <c r="AW16" s="374"/>
      <c r="AX16" s="374"/>
      <c r="AY16" s="374"/>
      <c r="AZ16" s="374"/>
      <c r="BA16" s="371"/>
      <c r="BB16" s="162"/>
      <c r="BC16" s="163"/>
      <c r="BD16" s="164" t="str">
        <f t="shared" si="3"/>
        <v/>
      </c>
      <c r="BE16" s="163"/>
      <c r="BF16" s="163"/>
      <c r="BG16" s="164" t="str">
        <f t="shared" si="4"/>
        <v/>
      </c>
      <c r="BH16" s="163"/>
      <c r="BI16" s="165"/>
      <c r="BJ16" s="368"/>
      <c r="BK16" s="374"/>
      <c r="BL16" s="374"/>
      <c r="BM16" s="374"/>
      <c r="BN16" s="374"/>
      <c r="BO16" s="371"/>
      <c r="BP16" s="162"/>
      <c r="BQ16" s="163"/>
      <c r="BR16" s="164" t="str">
        <f t="shared" si="5"/>
        <v/>
      </c>
      <c r="BS16" s="163"/>
      <c r="BT16" s="163"/>
      <c r="BU16" s="164" t="str">
        <f t="shared" si="6"/>
        <v/>
      </c>
      <c r="BV16" s="163"/>
      <c r="BW16" s="165"/>
      <c r="BX16" s="368"/>
      <c r="BY16" s="374"/>
      <c r="BZ16" s="371"/>
      <c r="CA16" s="368"/>
      <c r="CB16" s="374"/>
      <c r="CC16" s="371"/>
      <c r="CE16" s="39">
        <f t="shared" si="11"/>
        <v>0</v>
      </c>
      <c r="CF16" s="39">
        <f t="shared" si="12"/>
        <v>0</v>
      </c>
      <c r="CK16" s="39">
        <f t="shared" si="13"/>
        <v>0</v>
      </c>
      <c r="CL16" s="45" t="str">
        <f t="shared" si="7"/>
        <v>中学種目</v>
      </c>
      <c r="CM16" s="45">
        <f t="shared" si="8"/>
        <v>0</v>
      </c>
      <c r="CN16" s="45">
        <f t="shared" si="9"/>
        <v>0</v>
      </c>
      <c r="CO16" s="45">
        <f t="shared" si="10"/>
        <v>0</v>
      </c>
      <c r="CQ16" s="83" t="s">
        <v>115</v>
      </c>
      <c r="CR16" s="86" t="s">
        <v>277</v>
      </c>
      <c r="CS16" s="86" t="s">
        <v>12</v>
      </c>
      <c r="CT16" s="86" t="s">
        <v>657</v>
      </c>
      <c r="CU16" s="86" t="s">
        <v>34</v>
      </c>
      <c r="CV16" s="86" t="s">
        <v>153</v>
      </c>
      <c r="CW16" s="97" t="s">
        <v>81</v>
      </c>
      <c r="CX16" s="102" t="s">
        <v>9</v>
      </c>
      <c r="CY16" s="87">
        <v>2007</v>
      </c>
      <c r="CZ16" s="97" t="s">
        <v>57</v>
      </c>
      <c r="DA16" s="88" t="s">
        <v>77</v>
      </c>
      <c r="DB16" s="97">
        <v>2</v>
      </c>
      <c r="DC16" s="97" t="str">
        <f>IF(ISERROR(VLOOKUP(DB16,①初期設定!$Z$55:$AD$201,5,FALSE)),"*",VLOOKUP(DB16,①初期設定!$Z$55:$AD$201,5,FALSE))</f>
        <v>*</v>
      </c>
      <c r="DD16" s="153" t="str">
        <f t="shared" ref="DD16:DD29" si="14">DC16</f>
        <v>*</v>
      </c>
      <c r="DE16" s="97" t="str">
        <f>IF(ISERROR(VLOOKUP(DB16,①初期設定!$AL$55:$AV$201,5,FALSE)),"*",VLOOKUP(DB16,①初期設定!$AL$55:$AV$201,5,FALSE))</f>
        <v>*</v>
      </c>
      <c r="DF16" s="97" t="str">
        <f t="shared" ref="DD16:DF50" si="15">IF(ISERROR(RIGHT(DE16,LEN(DE16)-4)),"*",RIGHT(DE16,LEN(DE16)-4))</f>
        <v>*</v>
      </c>
      <c r="DG16" s="97" t="str">
        <f>IF(ISERROR(VLOOKUP(DB16,①初期設定!$AA$55:$AD$201,4,FALSE)),"*",VLOOKUP(DB16,①初期設定!$AA$55:$AD$201,4,FALSE))</f>
        <v>中学男子1年100m</v>
      </c>
      <c r="DH16" s="97" t="str">
        <f t="shared" ref="DH16" si="16">IF(ISERROR(RIGHT(DG16,LEN(DG16)-4)),"*",RIGHT(DG16,LEN(DG16)-4))</f>
        <v>1年100m</v>
      </c>
      <c r="DI16" s="97" t="str">
        <f>IF(ISERROR(VLOOKUP(DB16,①初期設定!$AM$55:$AV$201,4,FALSE)),"*",VLOOKUP(DB16,①初期設定!$AM$55:$AV$201,4,FALSE))</f>
        <v>中学女子1年100m</v>
      </c>
      <c r="DJ16" s="97" t="str">
        <f t="shared" ref="DJ16" si="17">IF(ISERROR(RIGHT(DI16,LEN(DI16)-4)),"*",RIGHT(DI16,LEN(DI16)-4))</f>
        <v>1年100m</v>
      </c>
      <c r="DK16" s="97" t="str">
        <f>IF(ISERROR(VLOOKUP(DB16,①初期設定!$AB$55:$AD$201,3,FALSE)),"",VLOOKUP(DB16,①初期設定!$AB$55:$AD$201,3,FALSE))</f>
        <v/>
      </c>
      <c r="DL16" s="97" t="str">
        <f t="shared" ref="DL16" si="18">IF(ISERROR(RIGHT(DK16,LEN(DK16)-4)),"*",RIGHT(DK16,LEN(DK16)-4))</f>
        <v>*</v>
      </c>
      <c r="DM16" s="97" t="str">
        <f>IF(ISERROR(VLOOKUP(DB16,①初期設定!$AN$55:$AV$201,3,FALSE)),"*",VLOOKUP(DB16,①初期設定!$AN$55:$AV$201,3,FALSE))</f>
        <v>*</v>
      </c>
      <c r="DN16" s="97" t="str">
        <f t="shared" ref="DN16" si="19">IF(ISERROR(RIGHT(DM16,LEN(DM16)-4)),"*",RIGHT(DM16,LEN(DM16)-4))</f>
        <v>*</v>
      </c>
      <c r="DO16" s="97" t="str">
        <f>IF(ISERROR(VLOOKUP(DB16,①初期設定!$AC$55:$AD$201,2,FALSE)),"",VLOOKUP(DB16,①初期設定!$AC$55:$AD$201,2,FALSE))</f>
        <v/>
      </c>
      <c r="DP16" s="97" t="str">
        <f t="shared" ref="DP16" si="20">IF(ISERROR(RIGHT(DO16,LEN(DO16)-4)),"*",RIGHT(DO16,LEN(DO16)-4))</f>
        <v>*</v>
      </c>
      <c r="DQ16" s="97" t="str">
        <f>IF(ISERROR(VLOOKUP(DB16,①初期設定!$AO$55:$AV$201,2,FALSE)),"*",VLOOKUP(DB16,①初期設定!$AO$55:$AV$201,2,FALSE))</f>
        <v>*</v>
      </c>
      <c r="DR16" s="97" t="str">
        <f t="shared" ref="DR16" si="21">IF(ISERROR(RIGHT(DQ16,LEN(DQ16)-4)),"*",RIGHT(DQ16,LEN(DQ16)-4))</f>
        <v>*</v>
      </c>
      <c r="DS16" s="97" t="s">
        <v>77</v>
      </c>
      <c r="DT16" s="97" t="s">
        <v>116</v>
      </c>
      <c r="DU16" s="97"/>
      <c r="DV16" s="97"/>
      <c r="DW16" s="97" t="s">
        <v>68</v>
      </c>
      <c r="DX16" s="97" t="s">
        <v>71</v>
      </c>
      <c r="DZ16" s="45" t="s">
        <v>146</v>
      </c>
      <c r="EA16" s="45" t="s">
        <v>146</v>
      </c>
    </row>
    <row r="17" spans="1:140" s="53" customFormat="1" ht="12" customHeight="1">
      <c r="A17" s="369">
        <v>4</v>
      </c>
      <c r="B17" s="369"/>
      <c r="C17" s="372"/>
      <c r="D17" s="372"/>
      <c r="E17" s="372"/>
      <c r="F17" s="372"/>
      <c r="G17" s="393"/>
      <c r="H17" s="389"/>
      <c r="I17" s="390"/>
      <c r="J17" s="387"/>
      <c r="K17" s="387"/>
      <c r="L17" s="387"/>
      <c r="M17" s="387"/>
      <c r="N17" s="389"/>
      <c r="O17" s="391"/>
      <c r="P17" s="391"/>
      <c r="Q17" s="391"/>
      <c r="R17" s="391"/>
      <c r="S17" s="391"/>
      <c r="T17" s="390"/>
      <c r="U17" s="387"/>
      <c r="V17" s="387"/>
      <c r="W17" s="387"/>
      <c r="X17" s="387"/>
      <c r="Y17" s="387"/>
      <c r="Z17" s="387"/>
      <c r="AA17" s="387"/>
      <c r="AB17" s="387"/>
      <c r="AC17" s="387"/>
      <c r="AD17" s="387"/>
      <c r="AE17" s="386"/>
      <c r="AF17" s="372"/>
      <c r="AG17" s="372"/>
      <c r="AH17" s="368"/>
      <c r="AI17" s="374"/>
      <c r="AJ17" s="374"/>
      <c r="AK17" s="374"/>
      <c r="AL17" s="374"/>
      <c r="AM17" s="371"/>
      <c r="AN17" s="162"/>
      <c r="AO17" s="163"/>
      <c r="AP17" s="164" t="str">
        <f t="shared" si="1"/>
        <v/>
      </c>
      <c r="AQ17" s="163"/>
      <c r="AR17" s="163"/>
      <c r="AS17" s="164" t="str">
        <f t="shared" si="2"/>
        <v/>
      </c>
      <c r="AT17" s="163"/>
      <c r="AU17" s="165"/>
      <c r="AV17" s="368"/>
      <c r="AW17" s="374"/>
      <c r="AX17" s="374"/>
      <c r="AY17" s="374"/>
      <c r="AZ17" s="374"/>
      <c r="BA17" s="371"/>
      <c r="BB17" s="162"/>
      <c r="BC17" s="163"/>
      <c r="BD17" s="164" t="str">
        <f t="shared" si="3"/>
        <v/>
      </c>
      <c r="BE17" s="163"/>
      <c r="BF17" s="163"/>
      <c r="BG17" s="164" t="str">
        <f t="shared" si="4"/>
        <v/>
      </c>
      <c r="BH17" s="163"/>
      <c r="BI17" s="165"/>
      <c r="BJ17" s="368"/>
      <c r="BK17" s="374"/>
      <c r="BL17" s="374"/>
      <c r="BM17" s="374"/>
      <c r="BN17" s="374"/>
      <c r="BO17" s="371"/>
      <c r="BP17" s="162"/>
      <c r="BQ17" s="163"/>
      <c r="BR17" s="164" t="str">
        <f t="shared" si="5"/>
        <v/>
      </c>
      <c r="BS17" s="163"/>
      <c r="BT17" s="163"/>
      <c r="BU17" s="164" t="str">
        <f t="shared" si="6"/>
        <v/>
      </c>
      <c r="BV17" s="163"/>
      <c r="BW17" s="165"/>
      <c r="BX17" s="368"/>
      <c r="BY17" s="374"/>
      <c r="BZ17" s="371"/>
      <c r="CA17" s="368"/>
      <c r="CB17" s="374"/>
      <c r="CC17" s="371"/>
      <c r="CE17" s="39">
        <f t="shared" si="11"/>
        <v>0</v>
      </c>
      <c r="CF17" s="39">
        <f t="shared" si="12"/>
        <v>0</v>
      </c>
      <c r="CK17" s="39">
        <f t="shared" si="13"/>
        <v>0</v>
      </c>
      <c r="CL17" s="45" t="str">
        <f t="shared" si="7"/>
        <v>中学種目</v>
      </c>
      <c r="CM17" s="45">
        <f t="shared" si="8"/>
        <v>0</v>
      </c>
      <c r="CN17" s="45">
        <f t="shared" si="9"/>
        <v>0</v>
      </c>
      <c r="CO17" s="45">
        <f t="shared" si="10"/>
        <v>0</v>
      </c>
      <c r="CP17" s="44"/>
      <c r="CQ17" s="83" t="s">
        <v>116</v>
      </c>
      <c r="CR17" s="86" t="s">
        <v>157</v>
      </c>
      <c r="CS17" s="86" t="s">
        <v>331</v>
      </c>
      <c r="CT17" s="86" t="s">
        <v>15</v>
      </c>
      <c r="CU17" s="86" t="s">
        <v>35</v>
      </c>
      <c r="CV17" s="86" t="s">
        <v>310</v>
      </c>
      <c r="CW17" s="97" t="s">
        <v>256</v>
      </c>
      <c r="CX17" s="44"/>
      <c r="CY17" s="87">
        <v>2008</v>
      </c>
      <c r="CZ17" s="97" t="s">
        <v>58</v>
      </c>
      <c r="DA17" s="88" t="s">
        <v>78</v>
      </c>
      <c r="DB17" s="97">
        <v>3</v>
      </c>
      <c r="DC17" s="97" t="str">
        <f>IF(ISERROR(VLOOKUP(DB17,①初期設定!$Z$55:$AD$201,5,FALSE)),"*",VLOOKUP(DB17,①初期設定!$Z$55:$AD$201,5,FALSE))</f>
        <v>*</v>
      </c>
      <c r="DD17" s="153" t="str">
        <f t="shared" si="14"/>
        <v>*</v>
      </c>
      <c r="DE17" s="97" t="str">
        <f>IF(ISERROR(VLOOKUP(DB17,①初期設定!$AL$55:$AV$201,5,FALSE)),"*",VLOOKUP(DB17,①初期設定!$AL$55:$AV$201,5,FALSE))</f>
        <v>*</v>
      </c>
      <c r="DF17" s="97" t="str">
        <f t="shared" si="15"/>
        <v>*</v>
      </c>
      <c r="DG17" s="97" t="str">
        <f>IF(ISERROR(VLOOKUP(DB17,①初期設定!$AA$55:$AD$201,4,FALSE)),"*",VLOOKUP(DB17,①初期設定!$AA$55:$AD$201,4,FALSE))</f>
        <v>中学男子200m</v>
      </c>
      <c r="DH17" s="97" t="str">
        <f t="shared" ref="DH17" si="22">IF(ISERROR(RIGHT(DG17,LEN(DG17)-4)),"*",RIGHT(DG17,LEN(DG17)-4))</f>
        <v>200m</v>
      </c>
      <c r="DI17" s="97" t="str">
        <f>IF(ISERROR(VLOOKUP(DB17,①初期設定!$AM$55:$AV$201,4,FALSE)),"*",VLOOKUP(DB17,①初期設定!$AM$55:$AV$201,4,FALSE))</f>
        <v>中学女子200m</v>
      </c>
      <c r="DJ17" s="97" t="str">
        <f t="shared" ref="DJ17" si="23">IF(ISERROR(RIGHT(DI17,LEN(DI17)-4)),"*",RIGHT(DI17,LEN(DI17)-4))</f>
        <v>200m</v>
      </c>
      <c r="DK17" s="97" t="str">
        <f>IF(ISERROR(VLOOKUP(DB17,①初期設定!$AB$55:$AD$201,3,FALSE)),"",VLOOKUP(DB17,①初期設定!$AB$55:$AD$201,3,FALSE))</f>
        <v/>
      </c>
      <c r="DL17" s="97" t="str">
        <f t="shared" ref="DL17" si="24">IF(ISERROR(RIGHT(DK17,LEN(DK17)-4)),"*",RIGHT(DK17,LEN(DK17)-4))</f>
        <v>*</v>
      </c>
      <c r="DM17" s="97" t="str">
        <f>IF(ISERROR(VLOOKUP(DB17,①初期設定!$AN$55:$AV$201,3,FALSE)),"*",VLOOKUP(DB17,①初期設定!$AN$55:$AV$201,3,FALSE))</f>
        <v>*</v>
      </c>
      <c r="DN17" s="97" t="str">
        <f t="shared" ref="DN17" si="25">IF(ISERROR(RIGHT(DM17,LEN(DM17)-4)),"*",RIGHT(DM17,LEN(DM17)-4))</f>
        <v>*</v>
      </c>
      <c r="DO17" s="97" t="str">
        <f>IF(ISERROR(VLOOKUP(DB17,①初期設定!$AC$55:$AD$201,2,FALSE)),"",VLOOKUP(DB17,①初期設定!$AC$55:$AD$201,2,FALSE))</f>
        <v/>
      </c>
      <c r="DP17" s="97" t="str">
        <f t="shared" ref="DP17" si="26">IF(ISERROR(RIGHT(DO17,LEN(DO17)-4)),"*",RIGHT(DO17,LEN(DO17)-4))</f>
        <v>*</v>
      </c>
      <c r="DQ17" s="97" t="str">
        <f>IF(ISERROR(VLOOKUP(DB17,①初期設定!$AO$55:$AV$201,2,FALSE)),"*",VLOOKUP(DB17,①初期設定!$AO$55:$AV$201,2,FALSE))</f>
        <v>*</v>
      </c>
      <c r="DR17" s="97" t="str">
        <f t="shared" ref="DR17" si="27">IF(ISERROR(RIGHT(DQ17,LEN(DQ17)-4)),"*",RIGHT(DQ17,LEN(DQ17)-4))</f>
        <v>*</v>
      </c>
      <c r="DS17" s="97" t="s">
        <v>78</v>
      </c>
      <c r="DT17" s="97" t="s">
        <v>116</v>
      </c>
      <c r="DU17" s="97"/>
      <c r="DV17" s="97"/>
      <c r="DW17" s="97" t="s">
        <v>69</v>
      </c>
      <c r="DX17" s="97" t="s">
        <v>72</v>
      </c>
      <c r="DY17" s="46"/>
      <c r="DZ17" s="45" t="s">
        <v>147</v>
      </c>
      <c r="EA17" s="45" t="s">
        <v>147</v>
      </c>
      <c r="EB17" s="44"/>
      <c r="EC17" s="44"/>
      <c r="ED17" s="44"/>
      <c r="EE17" s="44"/>
      <c r="EF17" s="44"/>
      <c r="EG17" s="44"/>
      <c r="EH17" s="44"/>
      <c r="EI17" s="44"/>
      <c r="EJ17" s="44"/>
    </row>
    <row r="18" spans="1:140" ht="12" customHeight="1">
      <c r="A18" s="369">
        <v>5</v>
      </c>
      <c r="B18" s="369"/>
      <c r="C18" s="372"/>
      <c r="D18" s="372"/>
      <c r="E18" s="372"/>
      <c r="F18" s="372"/>
      <c r="G18" s="393"/>
      <c r="H18" s="389"/>
      <c r="I18" s="390"/>
      <c r="J18" s="387"/>
      <c r="K18" s="387"/>
      <c r="L18" s="387"/>
      <c r="M18" s="387"/>
      <c r="N18" s="389"/>
      <c r="O18" s="391"/>
      <c r="P18" s="391"/>
      <c r="Q18" s="391"/>
      <c r="R18" s="391"/>
      <c r="S18" s="391"/>
      <c r="T18" s="390"/>
      <c r="U18" s="387"/>
      <c r="V18" s="387"/>
      <c r="W18" s="387"/>
      <c r="X18" s="387"/>
      <c r="Y18" s="387"/>
      <c r="Z18" s="387"/>
      <c r="AA18" s="387"/>
      <c r="AB18" s="387"/>
      <c r="AC18" s="387"/>
      <c r="AD18" s="387"/>
      <c r="AE18" s="386"/>
      <c r="AF18" s="372"/>
      <c r="AG18" s="372"/>
      <c r="AH18" s="368"/>
      <c r="AI18" s="374"/>
      <c r="AJ18" s="374"/>
      <c r="AK18" s="374"/>
      <c r="AL18" s="374"/>
      <c r="AM18" s="371"/>
      <c r="AN18" s="162"/>
      <c r="AO18" s="163"/>
      <c r="AP18" s="164" t="str">
        <f t="shared" si="1"/>
        <v/>
      </c>
      <c r="AQ18" s="163"/>
      <c r="AR18" s="163"/>
      <c r="AS18" s="164" t="str">
        <f t="shared" si="2"/>
        <v/>
      </c>
      <c r="AT18" s="163"/>
      <c r="AU18" s="165"/>
      <c r="AV18" s="368"/>
      <c r="AW18" s="374"/>
      <c r="AX18" s="374"/>
      <c r="AY18" s="374"/>
      <c r="AZ18" s="374"/>
      <c r="BA18" s="371"/>
      <c r="BB18" s="162"/>
      <c r="BC18" s="163"/>
      <c r="BD18" s="164" t="str">
        <f t="shared" si="3"/>
        <v/>
      </c>
      <c r="BE18" s="163"/>
      <c r="BF18" s="163"/>
      <c r="BG18" s="164" t="str">
        <f t="shared" si="4"/>
        <v/>
      </c>
      <c r="BH18" s="163"/>
      <c r="BI18" s="165"/>
      <c r="BJ18" s="368"/>
      <c r="BK18" s="374"/>
      <c r="BL18" s="374"/>
      <c r="BM18" s="374"/>
      <c r="BN18" s="374"/>
      <c r="BO18" s="371"/>
      <c r="BP18" s="162"/>
      <c r="BQ18" s="163"/>
      <c r="BR18" s="164" t="str">
        <f t="shared" si="5"/>
        <v/>
      </c>
      <c r="BS18" s="163"/>
      <c r="BT18" s="163"/>
      <c r="BU18" s="164" t="str">
        <f t="shared" si="6"/>
        <v/>
      </c>
      <c r="BV18" s="163"/>
      <c r="BW18" s="165"/>
      <c r="BX18" s="368"/>
      <c r="BY18" s="374"/>
      <c r="BZ18" s="371"/>
      <c r="CA18" s="368"/>
      <c r="CB18" s="374"/>
      <c r="CC18" s="371"/>
      <c r="CE18" s="39">
        <f t="shared" si="11"/>
        <v>0</v>
      </c>
      <c r="CF18" s="39">
        <f t="shared" si="12"/>
        <v>0</v>
      </c>
      <c r="CK18" s="39">
        <f t="shared" si="13"/>
        <v>0</v>
      </c>
      <c r="CL18" s="45" t="str">
        <f t="shared" si="7"/>
        <v>中学種目</v>
      </c>
      <c r="CM18" s="45">
        <f t="shared" si="8"/>
        <v>0</v>
      </c>
      <c r="CN18" s="45">
        <f t="shared" si="9"/>
        <v>0</v>
      </c>
      <c r="CO18" s="45">
        <f t="shared" si="10"/>
        <v>0</v>
      </c>
      <c r="CQ18" s="83" t="s">
        <v>136</v>
      </c>
      <c r="CR18" s="97" t="s">
        <v>278</v>
      </c>
      <c r="CS18" s="86" t="s">
        <v>332</v>
      </c>
      <c r="CT18" s="86" t="s">
        <v>181</v>
      </c>
      <c r="CU18" s="86" t="s">
        <v>36</v>
      </c>
      <c r="CV18" s="86" t="s">
        <v>311</v>
      </c>
      <c r="CW18" s="97" t="s">
        <v>255</v>
      </c>
      <c r="CX18" s="44"/>
      <c r="CY18" s="87">
        <v>2009</v>
      </c>
      <c r="CZ18" s="97" t="s">
        <v>59</v>
      </c>
      <c r="DA18" s="88"/>
      <c r="DB18" s="97">
        <v>4</v>
      </c>
      <c r="DC18" s="97" t="str">
        <f>IF(ISERROR(VLOOKUP(DB18,①初期設定!$Z$55:$AD$201,5,FALSE)),"*",VLOOKUP(DB18,①初期設定!$Z$55:$AD$201,5,FALSE))</f>
        <v>*</v>
      </c>
      <c r="DD18" s="153" t="str">
        <f t="shared" si="14"/>
        <v>*</v>
      </c>
      <c r="DE18" s="97" t="str">
        <f>IF(ISERROR(VLOOKUP(DB18,①初期設定!$AL$55:$AV$201,5,FALSE)),"*",VLOOKUP(DB18,①初期設定!$AL$55:$AV$201,5,FALSE))</f>
        <v>*</v>
      </c>
      <c r="DF18" s="97" t="str">
        <f t="shared" si="15"/>
        <v>*</v>
      </c>
      <c r="DG18" s="97" t="str">
        <f>IF(ISERROR(VLOOKUP(DB18,①初期設定!$AA$55:$AD$201,4,FALSE)),"*",VLOOKUP(DB18,①初期設定!$AA$55:$AD$201,4,FALSE))</f>
        <v>中学男子400m</v>
      </c>
      <c r="DH18" s="97" t="str">
        <f t="shared" ref="DH18" si="28">IF(ISERROR(RIGHT(DG18,LEN(DG18)-4)),"*",RIGHT(DG18,LEN(DG18)-4))</f>
        <v>400m</v>
      </c>
      <c r="DI18" s="97" t="str">
        <f>IF(ISERROR(VLOOKUP(DB18,①初期設定!$AM$55:$AV$201,4,FALSE)),"*",VLOOKUP(DB18,①初期設定!$AM$55:$AV$201,4,FALSE))</f>
        <v>中学女子800m</v>
      </c>
      <c r="DJ18" s="97" t="str">
        <f t="shared" ref="DJ18" si="29">IF(ISERROR(RIGHT(DI18,LEN(DI18)-4)),"*",RIGHT(DI18,LEN(DI18)-4))</f>
        <v>800m</v>
      </c>
      <c r="DK18" s="97" t="str">
        <f>IF(ISERROR(VLOOKUP(DB18,①初期設定!$AB$55:$AD$201,3,FALSE)),"",VLOOKUP(DB18,①初期設定!$AB$55:$AD$201,3,FALSE))</f>
        <v/>
      </c>
      <c r="DL18" s="97" t="str">
        <f t="shared" ref="DL18" si="30">IF(ISERROR(RIGHT(DK18,LEN(DK18)-4)),"*",RIGHT(DK18,LEN(DK18)-4))</f>
        <v>*</v>
      </c>
      <c r="DM18" s="97" t="str">
        <f>IF(ISERROR(VLOOKUP(DB18,①初期設定!$AN$55:$AV$201,3,FALSE)),"*",VLOOKUP(DB18,①初期設定!$AN$55:$AV$201,3,FALSE))</f>
        <v>*</v>
      </c>
      <c r="DN18" s="97" t="str">
        <f t="shared" ref="DN18" si="31">IF(ISERROR(RIGHT(DM18,LEN(DM18)-4)),"*",RIGHT(DM18,LEN(DM18)-4))</f>
        <v>*</v>
      </c>
      <c r="DO18" s="97" t="str">
        <f>IF(ISERROR(VLOOKUP(DB18,①初期設定!$AC$55:$AD$201,2,FALSE)),"",VLOOKUP(DB18,①初期設定!$AC$55:$AD$201,2,FALSE))</f>
        <v/>
      </c>
      <c r="DP18" s="97" t="str">
        <f t="shared" ref="DP18" si="32">IF(ISERROR(RIGHT(DO18,LEN(DO18)-4)),"*",RIGHT(DO18,LEN(DO18)-4))</f>
        <v>*</v>
      </c>
      <c r="DQ18" s="97" t="str">
        <f>IF(ISERROR(VLOOKUP(DB18,①初期設定!$AO$55:$AV$201,2,FALSE)),"*",VLOOKUP(DB18,①初期設定!$AO$55:$AV$201,2,FALSE))</f>
        <v>*</v>
      </c>
      <c r="DR18" s="97" t="str">
        <f t="shared" ref="DR18" si="33">IF(ISERROR(RIGHT(DQ18,LEN(DQ18)-4)),"*",RIGHT(DQ18,LEN(DQ18)-4))</f>
        <v>*</v>
      </c>
      <c r="DS18" s="97"/>
      <c r="DT18" s="97"/>
      <c r="DU18" s="97"/>
      <c r="DV18" s="97"/>
      <c r="DW18" s="97"/>
      <c r="DX18" s="97"/>
      <c r="DZ18" s="45" t="s">
        <v>141</v>
      </c>
      <c r="EA18" s="45" t="s">
        <v>141</v>
      </c>
    </row>
    <row r="19" spans="1:140" ht="12" customHeight="1">
      <c r="A19" s="369">
        <v>6</v>
      </c>
      <c r="B19" s="369"/>
      <c r="C19" s="372"/>
      <c r="D19" s="372"/>
      <c r="E19" s="372"/>
      <c r="F19" s="372"/>
      <c r="G19" s="393"/>
      <c r="H19" s="389"/>
      <c r="I19" s="390"/>
      <c r="J19" s="387"/>
      <c r="K19" s="387"/>
      <c r="L19" s="387"/>
      <c r="M19" s="387"/>
      <c r="N19" s="389"/>
      <c r="O19" s="391"/>
      <c r="P19" s="391"/>
      <c r="Q19" s="391"/>
      <c r="R19" s="391"/>
      <c r="S19" s="391"/>
      <c r="T19" s="390"/>
      <c r="U19" s="387"/>
      <c r="V19" s="387"/>
      <c r="W19" s="387"/>
      <c r="X19" s="387"/>
      <c r="Y19" s="387"/>
      <c r="Z19" s="387"/>
      <c r="AA19" s="387"/>
      <c r="AB19" s="387"/>
      <c r="AC19" s="387"/>
      <c r="AD19" s="387"/>
      <c r="AE19" s="386"/>
      <c r="AF19" s="372"/>
      <c r="AG19" s="372"/>
      <c r="AH19" s="368"/>
      <c r="AI19" s="374"/>
      <c r="AJ19" s="374"/>
      <c r="AK19" s="374"/>
      <c r="AL19" s="374"/>
      <c r="AM19" s="371"/>
      <c r="AN19" s="162"/>
      <c r="AO19" s="163"/>
      <c r="AP19" s="164" t="str">
        <f t="shared" si="1"/>
        <v/>
      </c>
      <c r="AQ19" s="163"/>
      <c r="AR19" s="163"/>
      <c r="AS19" s="164" t="str">
        <f t="shared" si="2"/>
        <v/>
      </c>
      <c r="AT19" s="163"/>
      <c r="AU19" s="165"/>
      <c r="AV19" s="368"/>
      <c r="AW19" s="374"/>
      <c r="AX19" s="374"/>
      <c r="AY19" s="374"/>
      <c r="AZ19" s="374"/>
      <c r="BA19" s="371"/>
      <c r="BB19" s="162"/>
      <c r="BC19" s="163"/>
      <c r="BD19" s="164" t="str">
        <f t="shared" si="3"/>
        <v/>
      </c>
      <c r="BE19" s="163"/>
      <c r="BF19" s="163"/>
      <c r="BG19" s="164" t="str">
        <f t="shared" si="4"/>
        <v/>
      </c>
      <c r="BH19" s="163"/>
      <c r="BI19" s="165"/>
      <c r="BJ19" s="368"/>
      <c r="BK19" s="374"/>
      <c r="BL19" s="374"/>
      <c r="BM19" s="374"/>
      <c r="BN19" s="374"/>
      <c r="BO19" s="371"/>
      <c r="BP19" s="162"/>
      <c r="BQ19" s="163"/>
      <c r="BR19" s="164" t="str">
        <f t="shared" si="5"/>
        <v/>
      </c>
      <c r="BS19" s="163"/>
      <c r="BT19" s="163"/>
      <c r="BU19" s="164" t="str">
        <f t="shared" si="6"/>
        <v/>
      </c>
      <c r="BV19" s="163"/>
      <c r="BW19" s="165"/>
      <c r="BX19" s="368"/>
      <c r="BY19" s="374"/>
      <c r="BZ19" s="371"/>
      <c r="CA19" s="368"/>
      <c r="CB19" s="374"/>
      <c r="CC19" s="371"/>
      <c r="CE19" s="39">
        <f t="shared" si="11"/>
        <v>0</v>
      </c>
      <c r="CF19" s="39">
        <f t="shared" si="12"/>
        <v>0</v>
      </c>
      <c r="CK19" s="39">
        <f t="shared" si="13"/>
        <v>0</v>
      </c>
      <c r="CL19" s="45" t="str">
        <f t="shared" si="7"/>
        <v>中学種目</v>
      </c>
      <c r="CM19" s="45">
        <f t="shared" si="8"/>
        <v>0</v>
      </c>
      <c r="CN19" s="45">
        <f t="shared" si="9"/>
        <v>0</v>
      </c>
      <c r="CO19" s="45">
        <f t="shared" si="10"/>
        <v>0</v>
      </c>
      <c r="CQ19" s="83" t="s">
        <v>10</v>
      </c>
      <c r="CR19" s="97" t="s">
        <v>279</v>
      </c>
      <c r="CS19" s="86" t="s">
        <v>159</v>
      </c>
      <c r="CT19" s="86" t="s">
        <v>16</v>
      </c>
      <c r="CU19" s="86" t="s">
        <v>37</v>
      </c>
      <c r="CV19" s="86" t="s">
        <v>224</v>
      </c>
      <c r="CW19" s="97" t="s">
        <v>257</v>
      </c>
      <c r="CX19" s="44"/>
      <c r="CY19" s="87"/>
      <c r="CZ19" s="97" t="s">
        <v>60</v>
      </c>
      <c r="DA19" s="88"/>
      <c r="DB19" s="97">
        <v>5</v>
      </c>
      <c r="DC19" s="97" t="str">
        <f>IF(ISERROR(VLOOKUP(DB19,①初期設定!$Z$55:$AD$201,5,FALSE)),"*",VLOOKUP(DB19,①初期設定!$Z$55:$AD$201,5,FALSE))</f>
        <v>*</v>
      </c>
      <c r="DD19" s="153" t="str">
        <f t="shared" si="14"/>
        <v>*</v>
      </c>
      <c r="DE19" s="97" t="str">
        <f>IF(ISERROR(VLOOKUP(DB19,①初期設定!$AL$55:$AV$201,5,FALSE)),"*",VLOOKUP(DB19,①初期設定!$AL$55:$AV$201,5,FALSE))</f>
        <v>*</v>
      </c>
      <c r="DF19" s="97" t="str">
        <f t="shared" si="15"/>
        <v>*</v>
      </c>
      <c r="DG19" s="97" t="str">
        <f>IF(ISERROR(VLOOKUP(DB19,①初期設定!$AA$55:$AD$201,4,FALSE)),"*",VLOOKUP(DB19,①初期設定!$AA$55:$AD$201,4,FALSE))</f>
        <v>中学男子800m</v>
      </c>
      <c r="DH19" s="97" t="str">
        <f t="shared" ref="DH19" si="34">IF(ISERROR(RIGHT(DG19,LEN(DG19)-4)),"*",RIGHT(DG19,LEN(DG19)-4))</f>
        <v>800m</v>
      </c>
      <c r="DI19" s="97" t="str">
        <f>IF(ISERROR(VLOOKUP(DB19,①初期設定!$AM$55:$AV$201,4,FALSE)),"*",VLOOKUP(DB19,①初期設定!$AM$55:$AV$201,4,FALSE))</f>
        <v>中学女子1500m</v>
      </c>
      <c r="DJ19" s="97" t="str">
        <f t="shared" ref="DJ19" si="35">IF(ISERROR(RIGHT(DI19,LEN(DI19)-4)),"*",RIGHT(DI19,LEN(DI19)-4))</f>
        <v>1500m</v>
      </c>
      <c r="DK19" s="97" t="str">
        <f>IF(ISERROR(VLOOKUP(DB19,①初期設定!$AB$55:$AD$201,3,FALSE)),"",VLOOKUP(DB19,①初期設定!$AB$55:$AD$201,3,FALSE))</f>
        <v/>
      </c>
      <c r="DL19" s="97" t="str">
        <f t="shared" ref="DL19" si="36">IF(ISERROR(RIGHT(DK19,LEN(DK19)-4)),"*",RIGHT(DK19,LEN(DK19)-4))</f>
        <v>*</v>
      </c>
      <c r="DM19" s="97" t="str">
        <f>IF(ISERROR(VLOOKUP(DB19,①初期設定!$AN$55:$AV$201,3,FALSE)),"*",VLOOKUP(DB19,①初期設定!$AN$55:$AV$201,3,FALSE))</f>
        <v>*</v>
      </c>
      <c r="DN19" s="97" t="str">
        <f t="shared" ref="DN19" si="37">IF(ISERROR(RIGHT(DM19,LEN(DM19)-4)),"*",RIGHT(DM19,LEN(DM19)-4))</f>
        <v>*</v>
      </c>
      <c r="DO19" s="97" t="str">
        <f>IF(ISERROR(VLOOKUP(DB19,①初期設定!$AC$55:$AD$201,2,FALSE)),"",VLOOKUP(DB19,①初期設定!$AC$55:$AD$201,2,FALSE))</f>
        <v/>
      </c>
      <c r="DP19" s="97" t="str">
        <f t="shared" ref="DP19" si="38">IF(ISERROR(RIGHT(DO19,LEN(DO19)-4)),"*",RIGHT(DO19,LEN(DO19)-4))</f>
        <v>*</v>
      </c>
      <c r="DQ19" s="97" t="str">
        <f>IF(ISERROR(VLOOKUP(DB19,①初期設定!$AO$55:$AV$201,2,FALSE)),"*",VLOOKUP(DB19,①初期設定!$AO$55:$AV$201,2,FALSE))</f>
        <v>*</v>
      </c>
      <c r="DR19" s="97" t="str">
        <f t="shared" ref="DR19" si="39">IF(ISERROR(RIGHT(DQ19,LEN(DQ19)-4)),"*",RIGHT(DQ19,LEN(DQ19)-4))</f>
        <v>*</v>
      </c>
      <c r="DS19" s="97"/>
      <c r="DT19" s="97"/>
      <c r="DU19" s="97"/>
      <c r="DV19" s="97"/>
      <c r="DW19" s="97"/>
      <c r="DX19" s="97"/>
      <c r="DZ19" s="45" t="s">
        <v>142</v>
      </c>
      <c r="EA19" s="45" t="s">
        <v>142</v>
      </c>
    </row>
    <row r="20" spans="1:140" ht="12" customHeight="1">
      <c r="A20" s="369">
        <v>7</v>
      </c>
      <c r="B20" s="369"/>
      <c r="C20" s="372"/>
      <c r="D20" s="372"/>
      <c r="E20" s="372"/>
      <c r="F20" s="372"/>
      <c r="G20" s="393"/>
      <c r="H20" s="389"/>
      <c r="I20" s="390"/>
      <c r="J20" s="387"/>
      <c r="K20" s="387"/>
      <c r="L20" s="387"/>
      <c r="M20" s="387"/>
      <c r="N20" s="389"/>
      <c r="O20" s="391"/>
      <c r="P20" s="391"/>
      <c r="Q20" s="391"/>
      <c r="R20" s="391"/>
      <c r="S20" s="391"/>
      <c r="T20" s="390"/>
      <c r="U20" s="387"/>
      <c r="V20" s="387"/>
      <c r="W20" s="387"/>
      <c r="X20" s="387"/>
      <c r="Y20" s="387"/>
      <c r="Z20" s="387"/>
      <c r="AA20" s="387"/>
      <c r="AB20" s="387"/>
      <c r="AC20" s="387"/>
      <c r="AD20" s="387"/>
      <c r="AE20" s="386"/>
      <c r="AF20" s="372"/>
      <c r="AG20" s="372"/>
      <c r="AH20" s="368"/>
      <c r="AI20" s="374"/>
      <c r="AJ20" s="374"/>
      <c r="AK20" s="374"/>
      <c r="AL20" s="374"/>
      <c r="AM20" s="371"/>
      <c r="AN20" s="162"/>
      <c r="AO20" s="163"/>
      <c r="AP20" s="164" t="str">
        <f t="shared" si="1"/>
        <v/>
      </c>
      <c r="AQ20" s="163"/>
      <c r="AR20" s="163"/>
      <c r="AS20" s="164" t="str">
        <f t="shared" si="2"/>
        <v/>
      </c>
      <c r="AT20" s="163"/>
      <c r="AU20" s="165"/>
      <c r="AV20" s="368"/>
      <c r="AW20" s="374"/>
      <c r="AX20" s="374"/>
      <c r="AY20" s="374"/>
      <c r="AZ20" s="374"/>
      <c r="BA20" s="371"/>
      <c r="BB20" s="162"/>
      <c r="BC20" s="163"/>
      <c r="BD20" s="164" t="str">
        <f t="shared" si="3"/>
        <v/>
      </c>
      <c r="BE20" s="163"/>
      <c r="BF20" s="163"/>
      <c r="BG20" s="164" t="str">
        <f t="shared" si="4"/>
        <v/>
      </c>
      <c r="BH20" s="163"/>
      <c r="BI20" s="165"/>
      <c r="BJ20" s="368"/>
      <c r="BK20" s="374"/>
      <c r="BL20" s="374"/>
      <c r="BM20" s="374"/>
      <c r="BN20" s="374"/>
      <c r="BO20" s="371"/>
      <c r="BP20" s="162"/>
      <c r="BQ20" s="163"/>
      <c r="BR20" s="164" t="str">
        <f t="shared" si="5"/>
        <v/>
      </c>
      <c r="BS20" s="163"/>
      <c r="BT20" s="163"/>
      <c r="BU20" s="164" t="str">
        <f t="shared" si="6"/>
        <v/>
      </c>
      <c r="BV20" s="163"/>
      <c r="BW20" s="165"/>
      <c r="BX20" s="368"/>
      <c r="BY20" s="374"/>
      <c r="BZ20" s="371"/>
      <c r="CA20" s="368"/>
      <c r="CB20" s="374"/>
      <c r="CC20" s="371"/>
      <c r="CE20" s="39">
        <f t="shared" si="11"/>
        <v>0</v>
      </c>
      <c r="CF20" s="39">
        <f t="shared" si="12"/>
        <v>0</v>
      </c>
      <c r="CK20" s="39">
        <f t="shared" si="13"/>
        <v>0</v>
      </c>
      <c r="CL20" s="45" t="str">
        <f t="shared" si="7"/>
        <v>中学種目</v>
      </c>
      <c r="CM20" s="45">
        <f t="shared" si="8"/>
        <v>0</v>
      </c>
      <c r="CN20" s="45">
        <f t="shared" si="9"/>
        <v>0</v>
      </c>
      <c r="CO20" s="45">
        <f t="shared" si="10"/>
        <v>0</v>
      </c>
      <c r="CQ20" s="44"/>
      <c r="CR20" s="89" t="s">
        <v>152</v>
      </c>
      <c r="CS20" s="86" t="s">
        <v>238</v>
      </c>
      <c r="CT20" s="86" t="s">
        <v>17</v>
      </c>
      <c r="CU20" s="86" t="s">
        <v>38</v>
      </c>
      <c r="CV20" s="86" t="s">
        <v>225</v>
      </c>
      <c r="CW20" s="97" t="s">
        <v>260</v>
      </c>
      <c r="CX20" s="44"/>
      <c r="CY20" s="87"/>
      <c r="CZ20" s="97" t="s">
        <v>61</v>
      </c>
      <c r="DA20" s="88"/>
      <c r="DB20" s="97">
        <v>6</v>
      </c>
      <c r="DC20" s="97" t="str">
        <f>IF(ISERROR(VLOOKUP(DB20,①初期設定!$Z$55:$AD$201,5,FALSE)),"*",VLOOKUP(DB20,①初期設定!$Z$55:$AD$201,5,FALSE))</f>
        <v>*</v>
      </c>
      <c r="DD20" s="153" t="str">
        <f t="shared" si="14"/>
        <v>*</v>
      </c>
      <c r="DE20" s="97" t="str">
        <f>IF(ISERROR(VLOOKUP(DB20,①初期設定!$AL$55:$AV$201,5,FALSE)),"*",VLOOKUP(DB20,①初期設定!$AL$55:$AV$201,5,FALSE))</f>
        <v>*</v>
      </c>
      <c r="DF20" s="97" t="str">
        <f t="shared" si="15"/>
        <v>*</v>
      </c>
      <c r="DG20" s="97" t="str">
        <f>IF(ISERROR(VLOOKUP(DB20,①初期設定!$AA$55:$AD$201,4,FALSE)),"*",VLOOKUP(DB20,①初期設定!$AA$55:$AD$201,4,FALSE))</f>
        <v>中学男子2年1500m</v>
      </c>
      <c r="DH20" s="97" t="str">
        <f t="shared" ref="DH20" si="40">IF(ISERROR(RIGHT(DG20,LEN(DG20)-4)),"*",RIGHT(DG20,LEN(DG20)-4))</f>
        <v>2年1500m</v>
      </c>
      <c r="DI20" s="97" t="str">
        <f>IF(ISERROR(VLOOKUP(DB20,①初期設定!$AM$55:$AV$201,4,FALSE)),"*",VLOOKUP(DB20,①初期設定!$AM$55:$AV$201,4,FALSE))</f>
        <v>中学女子100mH(0.762m)</v>
      </c>
      <c r="DJ20" s="97" t="str">
        <f t="shared" ref="DJ20" si="41">IF(ISERROR(RIGHT(DI20,LEN(DI20)-4)),"*",RIGHT(DI20,LEN(DI20)-4))</f>
        <v>100mH(0.762m)</v>
      </c>
      <c r="DK20" s="97" t="str">
        <f>IF(ISERROR(VLOOKUP(DB20,①初期設定!$AB$55:$AD$201,3,FALSE)),"",VLOOKUP(DB20,①初期設定!$AB$55:$AD$201,3,FALSE))</f>
        <v/>
      </c>
      <c r="DL20" s="97" t="str">
        <f t="shared" ref="DL20" si="42">IF(ISERROR(RIGHT(DK20,LEN(DK20)-4)),"*",RIGHT(DK20,LEN(DK20)-4))</f>
        <v>*</v>
      </c>
      <c r="DM20" s="97" t="str">
        <f>IF(ISERROR(VLOOKUP(DB20,①初期設定!$AN$55:$AV$201,3,FALSE)),"*",VLOOKUP(DB20,①初期設定!$AN$55:$AV$201,3,FALSE))</f>
        <v>*</v>
      </c>
      <c r="DN20" s="97" t="str">
        <f t="shared" ref="DN20" si="43">IF(ISERROR(RIGHT(DM20,LEN(DM20)-4)),"*",RIGHT(DM20,LEN(DM20)-4))</f>
        <v>*</v>
      </c>
      <c r="DO20" s="97" t="str">
        <f>IF(ISERROR(VLOOKUP(DB20,①初期設定!$AC$55:$AD$201,2,FALSE)),"",VLOOKUP(DB20,①初期設定!$AC$55:$AD$201,2,FALSE))</f>
        <v/>
      </c>
      <c r="DP20" s="97" t="str">
        <f t="shared" ref="DP20" si="44">IF(ISERROR(RIGHT(DO20,LEN(DO20)-4)),"*",RIGHT(DO20,LEN(DO20)-4))</f>
        <v>*</v>
      </c>
      <c r="DQ20" s="97" t="str">
        <f>IF(ISERROR(VLOOKUP(DB20,①初期設定!$AO$55:$AV$201,2,FALSE)),"*",VLOOKUP(DB20,①初期設定!$AO$55:$AV$201,2,FALSE))</f>
        <v>*</v>
      </c>
      <c r="DR20" s="97" t="str">
        <f t="shared" ref="DR20" si="45">IF(ISERROR(RIGHT(DQ20,LEN(DQ20)-4)),"*",RIGHT(DQ20,LEN(DQ20)-4))</f>
        <v>*</v>
      </c>
      <c r="DS20" s="97"/>
      <c r="DT20" s="97"/>
      <c r="DU20" s="103"/>
      <c r="DV20" s="98"/>
      <c r="DW20" s="98"/>
      <c r="DX20" s="98"/>
      <c r="DZ20" s="45" t="s">
        <v>143</v>
      </c>
      <c r="EA20" s="45" t="s">
        <v>143</v>
      </c>
    </row>
    <row r="21" spans="1:140" ht="12" customHeight="1">
      <c r="A21" s="369">
        <v>8</v>
      </c>
      <c r="B21" s="369"/>
      <c r="C21" s="372"/>
      <c r="D21" s="372"/>
      <c r="E21" s="372"/>
      <c r="F21" s="372"/>
      <c r="G21" s="393"/>
      <c r="H21" s="389"/>
      <c r="I21" s="390"/>
      <c r="J21" s="387"/>
      <c r="K21" s="387"/>
      <c r="L21" s="387"/>
      <c r="M21" s="387"/>
      <c r="N21" s="389"/>
      <c r="O21" s="391"/>
      <c r="P21" s="391"/>
      <c r="Q21" s="391"/>
      <c r="R21" s="391"/>
      <c r="S21" s="391"/>
      <c r="T21" s="390"/>
      <c r="U21" s="387"/>
      <c r="V21" s="387"/>
      <c r="W21" s="387"/>
      <c r="X21" s="387"/>
      <c r="Y21" s="387"/>
      <c r="Z21" s="387"/>
      <c r="AA21" s="387"/>
      <c r="AB21" s="387"/>
      <c r="AC21" s="387"/>
      <c r="AD21" s="387"/>
      <c r="AE21" s="386"/>
      <c r="AF21" s="372"/>
      <c r="AG21" s="372"/>
      <c r="AH21" s="368"/>
      <c r="AI21" s="374"/>
      <c r="AJ21" s="374"/>
      <c r="AK21" s="374"/>
      <c r="AL21" s="374"/>
      <c r="AM21" s="371"/>
      <c r="AN21" s="162"/>
      <c r="AO21" s="163"/>
      <c r="AP21" s="164" t="str">
        <f t="shared" si="1"/>
        <v/>
      </c>
      <c r="AQ21" s="163"/>
      <c r="AR21" s="163"/>
      <c r="AS21" s="164" t="str">
        <f t="shared" si="2"/>
        <v/>
      </c>
      <c r="AT21" s="163"/>
      <c r="AU21" s="165"/>
      <c r="AV21" s="368"/>
      <c r="AW21" s="374"/>
      <c r="AX21" s="374"/>
      <c r="AY21" s="374"/>
      <c r="AZ21" s="374"/>
      <c r="BA21" s="371"/>
      <c r="BB21" s="162"/>
      <c r="BC21" s="163"/>
      <c r="BD21" s="164" t="str">
        <f t="shared" si="3"/>
        <v/>
      </c>
      <c r="BE21" s="163"/>
      <c r="BF21" s="163"/>
      <c r="BG21" s="164" t="str">
        <f t="shared" si="4"/>
        <v/>
      </c>
      <c r="BH21" s="163"/>
      <c r="BI21" s="165"/>
      <c r="BJ21" s="368"/>
      <c r="BK21" s="374"/>
      <c r="BL21" s="374"/>
      <c r="BM21" s="374"/>
      <c r="BN21" s="374"/>
      <c r="BO21" s="371"/>
      <c r="BP21" s="162"/>
      <c r="BQ21" s="163"/>
      <c r="BR21" s="164" t="str">
        <f t="shared" si="5"/>
        <v/>
      </c>
      <c r="BS21" s="163"/>
      <c r="BT21" s="163"/>
      <c r="BU21" s="164" t="str">
        <f t="shared" si="6"/>
        <v/>
      </c>
      <c r="BV21" s="163"/>
      <c r="BW21" s="165"/>
      <c r="BX21" s="368"/>
      <c r="BY21" s="374"/>
      <c r="BZ21" s="371"/>
      <c r="CA21" s="368"/>
      <c r="CB21" s="374"/>
      <c r="CC21" s="371"/>
      <c r="CE21" s="39">
        <f t="shared" si="11"/>
        <v>0</v>
      </c>
      <c r="CF21" s="39">
        <f t="shared" si="12"/>
        <v>0</v>
      </c>
      <c r="CK21" s="39">
        <f t="shared" si="13"/>
        <v>0</v>
      </c>
      <c r="CL21" s="45" t="str">
        <f t="shared" si="7"/>
        <v>中学種目</v>
      </c>
      <c r="CM21" s="45">
        <f t="shared" si="8"/>
        <v>0</v>
      </c>
      <c r="CN21" s="45">
        <f t="shared" si="9"/>
        <v>0</v>
      </c>
      <c r="CO21" s="45">
        <f t="shared" si="10"/>
        <v>0</v>
      </c>
      <c r="CQ21" s="44"/>
      <c r="CR21" s="89" t="s">
        <v>158</v>
      </c>
      <c r="CS21" s="86" t="s">
        <v>13</v>
      </c>
      <c r="CT21" s="86" t="s">
        <v>18</v>
      </c>
      <c r="CU21" s="86" t="s">
        <v>39</v>
      </c>
      <c r="CV21" s="86" t="s">
        <v>287</v>
      </c>
      <c r="CW21" s="97" t="s">
        <v>259</v>
      </c>
      <c r="CX21" s="44"/>
      <c r="CY21" s="87"/>
      <c r="CZ21" s="97" t="s">
        <v>62</v>
      </c>
      <c r="DA21" s="88"/>
      <c r="DB21" s="97">
        <v>7</v>
      </c>
      <c r="DC21" s="97" t="str">
        <f>IF(ISERROR(VLOOKUP(DB21,①初期設定!$Z$55:$AD$201,5,FALSE)),"*",VLOOKUP(DB21,①初期設定!$Z$55:$AD$201,5,FALSE))</f>
        <v>*</v>
      </c>
      <c r="DD21" s="153" t="str">
        <f t="shared" si="14"/>
        <v>*</v>
      </c>
      <c r="DE21" s="97" t="str">
        <f>IF(ISERROR(VLOOKUP(DB21,①初期設定!$AL$55:$AV$201,5,FALSE)),"*",VLOOKUP(DB21,①初期設定!$AL$55:$AV$201,5,FALSE))</f>
        <v>*</v>
      </c>
      <c r="DF21" s="97" t="str">
        <f t="shared" si="15"/>
        <v>*</v>
      </c>
      <c r="DG21" s="97" t="str">
        <f>IF(ISERROR(VLOOKUP(DB21,①初期設定!$AA$55:$AD$201,4,FALSE)),"*",VLOOKUP(DB21,①初期設定!$AA$55:$AD$201,4,FALSE))</f>
        <v>中学男子1年1500m</v>
      </c>
      <c r="DH21" s="97" t="str">
        <f t="shared" ref="DH21" si="46">IF(ISERROR(RIGHT(DG21,LEN(DG21)-4)),"*",RIGHT(DG21,LEN(DG21)-4))</f>
        <v>1年1500m</v>
      </c>
      <c r="DI21" s="97" t="str">
        <f>IF(ISERROR(VLOOKUP(DB21,①初期設定!$AM$55:$AV$201,4,FALSE)),"*",VLOOKUP(DB21,①初期設定!$AM$55:$AV$201,4,FALSE))</f>
        <v>中学女子走高跳</v>
      </c>
      <c r="DJ21" s="97" t="str">
        <f t="shared" ref="DJ21" si="47">IF(ISERROR(RIGHT(DI21,LEN(DI21)-4)),"*",RIGHT(DI21,LEN(DI21)-4))</f>
        <v>走高跳</v>
      </c>
      <c r="DK21" s="97" t="str">
        <f>IF(ISERROR(VLOOKUP(DB21,①初期設定!$AB$55:$AD$201,3,FALSE)),"",VLOOKUP(DB21,①初期設定!$AB$55:$AD$201,3,FALSE))</f>
        <v/>
      </c>
      <c r="DL21" s="97" t="str">
        <f t="shared" ref="DL21" si="48">IF(ISERROR(RIGHT(DK21,LEN(DK21)-4)),"*",RIGHT(DK21,LEN(DK21)-4))</f>
        <v>*</v>
      </c>
      <c r="DM21" s="97" t="str">
        <f>IF(ISERROR(VLOOKUP(DB21,①初期設定!$AN$55:$AV$201,3,FALSE)),"*",VLOOKUP(DB21,①初期設定!$AN$55:$AV$201,3,FALSE))</f>
        <v>*</v>
      </c>
      <c r="DN21" s="97" t="str">
        <f t="shared" ref="DN21" si="49">IF(ISERROR(RIGHT(DM21,LEN(DM21)-4)),"*",RIGHT(DM21,LEN(DM21)-4))</f>
        <v>*</v>
      </c>
      <c r="DO21" s="97" t="str">
        <f>IF(ISERROR(VLOOKUP(DB21,①初期設定!$AC$55:$AD$201,2,FALSE)),"",VLOOKUP(DB21,①初期設定!$AC$55:$AD$201,2,FALSE))</f>
        <v/>
      </c>
      <c r="DP21" s="97" t="str">
        <f t="shared" ref="DP21" si="50">IF(ISERROR(RIGHT(DO21,LEN(DO21)-4)),"*",RIGHT(DO21,LEN(DO21)-4))</f>
        <v>*</v>
      </c>
      <c r="DQ21" s="97" t="str">
        <f>IF(ISERROR(VLOOKUP(DB21,①初期設定!$AO$55:$AV$201,2,FALSE)),"*",VLOOKUP(DB21,①初期設定!$AO$55:$AV$201,2,FALSE))</f>
        <v>*</v>
      </c>
      <c r="DR21" s="97" t="str">
        <f t="shared" ref="DR21" si="51">IF(ISERROR(RIGHT(DQ21,LEN(DQ21)-4)),"*",RIGHT(DQ21,LEN(DQ21)-4))</f>
        <v>*</v>
      </c>
      <c r="DS21" s="97"/>
      <c r="DT21" s="97"/>
      <c r="DU21" s="42"/>
      <c r="DV21" s="42"/>
      <c r="DW21" s="42"/>
      <c r="DX21" s="42"/>
      <c r="DZ21" s="45" t="s">
        <v>144</v>
      </c>
      <c r="EA21" s="45" t="s">
        <v>144</v>
      </c>
    </row>
    <row r="22" spans="1:140" ht="12" customHeight="1">
      <c r="A22" s="369">
        <v>9</v>
      </c>
      <c r="B22" s="369"/>
      <c r="C22" s="372"/>
      <c r="D22" s="372"/>
      <c r="E22" s="372"/>
      <c r="F22" s="372"/>
      <c r="G22" s="393"/>
      <c r="H22" s="389"/>
      <c r="I22" s="390"/>
      <c r="J22" s="387"/>
      <c r="K22" s="387"/>
      <c r="L22" s="387"/>
      <c r="M22" s="387"/>
      <c r="N22" s="389"/>
      <c r="O22" s="391"/>
      <c r="P22" s="391"/>
      <c r="Q22" s="391"/>
      <c r="R22" s="391"/>
      <c r="S22" s="391"/>
      <c r="T22" s="390"/>
      <c r="U22" s="387"/>
      <c r="V22" s="387"/>
      <c r="W22" s="387"/>
      <c r="X22" s="387"/>
      <c r="Y22" s="387"/>
      <c r="Z22" s="387"/>
      <c r="AA22" s="387"/>
      <c r="AB22" s="387"/>
      <c r="AC22" s="387"/>
      <c r="AD22" s="387"/>
      <c r="AE22" s="386"/>
      <c r="AF22" s="372"/>
      <c r="AG22" s="372"/>
      <c r="AH22" s="368"/>
      <c r="AI22" s="374"/>
      <c r="AJ22" s="374"/>
      <c r="AK22" s="374"/>
      <c r="AL22" s="374"/>
      <c r="AM22" s="371"/>
      <c r="AN22" s="162"/>
      <c r="AO22" s="163"/>
      <c r="AP22" s="164" t="str">
        <f t="shared" si="1"/>
        <v/>
      </c>
      <c r="AQ22" s="163"/>
      <c r="AR22" s="163"/>
      <c r="AS22" s="164" t="str">
        <f t="shared" si="2"/>
        <v/>
      </c>
      <c r="AT22" s="163"/>
      <c r="AU22" s="165"/>
      <c r="AV22" s="368"/>
      <c r="AW22" s="374"/>
      <c r="AX22" s="374"/>
      <c r="AY22" s="374"/>
      <c r="AZ22" s="374"/>
      <c r="BA22" s="371"/>
      <c r="BB22" s="162"/>
      <c r="BC22" s="163"/>
      <c r="BD22" s="164" t="str">
        <f t="shared" si="3"/>
        <v/>
      </c>
      <c r="BE22" s="163"/>
      <c r="BF22" s="163"/>
      <c r="BG22" s="164" t="str">
        <f t="shared" si="4"/>
        <v/>
      </c>
      <c r="BH22" s="163"/>
      <c r="BI22" s="165"/>
      <c r="BJ22" s="368"/>
      <c r="BK22" s="374"/>
      <c r="BL22" s="374"/>
      <c r="BM22" s="374"/>
      <c r="BN22" s="374"/>
      <c r="BO22" s="371"/>
      <c r="BP22" s="162"/>
      <c r="BQ22" s="163"/>
      <c r="BR22" s="164" t="str">
        <f t="shared" si="5"/>
        <v/>
      </c>
      <c r="BS22" s="163"/>
      <c r="BT22" s="163"/>
      <c r="BU22" s="164" t="str">
        <f t="shared" si="6"/>
        <v/>
      </c>
      <c r="BV22" s="163"/>
      <c r="BW22" s="165"/>
      <c r="BX22" s="368"/>
      <c r="BY22" s="374"/>
      <c r="BZ22" s="371"/>
      <c r="CA22" s="368"/>
      <c r="CB22" s="374"/>
      <c r="CC22" s="371"/>
      <c r="CE22" s="39">
        <f t="shared" si="11"/>
        <v>0</v>
      </c>
      <c r="CF22" s="39">
        <f t="shared" si="12"/>
        <v>0</v>
      </c>
      <c r="CK22" s="39">
        <f t="shared" si="13"/>
        <v>0</v>
      </c>
      <c r="CL22" s="45" t="str">
        <f t="shared" si="7"/>
        <v>中学種目</v>
      </c>
      <c r="CM22" s="45">
        <f t="shared" si="8"/>
        <v>0</v>
      </c>
      <c r="CN22" s="45">
        <f t="shared" si="9"/>
        <v>0</v>
      </c>
      <c r="CO22" s="45">
        <f t="shared" si="10"/>
        <v>0</v>
      </c>
      <c r="CQ22" s="44"/>
      <c r="CR22" s="89" t="s">
        <v>378</v>
      </c>
      <c r="CS22" s="86" t="s">
        <v>281</v>
      </c>
      <c r="CT22" s="86" t="s">
        <v>19</v>
      </c>
      <c r="CU22" s="86" t="s">
        <v>40</v>
      </c>
      <c r="CV22" s="86" t="s">
        <v>289</v>
      </c>
      <c r="CW22" s="97" t="s">
        <v>258</v>
      </c>
      <c r="CX22" s="44"/>
      <c r="CY22" s="87"/>
      <c r="CZ22" s="97" t="s">
        <v>63</v>
      </c>
      <c r="DA22" s="88"/>
      <c r="DB22" s="97">
        <v>8</v>
      </c>
      <c r="DC22" s="97" t="str">
        <f>IF(ISERROR(VLOOKUP(DB22,①初期設定!$Z$55:$AD$201,5,FALSE)),"*",VLOOKUP(DB22,①初期設定!$Z$55:$AD$201,5,FALSE))</f>
        <v>*</v>
      </c>
      <c r="DD22" s="153" t="str">
        <f t="shared" si="14"/>
        <v>*</v>
      </c>
      <c r="DE22" s="97" t="str">
        <f>IF(ISERROR(VLOOKUP(DB22,①初期設定!$AL$55:$AV$201,5,FALSE)),"*",VLOOKUP(DB22,①初期設定!$AL$55:$AV$201,5,FALSE))</f>
        <v>*</v>
      </c>
      <c r="DF22" s="97" t="str">
        <f t="shared" si="15"/>
        <v>*</v>
      </c>
      <c r="DG22" s="97" t="str">
        <f>IF(ISERROR(VLOOKUP(DB22,①初期設定!$AA$55:$AD$201,4,FALSE)),"*",VLOOKUP(DB22,①初期設定!$AA$55:$AD$201,4,FALSE))</f>
        <v>中学男子3000m</v>
      </c>
      <c r="DH22" s="97" t="str">
        <f t="shared" ref="DH22" si="52">IF(ISERROR(RIGHT(DG22,LEN(DG22)-4)),"*",RIGHT(DG22,LEN(DG22)-4))</f>
        <v>3000m</v>
      </c>
      <c r="DI22" s="97" t="str">
        <f>IF(ISERROR(VLOOKUP(DB22,①初期設定!$AM$55:$AV$201,4,FALSE)),"*",VLOOKUP(DB22,①初期設定!$AM$55:$AV$201,4,FALSE))</f>
        <v>中学女子走幅跳</v>
      </c>
      <c r="DJ22" s="97" t="str">
        <f t="shared" ref="DJ22" si="53">IF(ISERROR(RIGHT(DI22,LEN(DI22)-4)),"*",RIGHT(DI22,LEN(DI22)-4))</f>
        <v>走幅跳</v>
      </c>
      <c r="DK22" s="97" t="str">
        <f>IF(ISERROR(VLOOKUP(DB22,①初期設定!$AB$55:$AD$201,3,FALSE)),"",VLOOKUP(DB22,①初期設定!$AB$55:$AD$201,3,FALSE))</f>
        <v/>
      </c>
      <c r="DL22" s="97" t="str">
        <f t="shared" ref="DL22" si="54">IF(ISERROR(RIGHT(DK22,LEN(DK22)-4)),"*",RIGHT(DK22,LEN(DK22)-4))</f>
        <v>*</v>
      </c>
      <c r="DM22" s="97" t="str">
        <f>IF(ISERROR(VLOOKUP(DB22,①初期設定!$AN$55:$AV$201,3,FALSE)),"*",VLOOKUP(DB22,①初期設定!$AN$55:$AV$201,3,FALSE))</f>
        <v>*</v>
      </c>
      <c r="DN22" s="97" t="str">
        <f t="shared" ref="DN22" si="55">IF(ISERROR(RIGHT(DM22,LEN(DM22)-4)),"*",RIGHT(DM22,LEN(DM22)-4))</f>
        <v>*</v>
      </c>
      <c r="DO22" s="97" t="str">
        <f>IF(ISERROR(VLOOKUP(DB22,①初期設定!$AC$55:$AD$201,2,FALSE)),"",VLOOKUP(DB22,①初期設定!$AC$55:$AD$201,2,FALSE))</f>
        <v/>
      </c>
      <c r="DP22" s="97" t="str">
        <f t="shared" ref="DP22" si="56">IF(ISERROR(RIGHT(DO22,LEN(DO22)-4)),"*",RIGHT(DO22,LEN(DO22)-4))</f>
        <v>*</v>
      </c>
      <c r="DQ22" s="97" t="str">
        <f>IF(ISERROR(VLOOKUP(DB22,①初期設定!$AO$55:$AV$201,2,FALSE)),"*",VLOOKUP(DB22,①初期設定!$AO$55:$AV$201,2,FALSE))</f>
        <v>*</v>
      </c>
      <c r="DR22" s="97" t="str">
        <f t="shared" ref="DR22" si="57">IF(ISERROR(RIGHT(DQ22,LEN(DQ22)-4)),"*",RIGHT(DQ22,LEN(DQ22)-4))</f>
        <v>*</v>
      </c>
      <c r="DS22" s="97"/>
      <c r="DT22" s="97"/>
      <c r="DU22" s="42"/>
      <c r="DV22" s="42"/>
      <c r="DW22" s="42"/>
      <c r="DX22" s="42"/>
    </row>
    <row r="23" spans="1:140" ht="12" customHeight="1">
      <c r="A23" s="369">
        <v>10</v>
      </c>
      <c r="B23" s="369"/>
      <c r="C23" s="372"/>
      <c r="D23" s="372"/>
      <c r="E23" s="372"/>
      <c r="F23" s="372"/>
      <c r="G23" s="393"/>
      <c r="H23" s="389"/>
      <c r="I23" s="390"/>
      <c r="J23" s="387"/>
      <c r="K23" s="387"/>
      <c r="L23" s="387"/>
      <c r="M23" s="387"/>
      <c r="N23" s="389"/>
      <c r="O23" s="391"/>
      <c r="P23" s="391"/>
      <c r="Q23" s="391"/>
      <c r="R23" s="391"/>
      <c r="S23" s="391"/>
      <c r="T23" s="390"/>
      <c r="U23" s="387"/>
      <c r="V23" s="387"/>
      <c r="W23" s="387"/>
      <c r="X23" s="387"/>
      <c r="Y23" s="387"/>
      <c r="Z23" s="387"/>
      <c r="AA23" s="387"/>
      <c r="AB23" s="387"/>
      <c r="AC23" s="387"/>
      <c r="AD23" s="387"/>
      <c r="AE23" s="386"/>
      <c r="AF23" s="372"/>
      <c r="AG23" s="372"/>
      <c r="AH23" s="368"/>
      <c r="AI23" s="374"/>
      <c r="AJ23" s="374"/>
      <c r="AK23" s="374"/>
      <c r="AL23" s="374"/>
      <c r="AM23" s="371"/>
      <c r="AN23" s="162"/>
      <c r="AO23" s="163"/>
      <c r="AP23" s="164" t="str">
        <f t="shared" si="1"/>
        <v/>
      </c>
      <c r="AQ23" s="163"/>
      <c r="AR23" s="163"/>
      <c r="AS23" s="164" t="str">
        <f t="shared" si="2"/>
        <v/>
      </c>
      <c r="AT23" s="163"/>
      <c r="AU23" s="165"/>
      <c r="AV23" s="368"/>
      <c r="AW23" s="374"/>
      <c r="AX23" s="374"/>
      <c r="AY23" s="374"/>
      <c r="AZ23" s="374"/>
      <c r="BA23" s="371"/>
      <c r="BB23" s="162"/>
      <c r="BC23" s="163"/>
      <c r="BD23" s="164" t="str">
        <f t="shared" si="3"/>
        <v/>
      </c>
      <c r="BE23" s="163"/>
      <c r="BF23" s="163"/>
      <c r="BG23" s="164" t="str">
        <f t="shared" si="4"/>
        <v/>
      </c>
      <c r="BH23" s="163"/>
      <c r="BI23" s="165"/>
      <c r="BJ23" s="368"/>
      <c r="BK23" s="374"/>
      <c r="BL23" s="374"/>
      <c r="BM23" s="374"/>
      <c r="BN23" s="374"/>
      <c r="BO23" s="371"/>
      <c r="BP23" s="162"/>
      <c r="BQ23" s="163"/>
      <c r="BR23" s="164" t="str">
        <f t="shared" si="5"/>
        <v/>
      </c>
      <c r="BS23" s="163"/>
      <c r="BT23" s="163"/>
      <c r="BU23" s="164" t="str">
        <f t="shared" si="6"/>
        <v/>
      </c>
      <c r="BV23" s="163"/>
      <c r="BW23" s="165"/>
      <c r="BX23" s="368"/>
      <c r="BY23" s="374"/>
      <c r="BZ23" s="371"/>
      <c r="CA23" s="368"/>
      <c r="CB23" s="374"/>
      <c r="CC23" s="371"/>
      <c r="CE23" s="39">
        <f t="shared" si="11"/>
        <v>0</v>
      </c>
      <c r="CF23" s="39">
        <f t="shared" si="12"/>
        <v>0</v>
      </c>
      <c r="CK23" s="39">
        <f t="shared" si="13"/>
        <v>0</v>
      </c>
      <c r="CL23" s="45" t="str">
        <f t="shared" si="7"/>
        <v>中学種目</v>
      </c>
      <c r="CM23" s="45">
        <f t="shared" si="8"/>
        <v>0</v>
      </c>
      <c r="CN23" s="45">
        <f t="shared" si="9"/>
        <v>0</v>
      </c>
      <c r="CO23" s="45">
        <f t="shared" si="10"/>
        <v>0</v>
      </c>
      <c r="CQ23" s="44"/>
      <c r="CR23" s="89"/>
      <c r="CS23" s="86" t="s">
        <v>280</v>
      </c>
      <c r="CT23" s="86" t="s">
        <v>20</v>
      </c>
      <c r="CU23" s="86" t="s">
        <v>41</v>
      </c>
      <c r="CV23" s="86" t="s">
        <v>226</v>
      </c>
      <c r="CW23" s="97" t="s">
        <v>253</v>
      </c>
      <c r="CX23" s="44"/>
      <c r="CY23" s="87"/>
      <c r="CZ23" s="97" t="s">
        <v>65</v>
      </c>
      <c r="DA23" s="88"/>
      <c r="DB23" s="97">
        <v>9</v>
      </c>
      <c r="DC23" s="97" t="str">
        <f>IF(ISERROR(VLOOKUP(DB23,①初期設定!$Z$55:$AD$201,5,FALSE)),"*",VLOOKUP(DB23,①初期設定!$Z$55:$AD$201,5,FALSE))</f>
        <v>*</v>
      </c>
      <c r="DD23" s="153" t="str">
        <f t="shared" si="14"/>
        <v>*</v>
      </c>
      <c r="DE23" s="97" t="str">
        <f>IF(ISERROR(VLOOKUP(DB23,①初期設定!$AL$55:$AV$201,5,FALSE)),"*",VLOOKUP(DB23,①初期設定!$AL$55:$AV$201,5,FALSE))</f>
        <v>*</v>
      </c>
      <c r="DF23" s="97" t="str">
        <f t="shared" si="15"/>
        <v>*</v>
      </c>
      <c r="DG23" s="97" t="str">
        <f>IF(ISERROR(VLOOKUP(DB23,①初期設定!$AA$55:$AD$201,4,FALSE)),"*",VLOOKUP(DB23,①初期設定!$AA$55:$AD$201,4,FALSE))</f>
        <v>中学男子110mH(0.914m)</v>
      </c>
      <c r="DH23" s="97" t="str">
        <f t="shared" ref="DH23" si="58">IF(ISERROR(RIGHT(DG23,LEN(DG23)-4)),"*",RIGHT(DG23,LEN(DG23)-4))</f>
        <v>110mH(0.914m)</v>
      </c>
      <c r="DI23" s="97" t="str">
        <f>IF(ISERROR(VLOOKUP(DB23,①初期設定!$AM$55:$AV$201,4,FALSE)),"*",VLOOKUP(DB23,①初期設定!$AM$55:$AV$201,4,FALSE))</f>
        <v>中学女子砲丸投(2.721kg)</v>
      </c>
      <c r="DJ23" s="97" t="str">
        <f t="shared" ref="DJ23" si="59">IF(ISERROR(RIGHT(DI23,LEN(DI23)-4)),"*",RIGHT(DI23,LEN(DI23)-4))</f>
        <v>砲丸投(2.721kg)</v>
      </c>
      <c r="DK23" s="97" t="str">
        <f>IF(ISERROR(VLOOKUP(DB23,①初期設定!$AB$55:$AD$201,3,FALSE)),"",VLOOKUP(DB23,①初期設定!$AB$55:$AD$201,3,FALSE))</f>
        <v/>
      </c>
      <c r="DL23" s="97" t="str">
        <f t="shared" ref="DL23" si="60">IF(ISERROR(RIGHT(DK23,LEN(DK23)-4)),"*",RIGHT(DK23,LEN(DK23)-4))</f>
        <v>*</v>
      </c>
      <c r="DM23" s="97" t="str">
        <f>IF(ISERROR(VLOOKUP(DB23,①初期設定!$AN$55:$AV$201,3,FALSE)),"*",VLOOKUP(DB23,①初期設定!$AN$55:$AV$201,3,FALSE))</f>
        <v>*</v>
      </c>
      <c r="DN23" s="97" t="str">
        <f t="shared" ref="DN23" si="61">IF(ISERROR(RIGHT(DM23,LEN(DM23)-4)),"*",RIGHT(DM23,LEN(DM23)-4))</f>
        <v>*</v>
      </c>
      <c r="DO23" s="97" t="str">
        <f>IF(ISERROR(VLOOKUP(DB23,①初期設定!$AC$55:$AD$201,2,FALSE)),"",VLOOKUP(DB23,①初期設定!$AC$55:$AD$201,2,FALSE))</f>
        <v/>
      </c>
      <c r="DP23" s="97" t="str">
        <f t="shared" ref="DP23" si="62">IF(ISERROR(RIGHT(DO23,LEN(DO23)-4)),"*",RIGHT(DO23,LEN(DO23)-4))</f>
        <v>*</v>
      </c>
      <c r="DQ23" s="97" t="str">
        <f>IF(ISERROR(VLOOKUP(DB23,①初期設定!$AO$55:$AV$201,2,FALSE)),"*",VLOOKUP(DB23,①初期設定!$AO$55:$AV$201,2,FALSE))</f>
        <v>*</v>
      </c>
      <c r="DR23" s="97" t="str">
        <f t="shared" ref="DR23" si="63">IF(ISERROR(RIGHT(DQ23,LEN(DQ23)-4)),"*",RIGHT(DQ23,LEN(DQ23)-4))</f>
        <v>*</v>
      </c>
      <c r="DS23" s="97"/>
      <c r="DT23" s="97"/>
      <c r="DU23" s="42"/>
      <c r="DV23" s="42"/>
      <c r="DW23" s="42"/>
      <c r="DX23" s="42"/>
    </row>
    <row r="24" spans="1:140" ht="12" customHeight="1">
      <c r="A24" s="369">
        <v>11</v>
      </c>
      <c r="B24" s="369"/>
      <c r="C24" s="372"/>
      <c r="D24" s="372"/>
      <c r="E24" s="372"/>
      <c r="F24" s="372"/>
      <c r="G24" s="393"/>
      <c r="H24" s="389"/>
      <c r="I24" s="390"/>
      <c r="J24" s="387"/>
      <c r="K24" s="387"/>
      <c r="L24" s="387"/>
      <c r="M24" s="387"/>
      <c r="N24" s="389"/>
      <c r="O24" s="391"/>
      <c r="P24" s="391"/>
      <c r="Q24" s="391"/>
      <c r="R24" s="391"/>
      <c r="S24" s="391"/>
      <c r="T24" s="390"/>
      <c r="U24" s="387"/>
      <c r="V24" s="387"/>
      <c r="W24" s="387"/>
      <c r="X24" s="387"/>
      <c r="Y24" s="387"/>
      <c r="Z24" s="387"/>
      <c r="AA24" s="387"/>
      <c r="AB24" s="387"/>
      <c r="AC24" s="387"/>
      <c r="AD24" s="387"/>
      <c r="AE24" s="386"/>
      <c r="AF24" s="372"/>
      <c r="AG24" s="372"/>
      <c r="AH24" s="368"/>
      <c r="AI24" s="374"/>
      <c r="AJ24" s="374"/>
      <c r="AK24" s="374"/>
      <c r="AL24" s="374"/>
      <c r="AM24" s="371"/>
      <c r="AN24" s="162"/>
      <c r="AO24" s="163"/>
      <c r="AP24" s="164" t="str">
        <f t="shared" si="1"/>
        <v/>
      </c>
      <c r="AQ24" s="163"/>
      <c r="AR24" s="163"/>
      <c r="AS24" s="164" t="str">
        <f t="shared" si="2"/>
        <v/>
      </c>
      <c r="AT24" s="163"/>
      <c r="AU24" s="165"/>
      <c r="AV24" s="368"/>
      <c r="AW24" s="374"/>
      <c r="AX24" s="374"/>
      <c r="AY24" s="374"/>
      <c r="AZ24" s="374"/>
      <c r="BA24" s="371"/>
      <c r="BB24" s="162"/>
      <c r="BC24" s="163"/>
      <c r="BD24" s="164" t="str">
        <f t="shared" si="3"/>
        <v/>
      </c>
      <c r="BE24" s="163"/>
      <c r="BF24" s="163"/>
      <c r="BG24" s="164" t="str">
        <f t="shared" si="4"/>
        <v/>
      </c>
      <c r="BH24" s="163"/>
      <c r="BI24" s="165"/>
      <c r="BJ24" s="368"/>
      <c r="BK24" s="374"/>
      <c r="BL24" s="374"/>
      <c r="BM24" s="374"/>
      <c r="BN24" s="374"/>
      <c r="BO24" s="371"/>
      <c r="BP24" s="162"/>
      <c r="BQ24" s="163"/>
      <c r="BR24" s="164" t="str">
        <f t="shared" si="5"/>
        <v/>
      </c>
      <c r="BS24" s="163"/>
      <c r="BT24" s="163"/>
      <c r="BU24" s="164" t="str">
        <f t="shared" si="6"/>
        <v/>
      </c>
      <c r="BV24" s="163"/>
      <c r="BW24" s="165"/>
      <c r="BX24" s="368"/>
      <c r="BY24" s="374"/>
      <c r="BZ24" s="371"/>
      <c r="CA24" s="368"/>
      <c r="CB24" s="374"/>
      <c r="CC24" s="371"/>
      <c r="CE24" s="39">
        <f t="shared" si="11"/>
        <v>0</v>
      </c>
      <c r="CF24" s="39">
        <f t="shared" si="12"/>
        <v>0</v>
      </c>
      <c r="CK24" s="39">
        <f t="shared" si="13"/>
        <v>0</v>
      </c>
      <c r="CL24" s="45" t="str">
        <f t="shared" si="7"/>
        <v>中学種目</v>
      </c>
      <c r="CM24" s="45">
        <f t="shared" si="8"/>
        <v>0</v>
      </c>
      <c r="CN24" s="45">
        <f t="shared" si="9"/>
        <v>0</v>
      </c>
      <c r="CO24" s="45">
        <f t="shared" si="10"/>
        <v>0</v>
      </c>
      <c r="CQ24" s="44"/>
      <c r="CR24" s="89"/>
      <c r="CS24" s="86" t="s">
        <v>165</v>
      </c>
      <c r="CT24" s="86" t="s">
        <v>21</v>
      </c>
      <c r="CU24" s="86" t="s">
        <v>42</v>
      </c>
      <c r="CV24" s="86" t="s">
        <v>288</v>
      </c>
      <c r="CW24" s="97" t="s">
        <v>254</v>
      </c>
      <c r="CX24" s="44"/>
      <c r="CY24" s="87"/>
      <c r="CZ24" s="97" t="s">
        <v>64</v>
      </c>
      <c r="DA24" s="88"/>
      <c r="DB24" s="97">
        <v>10</v>
      </c>
      <c r="DC24" s="97" t="str">
        <f>IF(ISERROR(VLOOKUP(DB24,①初期設定!$Z$55:$AD$201,5,FALSE)),"*",VLOOKUP(DB24,①初期設定!$Z$55:$AD$201,5,FALSE))</f>
        <v>*</v>
      </c>
      <c r="DD24" s="153" t="str">
        <f t="shared" si="14"/>
        <v>*</v>
      </c>
      <c r="DE24" s="97" t="str">
        <f>IF(ISERROR(VLOOKUP(DB24,①初期設定!$AL$55:$AV$201,5,FALSE)),"*",VLOOKUP(DB24,①初期設定!$AL$55:$AV$201,5,FALSE))</f>
        <v>*</v>
      </c>
      <c r="DF24" s="97" t="str">
        <f t="shared" si="15"/>
        <v>*</v>
      </c>
      <c r="DG24" s="97" t="str">
        <f>IF(ISERROR(VLOOKUP(DB24,①初期設定!$AA$55:$AD$201,4,FALSE)),"*",VLOOKUP(DB24,①初期設定!$AA$55:$AD$201,4,FALSE))</f>
        <v>中学男子走高跳</v>
      </c>
      <c r="DH24" s="97" t="str">
        <f t="shared" ref="DH24" si="64">IF(ISERROR(RIGHT(DG24,LEN(DG24)-4)),"*",RIGHT(DG24,LEN(DG24)-4))</f>
        <v>走高跳</v>
      </c>
      <c r="DI24" s="97" t="str">
        <f>IF(ISERROR(VLOOKUP(DB24,①初期設定!$AM$55:$AV$201,4,FALSE)),"*",VLOOKUP(DB24,①初期設定!$AM$55:$AV$201,4,FALSE))</f>
        <v>中学女子円盤投(1.000kg)</v>
      </c>
      <c r="DJ24" s="97" t="str">
        <f t="shared" ref="DJ24" si="65">IF(ISERROR(RIGHT(DI24,LEN(DI24)-4)),"*",RIGHT(DI24,LEN(DI24)-4))</f>
        <v>円盤投(1.000kg)</v>
      </c>
      <c r="DK24" s="97" t="str">
        <f>IF(ISERROR(VLOOKUP(DB24,①初期設定!$AB$55:$AD$201,3,FALSE)),"",VLOOKUP(DB24,①初期設定!$AB$55:$AD$201,3,FALSE))</f>
        <v/>
      </c>
      <c r="DL24" s="97" t="str">
        <f t="shared" ref="DL24" si="66">IF(ISERROR(RIGHT(DK24,LEN(DK24)-4)),"*",RIGHT(DK24,LEN(DK24)-4))</f>
        <v>*</v>
      </c>
      <c r="DM24" s="97" t="str">
        <f>IF(ISERROR(VLOOKUP(DB24,①初期設定!$AN$55:$AV$201,3,FALSE)),"*",VLOOKUP(DB24,①初期設定!$AN$55:$AV$201,3,FALSE))</f>
        <v>*</v>
      </c>
      <c r="DN24" s="97" t="str">
        <f t="shared" ref="DN24" si="67">IF(ISERROR(RIGHT(DM24,LEN(DM24)-4)),"*",RIGHT(DM24,LEN(DM24)-4))</f>
        <v>*</v>
      </c>
      <c r="DO24" s="97" t="str">
        <f>IF(ISERROR(VLOOKUP(DB24,①初期設定!$AC$55:$AD$201,2,FALSE)),"",VLOOKUP(DB24,①初期設定!$AC$55:$AD$201,2,FALSE))</f>
        <v/>
      </c>
      <c r="DP24" s="97" t="str">
        <f t="shared" ref="DP24" si="68">IF(ISERROR(RIGHT(DO24,LEN(DO24)-4)),"*",RIGHT(DO24,LEN(DO24)-4))</f>
        <v>*</v>
      </c>
      <c r="DQ24" s="97" t="str">
        <f>IF(ISERROR(VLOOKUP(DB24,①初期設定!$AO$55:$AV$201,2,FALSE)),"*",VLOOKUP(DB24,①初期設定!$AO$55:$AV$201,2,FALSE))</f>
        <v>*</v>
      </c>
      <c r="DR24" s="97" t="str">
        <f t="shared" ref="DR24" si="69">IF(ISERROR(RIGHT(DQ24,LEN(DQ24)-4)),"*",RIGHT(DQ24,LEN(DQ24)-4))</f>
        <v>*</v>
      </c>
      <c r="DS24" s="97"/>
      <c r="DT24" s="97"/>
      <c r="DU24" s="42"/>
      <c r="DV24" s="42"/>
      <c r="DW24" s="42"/>
      <c r="DX24" s="42"/>
    </row>
    <row r="25" spans="1:140" ht="12" customHeight="1">
      <c r="A25" s="369">
        <v>12</v>
      </c>
      <c r="B25" s="369"/>
      <c r="C25" s="372"/>
      <c r="D25" s="372"/>
      <c r="E25" s="372"/>
      <c r="F25" s="372"/>
      <c r="G25" s="393"/>
      <c r="H25" s="389"/>
      <c r="I25" s="390"/>
      <c r="J25" s="387"/>
      <c r="K25" s="387"/>
      <c r="L25" s="387"/>
      <c r="M25" s="387"/>
      <c r="N25" s="389"/>
      <c r="O25" s="391"/>
      <c r="P25" s="391"/>
      <c r="Q25" s="391"/>
      <c r="R25" s="391"/>
      <c r="S25" s="391"/>
      <c r="T25" s="390"/>
      <c r="U25" s="387"/>
      <c r="V25" s="387"/>
      <c r="W25" s="387"/>
      <c r="X25" s="387"/>
      <c r="Y25" s="387"/>
      <c r="Z25" s="387"/>
      <c r="AA25" s="387"/>
      <c r="AB25" s="387"/>
      <c r="AC25" s="387"/>
      <c r="AD25" s="387"/>
      <c r="AE25" s="386"/>
      <c r="AF25" s="372"/>
      <c r="AG25" s="372"/>
      <c r="AH25" s="368"/>
      <c r="AI25" s="374"/>
      <c r="AJ25" s="374"/>
      <c r="AK25" s="374"/>
      <c r="AL25" s="374"/>
      <c r="AM25" s="371"/>
      <c r="AN25" s="162"/>
      <c r="AO25" s="163"/>
      <c r="AP25" s="164" t="str">
        <f t="shared" si="1"/>
        <v/>
      </c>
      <c r="AQ25" s="163"/>
      <c r="AR25" s="163"/>
      <c r="AS25" s="164" t="str">
        <f t="shared" si="2"/>
        <v/>
      </c>
      <c r="AT25" s="163"/>
      <c r="AU25" s="165"/>
      <c r="AV25" s="368"/>
      <c r="AW25" s="374"/>
      <c r="AX25" s="374"/>
      <c r="AY25" s="374"/>
      <c r="AZ25" s="374"/>
      <c r="BA25" s="371"/>
      <c r="BB25" s="162"/>
      <c r="BC25" s="163"/>
      <c r="BD25" s="164" t="str">
        <f t="shared" si="3"/>
        <v/>
      </c>
      <c r="BE25" s="163"/>
      <c r="BF25" s="163"/>
      <c r="BG25" s="164" t="str">
        <f t="shared" si="4"/>
        <v/>
      </c>
      <c r="BH25" s="163"/>
      <c r="BI25" s="165"/>
      <c r="BJ25" s="368"/>
      <c r="BK25" s="374"/>
      <c r="BL25" s="374"/>
      <c r="BM25" s="374"/>
      <c r="BN25" s="374"/>
      <c r="BO25" s="371"/>
      <c r="BP25" s="162"/>
      <c r="BQ25" s="163"/>
      <c r="BR25" s="164" t="str">
        <f t="shared" si="5"/>
        <v/>
      </c>
      <c r="BS25" s="163"/>
      <c r="BT25" s="163"/>
      <c r="BU25" s="164" t="str">
        <f t="shared" si="6"/>
        <v/>
      </c>
      <c r="BV25" s="163"/>
      <c r="BW25" s="165"/>
      <c r="BX25" s="368"/>
      <c r="BY25" s="374"/>
      <c r="BZ25" s="371"/>
      <c r="CA25" s="368"/>
      <c r="CB25" s="374"/>
      <c r="CC25" s="371"/>
      <c r="CE25" s="39">
        <f t="shared" si="11"/>
        <v>0</v>
      </c>
      <c r="CF25" s="39">
        <f t="shared" si="12"/>
        <v>0</v>
      </c>
      <c r="CK25" s="39">
        <f t="shared" si="13"/>
        <v>0</v>
      </c>
      <c r="CL25" s="45" t="str">
        <f t="shared" si="7"/>
        <v>中学種目</v>
      </c>
      <c r="CM25" s="45">
        <f t="shared" si="8"/>
        <v>0</v>
      </c>
      <c r="CN25" s="45">
        <f t="shared" si="9"/>
        <v>0</v>
      </c>
      <c r="CO25" s="45">
        <f t="shared" si="10"/>
        <v>0</v>
      </c>
      <c r="CQ25" s="44"/>
      <c r="CR25" s="89"/>
      <c r="CS25" s="86" t="s">
        <v>163</v>
      </c>
      <c r="CT25" s="86" t="s">
        <v>22</v>
      </c>
      <c r="CU25" s="86" t="s">
        <v>303</v>
      </c>
      <c r="CV25" s="86" t="s">
        <v>286</v>
      </c>
      <c r="CW25" s="97" t="s">
        <v>82</v>
      </c>
      <c r="CX25" s="44"/>
      <c r="CY25" s="87"/>
      <c r="CZ25" s="89" t="s">
        <v>333</v>
      </c>
      <c r="DA25" s="88"/>
      <c r="DB25" s="97">
        <v>11</v>
      </c>
      <c r="DC25" s="97" t="str">
        <f>IF(ISERROR(VLOOKUP(DB25,①初期設定!$Z$55:$AD$201,5,FALSE)),"*",VLOOKUP(DB25,①初期設定!$Z$55:$AD$201,5,FALSE))</f>
        <v>*</v>
      </c>
      <c r="DD25" s="153" t="str">
        <f t="shared" si="14"/>
        <v>*</v>
      </c>
      <c r="DE25" s="97" t="str">
        <f>IF(ISERROR(VLOOKUP(DB25,①初期設定!$AL$55:$AV$201,5,FALSE)),"*",VLOOKUP(DB25,①初期設定!$AL$55:$AV$201,5,FALSE))</f>
        <v>*</v>
      </c>
      <c r="DF25" s="97" t="str">
        <f t="shared" si="15"/>
        <v>*</v>
      </c>
      <c r="DG25" s="97" t="str">
        <f>IF(ISERROR(VLOOKUP(DB25,①初期設定!$AA$55:$AD$201,4,FALSE)),"*",VLOOKUP(DB25,①初期設定!$AA$55:$AD$201,4,FALSE))</f>
        <v>中学男子棒高跳</v>
      </c>
      <c r="DH25" s="97" t="str">
        <f t="shared" ref="DH25" si="70">IF(ISERROR(RIGHT(DG25,LEN(DG25)-4)),"*",RIGHT(DG25,LEN(DG25)-4))</f>
        <v>棒高跳</v>
      </c>
      <c r="DI25" s="97" t="str">
        <f>IF(ISERROR(VLOOKUP(DB25,①初期設定!$AM$55:$AV$201,4,FALSE)),"*",VLOOKUP(DB25,①初期設定!$AM$55:$AV$201,4,FALSE))</f>
        <v>中学女子ｼﾞｬﾍﾞﾘｯｸｽﾛｰ</v>
      </c>
      <c r="DJ25" s="97" t="str">
        <f t="shared" ref="DJ25" si="71">IF(ISERROR(RIGHT(DI25,LEN(DI25)-4)),"*",RIGHT(DI25,LEN(DI25)-4))</f>
        <v>ｼﾞｬﾍﾞﾘｯｸｽﾛｰ</v>
      </c>
      <c r="DK25" s="97" t="str">
        <f>IF(ISERROR(VLOOKUP(DB25,①初期設定!$AB$55:$AD$201,3,FALSE)),"",VLOOKUP(DB25,①初期設定!$AB$55:$AD$201,3,FALSE))</f>
        <v/>
      </c>
      <c r="DL25" s="97" t="str">
        <f t="shared" ref="DL25" si="72">IF(ISERROR(RIGHT(DK25,LEN(DK25)-4)),"*",RIGHT(DK25,LEN(DK25)-4))</f>
        <v>*</v>
      </c>
      <c r="DM25" s="97" t="str">
        <f>IF(ISERROR(VLOOKUP(DB25,①初期設定!$AN$55:$AV$201,3,FALSE)),"*",VLOOKUP(DB25,①初期設定!$AN$55:$AV$201,3,FALSE))</f>
        <v>*</v>
      </c>
      <c r="DN25" s="97" t="str">
        <f t="shared" ref="DN25" si="73">IF(ISERROR(RIGHT(DM25,LEN(DM25)-4)),"*",RIGHT(DM25,LEN(DM25)-4))</f>
        <v>*</v>
      </c>
      <c r="DO25" s="97" t="str">
        <f>IF(ISERROR(VLOOKUP(DB25,①初期設定!$AC$55:$AD$201,2,FALSE)),"",VLOOKUP(DB25,①初期設定!$AC$55:$AD$201,2,FALSE))</f>
        <v/>
      </c>
      <c r="DP25" s="97" t="str">
        <f t="shared" ref="DP25" si="74">IF(ISERROR(RIGHT(DO25,LEN(DO25)-4)),"*",RIGHT(DO25,LEN(DO25)-4))</f>
        <v>*</v>
      </c>
      <c r="DQ25" s="97" t="str">
        <f>IF(ISERROR(VLOOKUP(DB25,①初期設定!$AO$55:$AV$201,2,FALSE)),"*",VLOOKUP(DB25,①初期設定!$AO$55:$AV$201,2,FALSE))</f>
        <v>*</v>
      </c>
      <c r="DR25" s="97" t="str">
        <f t="shared" ref="DR25" si="75">IF(ISERROR(RIGHT(DQ25,LEN(DQ25)-4)),"*",RIGHT(DQ25,LEN(DQ25)-4))</f>
        <v>*</v>
      </c>
      <c r="DS25" s="97"/>
      <c r="DT25" s="97"/>
      <c r="DU25" s="42"/>
      <c r="DV25" s="42"/>
      <c r="DW25" s="42"/>
      <c r="DX25" s="42"/>
    </row>
    <row r="26" spans="1:140" ht="12" customHeight="1">
      <c r="A26" s="369">
        <v>13</v>
      </c>
      <c r="B26" s="369"/>
      <c r="C26" s="372"/>
      <c r="D26" s="372"/>
      <c r="E26" s="372"/>
      <c r="F26" s="372"/>
      <c r="G26" s="393"/>
      <c r="H26" s="389"/>
      <c r="I26" s="390"/>
      <c r="J26" s="387"/>
      <c r="K26" s="387"/>
      <c r="L26" s="387"/>
      <c r="M26" s="387"/>
      <c r="N26" s="389"/>
      <c r="O26" s="391"/>
      <c r="P26" s="391"/>
      <c r="Q26" s="391"/>
      <c r="R26" s="391"/>
      <c r="S26" s="391"/>
      <c r="T26" s="390"/>
      <c r="U26" s="387"/>
      <c r="V26" s="387"/>
      <c r="W26" s="387"/>
      <c r="X26" s="387"/>
      <c r="Y26" s="387"/>
      <c r="Z26" s="387"/>
      <c r="AA26" s="387"/>
      <c r="AB26" s="387"/>
      <c r="AC26" s="387"/>
      <c r="AD26" s="387"/>
      <c r="AE26" s="386"/>
      <c r="AF26" s="372"/>
      <c r="AG26" s="372"/>
      <c r="AH26" s="368"/>
      <c r="AI26" s="374"/>
      <c r="AJ26" s="374"/>
      <c r="AK26" s="374"/>
      <c r="AL26" s="374"/>
      <c r="AM26" s="371"/>
      <c r="AN26" s="162"/>
      <c r="AO26" s="163"/>
      <c r="AP26" s="164" t="str">
        <f t="shared" si="1"/>
        <v/>
      </c>
      <c r="AQ26" s="163"/>
      <c r="AR26" s="163"/>
      <c r="AS26" s="164" t="str">
        <f t="shared" si="2"/>
        <v/>
      </c>
      <c r="AT26" s="163"/>
      <c r="AU26" s="165"/>
      <c r="AV26" s="368"/>
      <c r="AW26" s="374"/>
      <c r="AX26" s="374"/>
      <c r="AY26" s="374"/>
      <c r="AZ26" s="374"/>
      <c r="BA26" s="371"/>
      <c r="BB26" s="162"/>
      <c r="BC26" s="163"/>
      <c r="BD26" s="164" t="str">
        <f t="shared" si="3"/>
        <v/>
      </c>
      <c r="BE26" s="163"/>
      <c r="BF26" s="163"/>
      <c r="BG26" s="164" t="str">
        <f t="shared" si="4"/>
        <v/>
      </c>
      <c r="BH26" s="163"/>
      <c r="BI26" s="165"/>
      <c r="BJ26" s="368"/>
      <c r="BK26" s="374"/>
      <c r="BL26" s="374"/>
      <c r="BM26" s="374"/>
      <c r="BN26" s="374"/>
      <c r="BO26" s="371"/>
      <c r="BP26" s="162"/>
      <c r="BQ26" s="163"/>
      <c r="BR26" s="164" t="str">
        <f t="shared" si="5"/>
        <v/>
      </c>
      <c r="BS26" s="163"/>
      <c r="BT26" s="163"/>
      <c r="BU26" s="164" t="str">
        <f t="shared" si="6"/>
        <v/>
      </c>
      <c r="BV26" s="163"/>
      <c r="BW26" s="165"/>
      <c r="BX26" s="368"/>
      <c r="BY26" s="374"/>
      <c r="BZ26" s="371"/>
      <c r="CA26" s="368"/>
      <c r="CB26" s="374"/>
      <c r="CC26" s="371"/>
      <c r="CE26" s="39">
        <f t="shared" si="11"/>
        <v>0</v>
      </c>
      <c r="CF26" s="39">
        <f t="shared" si="12"/>
        <v>0</v>
      </c>
      <c r="CK26" s="39">
        <f t="shared" si="13"/>
        <v>0</v>
      </c>
      <c r="CL26" s="45" t="str">
        <f t="shared" si="7"/>
        <v>中学種目</v>
      </c>
      <c r="CM26" s="45">
        <f t="shared" si="8"/>
        <v>0</v>
      </c>
      <c r="CN26" s="45">
        <f t="shared" si="9"/>
        <v>0</v>
      </c>
      <c r="CO26" s="45">
        <f t="shared" si="10"/>
        <v>0</v>
      </c>
      <c r="CQ26" s="44"/>
      <c r="CR26" s="89"/>
      <c r="CS26" s="86" t="s">
        <v>168</v>
      </c>
      <c r="CT26" s="86" t="s">
        <v>24</v>
      </c>
      <c r="CU26" s="86" t="s">
        <v>43</v>
      </c>
      <c r="CV26" s="86" t="s">
        <v>227</v>
      </c>
      <c r="CW26" s="97" t="s">
        <v>83</v>
      </c>
      <c r="CX26" s="44"/>
      <c r="CY26" s="87"/>
      <c r="CZ26" s="89" t="s">
        <v>338</v>
      </c>
      <c r="DA26" s="88"/>
      <c r="DB26" s="97">
        <v>12</v>
      </c>
      <c r="DC26" s="97" t="str">
        <f>IF(ISERROR(VLOOKUP(DB26,①初期設定!$Z$55:$AD$201,5,FALSE)),"*",VLOOKUP(DB26,①初期設定!$Z$55:$AD$201,5,FALSE))</f>
        <v>*</v>
      </c>
      <c r="DD26" s="153" t="str">
        <f t="shared" si="14"/>
        <v>*</v>
      </c>
      <c r="DE26" s="97" t="str">
        <f>IF(ISERROR(VLOOKUP(DB26,①初期設定!$AL$55:$AV$201,5,FALSE)),"*",VLOOKUP(DB26,①初期設定!$AL$55:$AV$201,5,FALSE))</f>
        <v>*</v>
      </c>
      <c r="DF26" s="97" t="str">
        <f t="shared" si="15"/>
        <v>*</v>
      </c>
      <c r="DG26" s="97" t="str">
        <f>IF(ISERROR(VLOOKUP(DB26,①初期設定!$AA$55:$AD$201,4,FALSE)),"*",VLOOKUP(DB26,①初期設定!$AA$55:$AD$201,4,FALSE))</f>
        <v>中学男子走幅跳</v>
      </c>
      <c r="DH26" s="97" t="str">
        <f t="shared" ref="DH26" si="76">IF(ISERROR(RIGHT(DG26,LEN(DG26)-4)),"*",RIGHT(DG26,LEN(DG26)-4))</f>
        <v>走幅跳</v>
      </c>
      <c r="DI26" s="97" t="str">
        <f>IF(ISERROR(VLOOKUP(DB26,①初期設定!$AM$55:$AV$201,4,FALSE)),"*",VLOOKUP(DB26,①初期設定!$AM$55:$AV$201,4,FALSE))</f>
        <v>中学女子四種競技</v>
      </c>
      <c r="DJ26" s="97" t="str">
        <f t="shared" ref="DJ26" si="77">IF(ISERROR(RIGHT(DI26,LEN(DI26)-4)),"*",RIGHT(DI26,LEN(DI26)-4))</f>
        <v>四種競技</v>
      </c>
      <c r="DK26" s="97" t="str">
        <f>IF(ISERROR(VLOOKUP(DB26,①初期設定!$AB$55:$AD$201,3,FALSE)),"",VLOOKUP(DB26,①初期設定!$AB$55:$AD$201,3,FALSE))</f>
        <v/>
      </c>
      <c r="DL26" s="97" t="str">
        <f t="shared" ref="DL26" si="78">IF(ISERROR(RIGHT(DK26,LEN(DK26)-4)),"*",RIGHT(DK26,LEN(DK26)-4))</f>
        <v>*</v>
      </c>
      <c r="DM26" s="97" t="str">
        <f>IF(ISERROR(VLOOKUP(DB26,①初期設定!$AN$55:$AV$201,3,FALSE)),"*",VLOOKUP(DB26,①初期設定!$AN$55:$AV$201,3,FALSE))</f>
        <v>*</v>
      </c>
      <c r="DN26" s="97" t="str">
        <f t="shared" ref="DN26" si="79">IF(ISERROR(RIGHT(DM26,LEN(DM26)-4)),"*",RIGHT(DM26,LEN(DM26)-4))</f>
        <v>*</v>
      </c>
      <c r="DO26" s="97" t="str">
        <f>IF(ISERROR(VLOOKUP(DB26,①初期設定!$AC$55:$AD$201,2,FALSE)),"",VLOOKUP(DB26,①初期設定!$AC$55:$AD$201,2,FALSE))</f>
        <v/>
      </c>
      <c r="DP26" s="97" t="str">
        <f t="shared" ref="DP26" si="80">IF(ISERROR(RIGHT(DO26,LEN(DO26)-4)),"*",RIGHT(DO26,LEN(DO26)-4))</f>
        <v>*</v>
      </c>
      <c r="DQ26" s="97" t="str">
        <f>IF(ISERROR(VLOOKUP(DB26,①初期設定!$AO$55:$AV$201,2,FALSE)),"*",VLOOKUP(DB26,①初期設定!$AO$55:$AV$201,2,FALSE))</f>
        <v>*</v>
      </c>
      <c r="DR26" s="97" t="str">
        <f t="shared" ref="DR26" si="81">IF(ISERROR(RIGHT(DQ26,LEN(DQ26)-4)),"*",RIGHT(DQ26,LEN(DQ26)-4))</f>
        <v>*</v>
      </c>
      <c r="DS26" s="97"/>
      <c r="DT26" s="97"/>
      <c r="DU26" s="42"/>
      <c r="DV26" s="42"/>
      <c r="DW26" s="42"/>
      <c r="DX26" s="42"/>
    </row>
    <row r="27" spans="1:140" ht="12" customHeight="1">
      <c r="A27" s="369">
        <v>14</v>
      </c>
      <c r="B27" s="369"/>
      <c r="C27" s="372"/>
      <c r="D27" s="372"/>
      <c r="E27" s="372"/>
      <c r="F27" s="372"/>
      <c r="G27" s="393"/>
      <c r="H27" s="389"/>
      <c r="I27" s="390"/>
      <c r="J27" s="387"/>
      <c r="K27" s="387"/>
      <c r="L27" s="387"/>
      <c r="M27" s="387"/>
      <c r="N27" s="389"/>
      <c r="O27" s="391"/>
      <c r="P27" s="391"/>
      <c r="Q27" s="391"/>
      <c r="R27" s="391"/>
      <c r="S27" s="391"/>
      <c r="T27" s="390"/>
      <c r="U27" s="387"/>
      <c r="V27" s="387"/>
      <c r="W27" s="387"/>
      <c r="X27" s="387"/>
      <c r="Y27" s="387"/>
      <c r="Z27" s="387"/>
      <c r="AA27" s="387"/>
      <c r="AB27" s="387"/>
      <c r="AC27" s="387"/>
      <c r="AD27" s="387"/>
      <c r="AE27" s="386"/>
      <c r="AF27" s="372"/>
      <c r="AG27" s="372"/>
      <c r="AH27" s="368"/>
      <c r="AI27" s="374"/>
      <c r="AJ27" s="374"/>
      <c r="AK27" s="374"/>
      <c r="AL27" s="374"/>
      <c r="AM27" s="371"/>
      <c r="AN27" s="162"/>
      <c r="AO27" s="163"/>
      <c r="AP27" s="164" t="str">
        <f t="shared" si="1"/>
        <v/>
      </c>
      <c r="AQ27" s="163"/>
      <c r="AR27" s="163"/>
      <c r="AS27" s="164" t="str">
        <f t="shared" si="2"/>
        <v/>
      </c>
      <c r="AT27" s="163"/>
      <c r="AU27" s="165"/>
      <c r="AV27" s="368"/>
      <c r="AW27" s="374"/>
      <c r="AX27" s="374"/>
      <c r="AY27" s="374"/>
      <c r="AZ27" s="374"/>
      <c r="BA27" s="371"/>
      <c r="BB27" s="162"/>
      <c r="BC27" s="163"/>
      <c r="BD27" s="164" t="str">
        <f t="shared" si="3"/>
        <v/>
      </c>
      <c r="BE27" s="163"/>
      <c r="BF27" s="163"/>
      <c r="BG27" s="164" t="str">
        <f t="shared" si="4"/>
        <v/>
      </c>
      <c r="BH27" s="163"/>
      <c r="BI27" s="165"/>
      <c r="BJ27" s="368"/>
      <c r="BK27" s="374"/>
      <c r="BL27" s="374"/>
      <c r="BM27" s="374"/>
      <c r="BN27" s="374"/>
      <c r="BO27" s="371"/>
      <c r="BP27" s="162"/>
      <c r="BQ27" s="163"/>
      <c r="BR27" s="164" t="str">
        <f t="shared" si="5"/>
        <v/>
      </c>
      <c r="BS27" s="163"/>
      <c r="BT27" s="163"/>
      <c r="BU27" s="164" t="str">
        <f t="shared" si="6"/>
        <v/>
      </c>
      <c r="BV27" s="163"/>
      <c r="BW27" s="165"/>
      <c r="BX27" s="368"/>
      <c r="BY27" s="374"/>
      <c r="BZ27" s="371"/>
      <c r="CA27" s="368"/>
      <c r="CB27" s="374"/>
      <c r="CC27" s="371"/>
      <c r="CE27" s="39">
        <f t="shared" si="11"/>
        <v>0</v>
      </c>
      <c r="CF27" s="39">
        <f t="shared" si="12"/>
        <v>0</v>
      </c>
      <c r="CK27" s="39">
        <f t="shared" si="13"/>
        <v>0</v>
      </c>
      <c r="CL27" s="45" t="str">
        <f t="shared" si="7"/>
        <v>中学種目</v>
      </c>
      <c r="CM27" s="45">
        <f t="shared" si="8"/>
        <v>0</v>
      </c>
      <c r="CN27" s="45">
        <f t="shared" si="9"/>
        <v>0</v>
      </c>
      <c r="CO27" s="45">
        <f t="shared" si="10"/>
        <v>0</v>
      </c>
      <c r="CQ27" s="44"/>
      <c r="CR27" s="89"/>
      <c r="CS27" s="86" t="s">
        <v>161</v>
      </c>
      <c r="CT27" s="86" t="s">
        <v>25</v>
      </c>
      <c r="CU27" s="86" t="s">
        <v>44</v>
      </c>
      <c r="CV27" s="86" t="s">
        <v>291</v>
      </c>
      <c r="CW27" s="97" t="s">
        <v>263</v>
      </c>
      <c r="CX27" s="44"/>
      <c r="CY27" s="87"/>
      <c r="CZ27" s="89" t="s">
        <v>339</v>
      </c>
      <c r="DA27" s="88"/>
      <c r="DB27" s="97">
        <v>13</v>
      </c>
      <c r="DC27" s="97" t="str">
        <f>IF(ISERROR(VLOOKUP(DB27,①初期設定!$Z$55:$AD$201,5,FALSE)),"*",VLOOKUP(DB27,①初期設定!$Z$55:$AD$201,5,FALSE))</f>
        <v>*</v>
      </c>
      <c r="DD27" s="153" t="str">
        <f t="shared" si="14"/>
        <v>*</v>
      </c>
      <c r="DE27" s="97" t="str">
        <f>IF(ISERROR(VLOOKUP(DB27,①初期設定!$AL$55:$AV$201,5,FALSE)),"*",VLOOKUP(DB27,①初期設定!$AL$55:$AV$201,5,FALSE))</f>
        <v>*</v>
      </c>
      <c r="DF27" s="97" t="str">
        <f t="shared" si="15"/>
        <v>*</v>
      </c>
      <c r="DG27" s="97" t="str">
        <f>IF(ISERROR(VLOOKUP(DB27,①初期設定!$AA$55:$AD$201,4,FALSE)),"*",VLOOKUP(DB27,①初期設定!$AA$55:$AD$201,4,FALSE))</f>
        <v>中学男子砲丸投(5.000kg)</v>
      </c>
      <c r="DH27" s="97" t="str">
        <f t="shared" ref="DH27" si="82">IF(ISERROR(RIGHT(DG27,LEN(DG27)-4)),"*",RIGHT(DG27,LEN(DG27)-4))</f>
        <v>砲丸投(5.000kg)</v>
      </c>
      <c r="DI27" s="97" t="str">
        <f>IF(ISERROR(VLOOKUP(DB27,①初期設定!$AM$55:$AV$201,4,FALSE)),"*",VLOOKUP(DB27,①初期設定!$AM$55:$AV$201,4,FALSE))</f>
        <v>*</v>
      </c>
      <c r="DJ27" s="97" t="str">
        <f t="shared" ref="DJ27" si="83">IF(ISERROR(RIGHT(DI27,LEN(DI27)-4)),"*",RIGHT(DI27,LEN(DI27)-4))</f>
        <v>*</v>
      </c>
      <c r="DK27" s="97" t="str">
        <f>IF(ISERROR(VLOOKUP(DB27,①初期設定!$AB$55:$AD$201,3,FALSE)),"",VLOOKUP(DB27,①初期設定!$AB$55:$AD$201,3,FALSE))</f>
        <v/>
      </c>
      <c r="DL27" s="97" t="str">
        <f t="shared" ref="DL27" si="84">IF(ISERROR(RIGHT(DK27,LEN(DK27)-4)),"*",RIGHT(DK27,LEN(DK27)-4))</f>
        <v>*</v>
      </c>
      <c r="DM27" s="97" t="str">
        <f>IF(ISERROR(VLOOKUP(DB27,①初期設定!$AN$55:$AV$201,3,FALSE)),"*",VLOOKUP(DB27,①初期設定!$AN$55:$AV$201,3,FALSE))</f>
        <v>*</v>
      </c>
      <c r="DN27" s="97" t="str">
        <f t="shared" ref="DN27" si="85">IF(ISERROR(RIGHT(DM27,LEN(DM27)-4)),"*",RIGHT(DM27,LEN(DM27)-4))</f>
        <v>*</v>
      </c>
      <c r="DO27" s="97" t="str">
        <f>IF(ISERROR(VLOOKUP(DB27,①初期設定!$AC$55:$AD$201,2,FALSE)),"",VLOOKUP(DB27,①初期設定!$AC$55:$AD$201,2,FALSE))</f>
        <v/>
      </c>
      <c r="DP27" s="97" t="str">
        <f t="shared" ref="DP27" si="86">IF(ISERROR(RIGHT(DO27,LEN(DO27)-4)),"*",RIGHT(DO27,LEN(DO27)-4))</f>
        <v>*</v>
      </c>
      <c r="DQ27" s="97" t="str">
        <f>IF(ISERROR(VLOOKUP(DB27,①初期設定!$AO$55:$AV$201,2,FALSE)),"*",VLOOKUP(DB27,①初期設定!$AO$55:$AV$201,2,FALSE))</f>
        <v>*</v>
      </c>
      <c r="DR27" s="97" t="str">
        <f t="shared" ref="DR27" si="87">IF(ISERROR(RIGHT(DQ27,LEN(DQ27)-4)),"*",RIGHT(DQ27,LEN(DQ27)-4))</f>
        <v>*</v>
      </c>
      <c r="DS27" s="97"/>
      <c r="DT27" s="97"/>
      <c r="DU27" s="42"/>
      <c r="DV27" s="42"/>
      <c r="DW27" s="42"/>
      <c r="DX27" s="42"/>
    </row>
    <row r="28" spans="1:140" ht="12" customHeight="1">
      <c r="A28" s="369">
        <v>15</v>
      </c>
      <c r="B28" s="369"/>
      <c r="C28" s="372"/>
      <c r="D28" s="372"/>
      <c r="E28" s="372"/>
      <c r="F28" s="372"/>
      <c r="G28" s="393"/>
      <c r="H28" s="389"/>
      <c r="I28" s="390"/>
      <c r="J28" s="387"/>
      <c r="K28" s="387"/>
      <c r="L28" s="387"/>
      <c r="M28" s="387"/>
      <c r="N28" s="389"/>
      <c r="O28" s="391"/>
      <c r="P28" s="391"/>
      <c r="Q28" s="391"/>
      <c r="R28" s="391"/>
      <c r="S28" s="391"/>
      <c r="T28" s="390"/>
      <c r="U28" s="387"/>
      <c r="V28" s="387"/>
      <c r="W28" s="387"/>
      <c r="X28" s="387"/>
      <c r="Y28" s="387"/>
      <c r="Z28" s="387"/>
      <c r="AA28" s="387"/>
      <c r="AB28" s="387"/>
      <c r="AC28" s="387"/>
      <c r="AD28" s="387"/>
      <c r="AE28" s="386"/>
      <c r="AF28" s="372"/>
      <c r="AG28" s="372"/>
      <c r="AH28" s="368"/>
      <c r="AI28" s="374"/>
      <c r="AJ28" s="374"/>
      <c r="AK28" s="374"/>
      <c r="AL28" s="374"/>
      <c r="AM28" s="371"/>
      <c r="AN28" s="162"/>
      <c r="AO28" s="163"/>
      <c r="AP28" s="164" t="str">
        <f t="shared" si="1"/>
        <v/>
      </c>
      <c r="AQ28" s="163"/>
      <c r="AR28" s="163"/>
      <c r="AS28" s="164" t="str">
        <f t="shared" si="2"/>
        <v/>
      </c>
      <c r="AT28" s="163"/>
      <c r="AU28" s="165"/>
      <c r="AV28" s="368"/>
      <c r="AW28" s="374"/>
      <c r="AX28" s="374"/>
      <c r="AY28" s="374"/>
      <c r="AZ28" s="374"/>
      <c r="BA28" s="371"/>
      <c r="BB28" s="162"/>
      <c r="BC28" s="163"/>
      <c r="BD28" s="164" t="str">
        <f t="shared" si="3"/>
        <v/>
      </c>
      <c r="BE28" s="163"/>
      <c r="BF28" s="163"/>
      <c r="BG28" s="164" t="str">
        <f t="shared" si="4"/>
        <v/>
      </c>
      <c r="BH28" s="163"/>
      <c r="BI28" s="165"/>
      <c r="BJ28" s="368"/>
      <c r="BK28" s="374"/>
      <c r="BL28" s="374"/>
      <c r="BM28" s="374"/>
      <c r="BN28" s="374"/>
      <c r="BO28" s="371"/>
      <c r="BP28" s="162"/>
      <c r="BQ28" s="163"/>
      <c r="BR28" s="164" t="str">
        <f t="shared" si="5"/>
        <v/>
      </c>
      <c r="BS28" s="163"/>
      <c r="BT28" s="163"/>
      <c r="BU28" s="164" t="str">
        <f t="shared" si="6"/>
        <v/>
      </c>
      <c r="BV28" s="163"/>
      <c r="BW28" s="165"/>
      <c r="BX28" s="368"/>
      <c r="BY28" s="374"/>
      <c r="BZ28" s="371"/>
      <c r="CA28" s="368"/>
      <c r="CB28" s="374"/>
      <c r="CC28" s="371"/>
      <c r="CE28" s="39">
        <f t="shared" si="11"/>
        <v>0</v>
      </c>
      <c r="CF28" s="39">
        <f t="shared" si="12"/>
        <v>0</v>
      </c>
      <c r="CK28" s="39">
        <f t="shared" si="13"/>
        <v>0</v>
      </c>
      <c r="CL28" s="45" t="str">
        <f t="shared" si="7"/>
        <v>中学種目</v>
      </c>
      <c r="CM28" s="45">
        <f t="shared" si="8"/>
        <v>0</v>
      </c>
      <c r="CN28" s="45">
        <f t="shared" si="9"/>
        <v>0</v>
      </c>
      <c r="CO28" s="45">
        <f t="shared" si="10"/>
        <v>0</v>
      </c>
      <c r="CQ28" s="44"/>
      <c r="CR28" s="89"/>
      <c r="CS28" s="86" t="s">
        <v>160</v>
      </c>
      <c r="CT28" s="86" t="s">
        <v>23</v>
      </c>
      <c r="CU28" s="86" t="s">
        <v>45</v>
      </c>
      <c r="CV28" s="86" t="s">
        <v>228</v>
      </c>
      <c r="CW28" s="97" t="s">
        <v>84</v>
      </c>
      <c r="CX28" s="44"/>
      <c r="CY28" s="87"/>
      <c r="CZ28" s="89" t="s">
        <v>340</v>
      </c>
      <c r="DA28" s="103"/>
      <c r="DB28" s="97">
        <v>14</v>
      </c>
      <c r="DC28" s="97" t="str">
        <f>IF(ISERROR(VLOOKUP(DB28,①初期設定!$Z$55:$AD$201,5,FALSE)),"*",VLOOKUP(DB28,①初期設定!$Z$55:$AD$201,5,FALSE))</f>
        <v>*</v>
      </c>
      <c r="DD28" s="153" t="str">
        <f t="shared" si="14"/>
        <v>*</v>
      </c>
      <c r="DE28" s="97" t="str">
        <f>IF(ISERROR(VLOOKUP(DB28,①初期設定!$AL$55:$AV$201,5,FALSE)),"*",VLOOKUP(DB28,①初期設定!$AL$55:$AV$201,5,FALSE))</f>
        <v>*</v>
      </c>
      <c r="DF28" s="97" t="str">
        <f t="shared" si="15"/>
        <v>*</v>
      </c>
      <c r="DG28" s="97" t="str">
        <f>IF(ISERROR(VLOOKUP(DB28,①初期設定!$AA$55:$AD$201,4,FALSE)),"*",VLOOKUP(DB28,①初期設定!$AA$55:$AD$201,4,FALSE))</f>
        <v>中学男子円盤投(1.500kg)</v>
      </c>
      <c r="DH28" s="97" t="str">
        <f t="shared" ref="DH28" si="88">IF(ISERROR(RIGHT(DG28,LEN(DG28)-4)),"*",RIGHT(DG28,LEN(DG28)-4))</f>
        <v>円盤投(1.500kg)</v>
      </c>
      <c r="DI28" s="97" t="str">
        <f>IF(ISERROR(VLOOKUP(DB28,①初期設定!$AM$55:$AV$201,4,FALSE)),"*",VLOOKUP(DB28,①初期設定!$AM$55:$AV$201,4,FALSE))</f>
        <v>*</v>
      </c>
      <c r="DJ28" s="97" t="str">
        <f t="shared" ref="DJ28" si="89">IF(ISERROR(RIGHT(DI28,LEN(DI28)-4)),"*",RIGHT(DI28,LEN(DI28)-4))</f>
        <v>*</v>
      </c>
      <c r="DK28" s="97" t="str">
        <f>IF(ISERROR(VLOOKUP(DB28,①初期設定!$AB$55:$AD$201,3,FALSE)),"",VLOOKUP(DB28,①初期設定!$AB$55:$AD$201,3,FALSE))</f>
        <v/>
      </c>
      <c r="DL28" s="97" t="str">
        <f t="shared" ref="DL28" si="90">IF(ISERROR(RIGHT(DK28,LEN(DK28)-4)),"*",RIGHT(DK28,LEN(DK28)-4))</f>
        <v>*</v>
      </c>
      <c r="DM28" s="97" t="str">
        <f>IF(ISERROR(VLOOKUP(DB28,①初期設定!$AN$55:$AV$201,3,FALSE)),"*",VLOOKUP(DB28,①初期設定!$AN$55:$AV$201,3,FALSE))</f>
        <v>*</v>
      </c>
      <c r="DN28" s="97" t="str">
        <f t="shared" ref="DN28" si="91">IF(ISERROR(RIGHT(DM28,LEN(DM28)-4)),"*",RIGHT(DM28,LEN(DM28)-4))</f>
        <v>*</v>
      </c>
      <c r="DO28" s="97" t="str">
        <f>IF(ISERROR(VLOOKUP(DB28,①初期設定!$AC$55:$AD$201,2,FALSE)),"",VLOOKUP(DB28,①初期設定!$AC$55:$AD$201,2,FALSE))</f>
        <v/>
      </c>
      <c r="DP28" s="97" t="str">
        <f t="shared" ref="DP28" si="92">IF(ISERROR(RIGHT(DO28,LEN(DO28)-4)),"*",RIGHT(DO28,LEN(DO28)-4))</f>
        <v>*</v>
      </c>
      <c r="DQ28" s="97" t="str">
        <f>IF(ISERROR(VLOOKUP(DB28,①初期設定!$AO$55:$AV$201,2,FALSE)),"*",VLOOKUP(DB28,①初期設定!$AO$55:$AV$201,2,FALSE))</f>
        <v>*</v>
      </c>
      <c r="DR28" s="97" t="str">
        <f t="shared" ref="DR28" si="93">IF(ISERROR(RIGHT(DQ28,LEN(DQ28)-4)),"*",RIGHT(DQ28,LEN(DQ28)-4))</f>
        <v>*</v>
      </c>
      <c r="DS28" s="98"/>
      <c r="DT28" s="98"/>
      <c r="DU28" s="42"/>
      <c r="DV28" s="42"/>
      <c r="DW28" s="42"/>
      <c r="DX28" s="42"/>
    </row>
    <row r="29" spans="1:140" ht="12" customHeight="1">
      <c r="A29" s="369">
        <v>16</v>
      </c>
      <c r="B29" s="369"/>
      <c r="C29" s="372"/>
      <c r="D29" s="372"/>
      <c r="E29" s="372"/>
      <c r="F29" s="372"/>
      <c r="G29" s="393"/>
      <c r="H29" s="389"/>
      <c r="I29" s="390"/>
      <c r="J29" s="387"/>
      <c r="K29" s="387"/>
      <c r="L29" s="387"/>
      <c r="M29" s="387"/>
      <c r="N29" s="389"/>
      <c r="O29" s="391"/>
      <c r="P29" s="391"/>
      <c r="Q29" s="391"/>
      <c r="R29" s="391"/>
      <c r="S29" s="391"/>
      <c r="T29" s="390"/>
      <c r="U29" s="387"/>
      <c r="V29" s="387"/>
      <c r="W29" s="387"/>
      <c r="X29" s="387"/>
      <c r="Y29" s="387"/>
      <c r="Z29" s="387"/>
      <c r="AA29" s="387"/>
      <c r="AB29" s="387"/>
      <c r="AC29" s="387"/>
      <c r="AD29" s="387"/>
      <c r="AE29" s="386"/>
      <c r="AF29" s="372"/>
      <c r="AG29" s="372"/>
      <c r="AH29" s="368"/>
      <c r="AI29" s="374"/>
      <c r="AJ29" s="374"/>
      <c r="AK29" s="374"/>
      <c r="AL29" s="374"/>
      <c r="AM29" s="371"/>
      <c r="AN29" s="162"/>
      <c r="AO29" s="163"/>
      <c r="AP29" s="164" t="str">
        <f t="shared" si="1"/>
        <v/>
      </c>
      <c r="AQ29" s="163"/>
      <c r="AR29" s="163"/>
      <c r="AS29" s="164" t="str">
        <f t="shared" si="2"/>
        <v/>
      </c>
      <c r="AT29" s="163"/>
      <c r="AU29" s="165"/>
      <c r="AV29" s="368"/>
      <c r="AW29" s="374"/>
      <c r="AX29" s="374"/>
      <c r="AY29" s="374"/>
      <c r="AZ29" s="374"/>
      <c r="BA29" s="371"/>
      <c r="BB29" s="162"/>
      <c r="BC29" s="163"/>
      <c r="BD29" s="164" t="str">
        <f t="shared" si="3"/>
        <v/>
      </c>
      <c r="BE29" s="163"/>
      <c r="BF29" s="163"/>
      <c r="BG29" s="164" t="str">
        <f t="shared" si="4"/>
        <v/>
      </c>
      <c r="BH29" s="163"/>
      <c r="BI29" s="165"/>
      <c r="BJ29" s="368"/>
      <c r="BK29" s="374"/>
      <c r="BL29" s="374"/>
      <c r="BM29" s="374"/>
      <c r="BN29" s="374"/>
      <c r="BO29" s="371"/>
      <c r="BP29" s="162"/>
      <c r="BQ29" s="163"/>
      <c r="BR29" s="164" t="str">
        <f t="shared" si="5"/>
        <v/>
      </c>
      <c r="BS29" s="163"/>
      <c r="BT29" s="163"/>
      <c r="BU29" s="164" t="str">
        <f t="shared" si="6"/>
        <v/>
      </c>
      <c r="BV29" s="163"/>
      <c r="BW29" s="165"/>
      <c r="BX29" s="368"/>
      <c r="BY29" s="374"/>
      <c r="BZ29" s="371"/>
      <c r="CA29" s="368"/>
      <c r="CB29" s="374"/>
      <c r="CC29" s="371"/>
      <c r="CE29" s="39">
        <f t="shared" si="11"/>
        <v>0</v>
      </c>
      <c r="CF29" s="39">
        <f t="shared" si="12"/>
        <v>0</v>
      </c>
      <c r="CK29" s="39">
        <f t="shared" si="13"/>
        <v>0</v>
      </c>
      <c r="CL29" s="45" t="str">
        <f t="shared" si="7"/>
        <v>中学種目</v>
      </c>
      <c r="CM29" s="45">
        <f t="shared" si="8"/>
        <v>0</v>
      </c>
      <c r="CN29" s="45">
        <f t="shared" si="9"/>
        <v>0</v>
      </c>
      <c r="CO29" s="45">
        <f t="shared" si="10"/>
        <v>0</v>
      </c>
      <c r="CQ29" s="44"/>
      <c r="CR29" s="89"/>
      <c r="CS29" s="86" t="s">
        <v>167</v>
      </c>
      <c r="CT29" s="86" t="s">
        <v>26</v>
      </c>
      <c r="CU29" s="86" t="s">
        <v>46</v>
      </c>
      <c r="CV29" s="86" t="s">
        <v>312</v>
      </c>
      <c r="CW29" s="97" t="s">
        <v>85</v>
      </c>
      <c r="CX29" s="44"/>
      <c r="CY29" s="87"/>
      <c r="CZ29" s="89" t="s">
        <v>341</v>
      </c>
      <c r="DA29" s="44"/>
      <c r="DB29" s="97">
        <v>15</v>
      </c>
      <c r="DC29" s="97" t="str">
        <f>IF(ISERROR(VLOOKUP(DB29,①初期設定!$Z$55:$AD$201,5,FALSE)),"*",VLOOKUP(DB29,①初期設定!$Z$55:$AD$201,5,FALSE))</f>
        <v>*</v>
      </c>
      <c r="DD29" s="153" t="str">
        <f t="shared" si="14"/>
        <v>*</v>
      </c>
      <c r="DE29" s="97" t="str">
        <f>IF(ISERROR(VLOOKUP(DB29,①初期設定!$AL$55:$AV$201,5,FALSE)),"*",VLOOKUP(DB29,①初期設定!$AL$55:$AV$201,5,FALSE))</f>
        <v>*</v>
      </c>
      <c r="DF29" s="97" t="str">
        <f t="shared" si="15"/>
        <v>*</v>
      </c>
      <c r="DG29" s="97" t="str">
        <f>IF(ISERROR(VLOOKUP(DB29,①初期設定!$AA$55:$AD$201,4,FALSE)),"*",VLOOKUP(DB29,①初期設定!$AA$55:$AD$201,4,FALSE))</f>
        <v>中学男子ｼﾞｬﾍﾞﾘｯｸｽﾛｰ</v>
      </c>
      <c r="DH29" s="97" t="str">
        <f t="shared" ref="DH29" si="94">IF(ISERROR(RIGHT(DG29,LEN(DG29)-4)),"*",RIGHT(DG29,LEN(DG29)-4))</f>
        <v>ｼﾞｬﾍﾞﾘｯｸｽﾛｰ</v>
      </c>
      <c r="DI29" s="97" t="str">
        <f>IF(ISERROR(VLOOKUP(DB29,①初期設定!$AM$55:$AV$201,4,FALSE)),"*",VLOOKUP(DB29,①初期設定!$AM$55:$AV$201,4,FALSE))</f>
        <v>*</v>
      </c>
      <c r="DJ29" s="97" t="str">
        <f t="shared" ref="DJ29" si="95">IF(ISERROR(RIGHT(DI29,LEN(DI29)-4)),"*",RIGHT(DI29,LEN(DI29)-4))</f>
        <v>*</v>
      </c>
      <c r="DK29" s="97" t="str">
        <f>IF(ISERROR(VLOOKUP(DB29,①初期設定!$AB$55:$AD$201,3,FALSE)),"",VLOOKUP(DB29,①初期設定!$AB$55:$AD$201,3,FALSE))</f>
        <v/>
      </c>
      <c r="DL29" s="97" t="str">
        <f t="shared" ref="DL29" si="96">IF(ISERROR(RIGHT(DK29,LEN(DK29)-4)),"*",RIGHT(DK29,LEN(DK29)-4))</f>
        <v>*</v>
      </c>
      <c r="DM29" s="97" t="str">
        <f>IF(ISERROR(VLOOKUP(DB29,①初期設定!$AN$55:$AV$201,3,FALSE)),"*",VLOOKUP(DB29,①初期設定!$AN$55:$AV$201,3,FALSE))</f>
        <v>*</v>
      </c>
      <c r="DN29" s="97" t="str">
        <f t="shared" ref="DN29" si="97">IF(ISERROR(RIGHT(DM29,LEN(DM29)-4)),"*",RIGHT(DM29,LEN(DM29)-4))</f>
        <v>*</v>
      </c>
      <c r="DO29" s="97" t="str">
        <f>IF(ISERROR(VLOOKUP(DB29,①初期設定!$AC$55:$AD$201,2,FALSE)),"",VLOOKUP(DB29,①初期設定!$AC$55:$AD$201,2,FALSE))</f>
        <v/>
      </c>
      <c r="DP29" s="97" t="str">
        <f t="shared" ref="DP29" si="98">IF(ISERROR(RIGHT(DO29,LEN(DO29)-4)),"*",RIGHT(DO29,LEN(DO29)-4))</f>
        <v>*</v>
      </c>
      <c r="DQ29" s="97" t="str">
        <f>IF(ISERROR(VLOOKUP(DB29,①初期設定!$AO$55:$AV$201,2,FALSE)),"*",VLOOKUP(DB29,①初期設定!$AO$55:$AV$201,2,FALSE))</f>
        <v>*</v>
      </c>
      <c r="DR29" s="97" t="str">
        <f t="shared" ref="DR29" si="99">IF(ISERROR(RIGHT(DQ29,LEN(DQ29)-4)),"*",RIGHT(DQ29,LEN(DQ29)-4))</f>
        <v>*</v>
      </c>
      <c r="DS29" s="46"/>
      <c r="DT29" s="46"/>
      <c r="DU29" s="42"/>
      <c r="DV29" s="42"/>
      <c r="DW29" s="42"/>
      <c r="DX29" s="42"/>
    </row>
    <row r="30" spans="1:140" ht="12" customHeight="1">
      <c r="A30" s="369">
        <v>17</v>
      </c>
      <c r="B30" s="369"/>
      <c r="C30" s="372"/>
      <c r="D30" s="372"/>
      <c r="E30" s="372"/>
      <c r="F30" s="372"/>
      <c r="G30" s="393"/>
      <c r="H30" s="389"/>
      <c r="I30" s="390"/>
      <c r="J30" s="387"/>
      <c r="K30" s="387"/>
      <c r="L30" s="387"/>
      <c r="M30" s="387"/>
      <c r="N30" s="389"/>
      <c r="O30" s="391"/>
      <c r="P30" s="391"/>
      <c r="Q30" s="391"/>
      <c r="R30" s="391"/>
      <c r="S30" s="391"/>
      <c r="T30" s="390"/>
      <c r="U30" s="387"/>
      <c r="V30" s="387"/>
      <c r="W30" s="387"/>
      <c r="X30" s="387"/>
      <c r="Y30" s="387"/>
      <c r="Z30" s="387"/>
      <c r="AA30" s="387"/>
      <c r="AB30" s="387"/>
      <c r="AC30" s="387"/>
      <c r="AD30" s="387"/>
      <c r="AE30" s="386"/>
      <c r="AF30" s="372"/>
      <c r="AG30" s="372"/>
      <c r="AH30" s="368"/>
      <c r="AI30" s="374"/>
      <c r="AJ30" s="374"/>
      <c r="AK30" s="374"/>
      <c r="AL30" s="374"/>
      <c r="AM30" s="371"/>
      <c r="AN30" s="162"/>
      <c r="AO30" s="163"/>
      <c r="AP30" s="164" t="str">
        <f t="shared" si="1"/>
        <v/>
      </c>
      <c r="AQ30" s="163"/>
      <c r="AR30" s="163"/>
      <c r="AS30" s="164" t="str">
        <f t="shared" si="2"/>
        <v/>
      </c>
      <c r="AT30" s="163"/>
      <c r="AU30" s="165"/>
      <c r="AV30" s="368"/>
      <c r="AW30" s="374"/>
      <c r="AX30" s="374"/>
      <c r="AY30" s="374"/>
      <c r="AZ30" s="374"/>
      <c r="BA30" s="371"/>
      <c r="BB30" s="162"/>
      <c r="BC30" s="163"/>
      <c r="BD30" s="164" t="str">
        <f t="shared" si="3"/>
        <v/>
      </c>
      <c r="BE30" s="163"/>
      <c r="BF30" s="163"/>
      <c r="BG30" s="164" t="str">
        <f t="shared" si="4"/>
        <v/>
      </c>
      <c r="BH30" s="163"/>
      <c r="BI30" s="165"/>
      <c r="BJ30" s="368"/>
      <c r="BK30" s="374"/>
      <c r="BL30" s="374"/>
      <c r="BM30" s="374"/>
      <c r="BN30" s="374"/>
      <c r="BO30" s="371"/>
      <c r="BP30" s="162"/>
      <c r="BQ30" s="163"/>
      <c r="BR30" s="164" t="str">
        <f t="shared" si="5"/>
        <v/>
      </c>
      <c r="BS30" s="163"/>
      <c r="BT30" s="163"/>
      <c r="BU30" s="164" t="str">
        <f t="shared" si="6"/>
        <v/>
      </c>
      <c r="BV30" s="163"/>
      <c r="BW30" s="165"/>
      <c r="BX30" s="368"/>
      <c r="BY30" s="374"/>
      <c r="BZ30" s="371"/>
      <c r="CA30" s="368"/>
      <c r="CB30" s="374"/>
      <c r="CC30" s="371"/>
      <c r="CE30" s="39">
        <f t="shared" si="11"/>
        <v>0</v>
      </c>
      <c r="CF30" s="39">
        <f t="shared" si="12"/>
        <v>0</v>
      </c>
      <c r="CK30" s="39">
        <f t="shared" si="13"/>
        <v>0</v>
      </c>
      <c r="CL30" s="45" t="str">
        <f t="shared" si="7"/>
        <v>中学種目</v>
      </c>
      <c r="CM30" s="45">
        <f t="shared" si="8"/>
        <v>0</v>
      </c>
      <c r="CN30" s="45">
        <f t="shared" si="9"/>
        <v>0</v>
      </c>
      <c r="CO30" s="45">
        <f t="shared" si="10"/>
        <v>0</v>
      </c>
      <c r="CQ30" s="44"/>
      <c r="CR30" s="89"/>
      <c r="CS30" s="86" t="s">
        <v>166</v>
      </c>
      <c r="CT30" s="86" t="s">
        <v>28</v>
      </c>
      <c r="CU30" s="86" t="s">
        <v>48</v>
      </c>
      <c r="CV30" s="86" t="s">
        <v>313</v>
      </c>
      <c r="CW30" s="97" t="s">
        <v>86</v>
      </c>
      <c r="CX30" s="44"/>
      <c r="CY30" s="87"/>
      <c r="CZ30" s="89" t="s">
        <v>377</v>
      </c>
      <c r="DA30" s="44"/>
      <c r="DB30" s="97">
        <v>16</v>
      </c>
      <c r="DC30" s="97" t="str">
        <f>IF(ISERROR(VLOOKUP(DB30,①初期設定!$Z$55:$AD$201,5,FALSE)),"*",VLOOKUP(DB30,①初期設定!$Z$55:$AD$201,5,FALSE))</f>
        <v>*</v>
      </c>
      <c r="DD30" s="153" t="str">
        <f t="shared" si="15"/>
        <v>*</v>
      </c>
      <c r="DE30" s="97" t="str">
        <f>IF(ISERROR(VLOOKUP(DB30,①初期設定!$AL$55:$AV$201,5,FALSE)),"*",VLOOKUP(DB30,①初期設定!$AL$55:$AV$201,5,FALSE))</f>
        <v>*</v>
      </c>
      <c r="DF30" s="97" t="str">
        <f t="shared" si="15"/>
        <v>*</v>
      </c>
      <c r="DG30" s="97" t="str">
        <f>IF(ISERROR(VLOOKUP(DB30,①初期設定!$AA$55:$AD$201,4,FALSE)),"*",VLOOKUP(DB30,①初期設定!$AA$55:$AD$201,4,FALSE))</f>
        <v>中学男子四種競技</v>
      </c>
      <c r="DH30" s="97" t="str">
        <f t="shared" ref="DH30" si="100">IF(ISERROR(RIGHT(DG30,LEN(DG30)-4)),"*",RIGHT(DG30,LEN(DG30)-4))</f>
        <v>四種競技</v>
      </c>
      <c r="DI30" s="97" t="str">
        <f>IF(ISERROR(VLOOKUP(DB30,①初期設定!$AM$55:$AV$201,4,FALSE)),"*",VLOOKUP(DB30,①初期設定!$AM$55:$AV$201,4,FALSE))</f>
        <v>*</v>
      </c>
      <c r="DJ30" s="97" t="str">
        <f t="shared" ref="DJ30" si="101">IF(ISERROR(RIGHT(DI30,LEN(DI30)-4)),"*",RIGHT(DI30,LEN(DI30)-4))</f>
        <v>*</v>
      </c>
      <c r="DK30" s="97" t="str">
        <f>IF(ISERROR(VLOOKUP(DB30,①初期設定!$AB$55:$AD$201,3,FALSE)),"",VLOOKUP(DB30,①初期設定!$AB$55:$AD$201,3,FALSE))</f>
        <v/>
      </c>
      <c r="DL30" s="97" t="str">
        <f t="shared" ref="DL30" si="102">IF(ISERROR(RIGHT(DK30,LEN(DK30)-4)),"*",RIGHT(DK30,LEN(DK30)-4))</f>
        <v>*</v>
      </c>
      <c r="DM30" s="97" t="str">
        <f>IF(ISERROR(VLOOKUP(DB30,①初期設定!$AN$55:$AV$201,3,FALSE)),"*",VLOOKUP(DB30,①初期設定!$AN$55:$AV$201,3,FALSE))</f>
        <v>*</v>
      </c>
      <c r="DN30" s="97" t="str">
        <f t="shared" ref="DN30" si="103">IF(ISERROR(RIGHT(DM30,LEN(DM30)-4)),"*",RIGHT(DM30,LEN(DM30)-4))</f>
        <v>*</v>
      </c>
      <c r="DO30" s="97" t="str">
        <f>IF(ISERROR(VLOOKUP(DB30,①初期設定!$AC$55:$AD$201,2,FALSE)),"",VLOOKUP(DB30,①初期設定!$AC$55:$AD$201,2,FALSE))</f>
        <v/>
      </c>
      <c r="DP30" s="97" t="str">
        <f t="shared" ref="DP30" si="104">IF(ISERROR(RIGHT(DO30,LEN(DO30)-4)),"*",RIGHT(DO30,LEN(DO30)-4))</f>
        <v>*</v>
      </c>
      <c r="DQ30" s="97" t="str">
        <f>IF(ISERROR(VLOOKUP(DB30,①初期設定!$AO$55:$AV$201,2,FALSE)),"*",VLOOKUP(DB30,①初期設定!$AO$55:$AV$201,2,FALSE))</f>
        <v>*</v>
      </c>
      <c r="DR30" s="97" t="str">
        <f t="shared" ref="DR30" si="105">IF(ISERROR(RIGHT(DQ30,LEN(DQ30)-4)),"*",RIGHT(DQ30,LEN(DQ30)-4))</f>
        <v>*</v>
      </c>
      <c r="DS30" s="46"/>
      <c r="DT30" s="46"/>
      <c r="DU30" s="42"/>
      <c r="DV30" s="42"/>
      <c r="DW30" s="42"/>
      <c r="DX30" s="42"/>
    </row>
    <row r="31" spans="1:140" ht="12" customHeight="1">
      <c r="A31" s="369">
        <v>18</v>
      </c>
      <c r="B31" s="369"/>
      <c r="C31" s="372"/>
      <c r="D31" s="372"/>
      <c r="E31" s="372"/>
      <c r="F31" s="372"/>
      <c r="G31" s="393"/>
      <c r="H31" s="389"/>
      <c r="I31" s="390"/>
      <c r="J31" s="387"/>
      <c r="K31" s="387"/>
      <c r="L31" s="387"/>
      <c r="M31" s="387"/>
      <c r="N31" s="389"/>
      <c r="O31" s="391"/>
      <c r="P31" s="391"/>
      <c r="Q31" s="391"/>
      <c r="R31" s="391"/>
      <c r="S31" s="391"/>
      <c r="T31" s="390"/>
      <c r="U31" s="387"/>
      <c r="V31" s="387"/>
      <c r="W31" s="387"/>
      <c r="X31" s="387"/>
      <c r="Y31" s="387"/>
      <c r="Z31" s="387"/>
      <c r="AA31" s="387"/>
      <c r="AB31" s="387"/>
      <c r="AC31" s="387"/>
      <c r="AD31" s="387"/>
      <c r="AE31" s="386"/>
      <c r="AF31" s="372"/>
      <c r="AG31" s="372"/>
      <c r="AH31" s="368"/>
      <c r="AI31" s="374"/>
      <c r="AJ31" s="374"/>
      <c r="AK31" s="374"/>
      <c r="AL31" s="374"/>
      <c r="AM31" s="371"/>
      <c r="AN31" s="162"/>
      <c r="AO31" s="163"/>
      <c r="AP31" s="164" t="str">
        <f t="shared" si="1"/>
        <v/>
      </c>
      <c r="AQ31" s="163"/>
      <c r="AR31" s="163"/>
      <c r="AS31" s="164" t="str">
        <f t="shared" si="2"/>
        <v/>
      </c>
      <c r="AT31" s="163"/>
      <c r="AU31" s="165"/>
      <c r="AV31" s="368"/>
      <c r="AW31" s="374"/>
      <c r="AX31" s="374"/>
      <c r="AY31" s="374"/>
      <c r="AZ31" s="374"/>
      <c r="BA31" s="371"/>
      <c r="BB31" s="162"/>
      <c r="BC31" s="163"/>
      <c r="BD31" s="164" t="str">
        <f t="shared" si="3"/>
        <v/>
      </c>
      <c r="BE31" s="163"/>
      <c r="BF31" s="163"/>
      <c r="BG31" s="164" t="str">
        <f t="shared" si="4"/>
        <v/>
      </c>
      <c r="BH31" s="163"/>
      <c r="BI31" s="165"/>
      <c r="BJ31" s="368"/>
      <c r="BK31" s="374"/>
      <c r="BL31" s="374"/>
      <c r="BM31" s="374"/>
      <c r="BN31" s="374"/>
      <c r="BO31" s="371"/>
      <c r="BP31" s="162"/>
      <c r="BQ31" s="163"/>
      <c r="BR31" s="164" t="str">
        <f t="shared" si="5"/>
        <v/>
      </c>
      <c r="BS31" s="163"/>
      <c r="BT31" s="163"/>
      <c r="BU31" s="164" t="str">
        <f t="shared" si="6"/>
        <v/>
      </c>
      <c r="BV31" s="163"/>
      <c r="BW31" s="165"/>
      <c r="BX31" s="368"/>
      <c r="BY31" s="374"/>
      <c r="BZ31" s="371"/>
      <c r="CA31" s="368"/>
      <c r="CB31" s="374"/>
      <c r="CC31" s="371"/>
      <c r="CE31" s="39">
        <f t="shared" si="11"/>
        <v>0</v>
      </c>
      <c r="CF31" s="39">
        <f t="shared" si="12"/>
        <v>0</v>
      </c>
      <c r="CK31" s="39">
        <f t="shared" si="13"/>
        <v>0</v>
      </c>
      <c r="CL31" s="45" t="str">
        <f t="shared" si="7"/>
        <v>中学種目</v>
      </c>
      <c r="CM31" s="45">
        <f t="shared" si="8"/>
        <v>0</v>
      </c>
      <c r="CN31" s="45">
        <f t="shared" si="9"/>
        <v>0</v>
      </c>
      <c r="CO31" s="45">
        <f t="shared" si="10"/>
        <v>0</v>
      </c>
      <c r="CQ31" s="44"/>
      <c r="CR31" s="89"/>
      <c r="CS31" s="86" t="s">
        <v>169</v>
      </c>
      <c r="CT31" s="86" t="s">
        <v>29</v>
      </c>
      <c r="CU31" s="86" t="s">
        <v>47</v>
      </c>
      <c r="CV31" s="86" t="s">
        <v>314</v>
      </c>
      <c r="CW31" s="97" t="s">
        <v>261</v>
      </c>
      <c r="CX31" s="44"/>
      <c r="CY31" s="87"/>
      <c r="CZ31" s="89" t="s">
        <v>342</v>
      </c>
      <c r="DA31" s="44"/>
      <c r="DB31" s="97">
        <v>17</v>
      </c>
      <c r="DC31" s="97" t="str">
        <f>IF(ISERROR(VLOOKUP(DB31,①初期設定!$Z$55:$AD$201,5,FALSE)),"*",VLOOKUP(DB31,①初期設定!$Z$55:$AD$201,5,FALSE))</f>
        <v>*</v>
      </c>
      <c r="DD31" s="153" t="str">
        <f t="shared" si="15"/>
        <v>*</v>
      </c>
      <c r="DE31" s="97" t="str">
        <f>IF(ISERROR(VLOOKUP(DB31,①初期設定!$AL$55:$AV$201,5,FALSE)),"*",VLOOKUP(DB31,①初期設定!$AL$55:$AV$201,5,FALSE))</f>
        <v>*</v>
      </c>
      <c r="DF31" s="97" t="str">
        <f t="shared" si="15"/>
        <v>*</v>
      </c>
      <c r="DG31" s="97" t="str">
        <f>IF(ISERROR(VLOOKUP(DB31,①初期設定!$AA$55:$AD$201,4,FALSE)),"*",VLOOKUP(DB31,①初期設定!$AA$55:$AD$201,4,FALSE))</f>
        <v>中学男子1年100mH(0.833m)</v>
      </c>
      <c r="DH31" s="97" t="str">
        <f t="shared" ref="DH31" si="106">IF(ISERROR(RIGHT(DG31,LEN(DG31)-4)),"*",RIGHT(DG31,LEN(DG31)-4))</f>
        <v>1年100mH(0.833m)</v>
      </c>
      <c r="DI31" s="97" t="str">
        <f>IF(ISERROR(VLOOKUP(DB31,①初期設定!$AM$55:$AV$201,4,FALSE)),"*",VLOOKUP(DB31,①初期設定!$AM$55:$AV$201,4,FALSE))</f>
        <v>*</v>
      </c>
      <c r="DJ31" s="97" t="str">
        <f t="shared" ref="DJ31" si="107">IF(ISERROR(RIGHT(DI31,LEN(DI31)-4)),"*",RIGHT(DI31,LEN(DI31)-4))</f>
        <v>*</v>
      </c>
      <c r="DK31" s="97" t="str">
        <f>IF(ISERROR(VLOOKUP(DB31,①初期設定!$AB$55:$AD$201,3,FALSE)),"",VLOOKUP(DB31,①初期設定!$AB$55:$AD$201,3,FALSE))</f>
        <v/>
      </c>
      <c r="DL31" s="97" t="str">
        <f t="shared" ref="DL31" si="108">IF(ISERROR(RIGHT(DK31,LEN(DK31)-4)),"*",RIGHT(DK31,LEN(DK31)-4))</f>
        <v>*</v>
      </c>
      <c r="DM31" s="97" t="str">
        <f>IF(ISERROR(VLOOKUP(DB31,①初期設定!$AN$55:$AV$201,3,FALSE)),"*",VLOOKUP(DB31,①初期設定!$AN$55:$AV$201,3,FALSE))</f>
        <v>*</v>
      </c>
      <c r="DN31" s="97" t="str">
        <f t="shared" ref="DN31" si="109">IF(ISERROR(RIGHT(DM31,LEN(DM31)-4)),"*",RIGHT(DM31,LEN(DM31)-4))</f>
        <v>*</v>
      </c>
      <c r="DO31" s="97" t="str">
        <f>IF(ISERROR(VLOOKUP(DB31,①初期設定!$AC$55:$AD$201,2,FALSE)),"",VLOOKUP(DB31,①初期設定!$AC$55:$AD$201,2,FALSE))</f>
        <v/>
      </c>
      <c r="DP31" s="97" t="str">
        <f t="shared" ref="DP31" si="110">IF(ISERROR(RIGHT(DO31,LEN(DO31)-4)),"*",RIGHT(DO31,LEN(DO31)-4))</f>
        <v>*</v>
      </c>
      <c r="DQ31" s="97" t="str">
        <f>IF(ISERROR(VLOOKUP(DB31,①初期設定!$AO$55:$AV$201,2,FALSE)),"*",VLOOKUP(DB31,①初期設定!$AO$55:$AV$201,2,FALSE))</f>
        <v>*</v>
      </c>
      <c r="DR31" s="97" t="str">
        <f t="shared" ref="DR31" si="111">IF(ISERROR(RIGHT(DQ31,LEN(DQ31)-4)),"*",RIGHT(DQ31,LEN(DQ31)-4))</f>
        <v>*</v>
      </c>
      <c r="DS31" s="46"/>
      <c r="DT31" s="46"/>
      <c r="DU31" s="42"/>
      <c r="DV31" s="42"/>
      <c r="DW31" s="42"/>
      <c r="DX31" s="42"/>
    </row>
    <row r="32" spans="1:140" ht="12" customHeight="1">
      <c r="A32" s="369">
        <v>19</v>
      </c>
      <c r="B32" s="369"/>
      <c r="C32" s="372"/>
      <c r="D32" s="372"/>
      <c r="E32" s="372"/>
      <c r="F32" s="372"/>
      <c r="G32" s="393"/>
      <c r="H32" s="389"/>
      <c r="I32" s="390"/>
      <c r="J32" s="387"/>
      <c r="K32" s="387"/>
      <c r="L32" s="387"/>
      <c r="M32" s="387"/>
      <c r="N32" s="389"/>
      <c r="O32" s="391"/>
      <c r="P32" s="391"/>
      <c r="Q32" s="391"/>
      <c r="R32" s="391"/>
      <c r="S32" s="391"/>
      <c r="T32" s="390"/>
      <c r="U32" s="387"/>
      <c r="V32" s="387"/>
      <c r="W32" s="387"/>
      <c r="X32" s="387"/>
      <c r="Y32" s="387"/>
      <c r="Z32" s="387"/>
      <c r="AA32" s="387"/>
      <c r="AB32" s="387"/>
      <c r="AC32" s="387"/>
      <c r="AD32" s="387"/>
      <c r="AE32" s="386"/>
      <c r="AF32" s="372"/>
      <c r="AG32" s="372"/>
      <c r="AH32" s="368"/>
      <c r="AI32" s="374"/>
      <c r="AJ32" s="374"/>
      <c r="AK32" s="374"/>
      <c r="AL32" s="374"/>
      <c r="AM32" s="371"/>
      <c r="AN32" s="162"/>
      <c r="AO32" s="163"/>
      <c r="AP32" s="164" t="str">
        <f t="shared" si="1"/>
        <v/>
      </c>
      <c r="AQ32" s="163"/>
      <c r="AR32" s="163"/>
      <c r="AS32" s="164" t="str">
        <f t="shared" si="2"/>
        <v/>
      </c>
      <c r="AT32" s="163"/>
      <c r="AU32" s="165"/>
      <c r="AV32" s="368"/>
      <c r="AW32" s="374"/>
      <c r="AX32" s="374"/>
      <c r="AY32" s="374"/>
      <c r="AZ32" s="374"/>
      <c r="BA32" s="371"/>
      <c r="BB32" s="162"/>
      <c r="BC32" s="163"/>
      <c r="BD32" s="164" t="str">
        <f t="shared" si="3"/>
        <v/>
      </c>
      <c r="BE32" s="163"/>
      <c r="BF32" s="163"/>
      <c r="BG32" s="164" t="str">
        <f t="shared" si="4"/>
        <v/>
      </c>
      <c r="BH32" s="163"/>
      <c r="BI32" s="165"/>
      <c r="BJ32" s="368"/>
      <c r="BK32" s="374"/>
      <c r="BL32" s="374"/>
      <c r="BM32" s="374"/>
      <c r="BN32" s="374"/>
      <c r="BO32" s="371"/>
      <c r="BP32" s="162"/>
      <c r="BQ32" s="163"/>
      <c r="BR32" s="164" t="str">
        <f t="shared" si="5"/>
        <v/>
      </c>
      <c r="BS32" s="163"/>
      <c r="BT32" s="163"/>
      <c r="BU32" s="164" t="str">
        <f t="shared" si="6"/>
        <v/>
      </c>
      <c r="BV32" s="163"/>
      <c r="BW32" s="165"/>
      <c r="BX32" s="368"/>
      <c r="BY32" s="374"/>
      <c r="BZ32" s="371"/>
      <c r="CA32" s="368"/>
      <c r="CB32" s="374"/>
      <c r="CC32" s="371"/>
      <c r="CE32" s="39">
        <f t="shared" si="11"/>
        <v>0</v>
      </c>
      <c r="CF32" s="39">
        <f t="shared" si="12"/>
        <v>0</v>
      </c>
      <c r="CK32" s="39">
        <f t="shared" si="13"/>
        <v>0</v>
      </c>
      <c r="CL32" s="45" t="str">
        <f t="shared" si="7"/>
        <v>中学種目</v>
      </c>
      <c r="CM32" s="45">
        <f t="shared" si="8"/>
        <v>0</v>
      </c>
      <c r="CN32" s="45">
        <f t="shared" si="9"/>
        <v>0</v>
      </c>
      <c r="CO32" s="45">
        <f t="shared" si="10"/>
        <v>0</v>
      </c>
      <c r="CQ32" s="44"/>
      <c r="CR32" s="89"/>
      <c r="CS32" s="86" t="s">
        <v>162</v>
      </c>
      <c r="CT32" s="86" t="s">
        <v>27</v>
      </c>
      <c r="CU32" s="86" t="s">
        <v>49</v>
      </c>
      <c r="CV32" s="86" t="s">
        <v>229</v>
      </c>
      <c r="CW32" s="98" t="s">
        <v>262</v>
      </c>
      <c r="CX32" s="44"/>
      <c r="CY32" s="87"/>
      <c r="CZ32" s="89" t="s">
        <v>343</v>
      </c>
      <c r="DA32" s="46"/>
      <c r="DB32" s="97">
        <v>18</v>
      </c>
      <c r="DC32" s="97" t="str">
        <f>IF(ISERROR(VLOOKUP(DB32,①初期設定!$Z$55:$AD$201,5,FALSE)),"*",VLOOKUP(DB32,①初期設定!$Z$55:$AD$201,5,FALSE))</f>
        <v>*</v>
      </c>
      <c r="DD32" s="153" t="str">
        <f t="shared" si="15"/>
        <v>*</v>
      </c>
      <c r="DE32" s="97" t="str">
        <f>IF(ISERROR(VLOOKUP(DB32,①初期設定!$AL$55:$AV$201,5,FALSE)),"*",VLOOKUP(DB32,①初期設定!$AL$55:$AV$201,5,FALSE))</f>
        <v>*</v>
      </c>
      <c r="DF32" s="97" t="str">
        <f t="shared" si="15"/>
        <v>*</v>
      </c>
      <c r="DG32" s="97" t="str">
        <f>IF(ISERROR(VLOOKUP(DB32,①初期設定!$AA$55:$AD$201,4,FALSE)),"*",VLOOKUP(DB32,①初期設定!$AA$55:$AD$201,4,FALSE))</f>
        <v>*</v>
      </c>
      <c r="DH32" s="97" t="str">
        <f t="shared" ref="DH32" si="112">IF(ISERROR(RIGHT(DG32,LEN(DG32)-4)),"*",RIGHT(DG32,LEN(DG32)-4))</f>
        <v>*</v>
      </c>
      <c r="DI32" s="97" t="str">
        <f>IF(ISERROR(VLOOKUP(DB32,①初期設定!$AM$55:$AV$201,4,FALSE)),"*",VLOOKUP(DB32,①初期設定!$AM$55:$AV$201,4,FALSE))</f>
        <v>*</v>
      </c>
      <c r="DJ32" s="97" t="str">
        <f t="shared" ref="DJ32" si="113">IF(ISERROR(RIGHT(DI32,LEN(DI32)-4)),"*",RIGHT(DI32,LEN(DI32)-4))</f>
        <v>*</v>
      </c>
      <c r="DK32" s="97" t="str">
        <f>IF(ISERROR(VLOOKUP(DB32,①初期設定!$AB$55:$AD$201,3,FALSE)),"",VLOOKUP(DB32,①初期設定!$AB$55:$AD$201,3,FALSE))</f>
        <v/>
      </c>
      <c r="DL32" s="97" t="str">
        <f t="shared" ref="DL32" si="114">IF(ISERROR(RIGHT(DK32,LEN(DK32)-4)),"*",RIGHT(DK32,LEN(DK32)-4))</f>
        <v>*</v>
      </c>
      <c r="DM32" s="97" t="str">
        <f>IF(ISERROR(VLOOKUP(DB32,①初期設定!$AN$55:$AV$201,3,FALSE)),"*",VLOOKUP(DB32,①初期設定!$AN$55:$AV$201,3,FALSE))</f>
        <v>*</v>
      </c>
      <c r="DN32" s="97" t="str">
        <f t="shared" ref="DN32" si="115">IF(ISERROR(RIGHT(DM32,LEN(DM32)-4)),"*",RIGHT(DM32,LEN(DM32)-4))</f>
        <v>*</v>
      </c>
      <c r="DO32" s="97" t="str">
        <f>IF(ISERROR(VLOOKUP(DB32,①初期設定!$AC$55:$AD$201,2,FALSE)),"",VLOOKUP(DB32,①初期設定!$AC$55:$AD$201,2,FALSE))</f>
        <v/>
      </c>
      <c r="DP32" s="97" t="str">
        <f t="shared" ref="DP32" si="116">IF(ISERROR(RIGHT(DO32,LEN(DO32)-4)),"*",RIGHT(DO32,LEN(DO32)-4))</f>
        <v>*</v>
      </c>
      <c r="DQ32" s="97" t="str">
        <f>IF(ISERROR(VLOOKUP(DB32,①初期設定!$AO$55:$AV$201,2,FALSE)),"*",VLOOKUP(DB32,①初期設定!$AO$55:$AV$201,2,FALSE))</f>
        <v>*</v>
      </c>
      <c r="DR32" s="97" t="str">
        <f t="shared" ref="DR32" si="117">IF(ISERROR(RIGHT(DQ32,LEN(DQ32)-4)),"*",RIGHT(DQ32,LEN(DQ32)-4))</f>
        <v>*</v>
      </c>
      <c r="DS32" s="46"/>
      <c r="DT32" s="46"/>
      <c r="DU32" s="42"/>
      <c r="DV32" s="42"/>
      <c r="DW32" s="42"/>
      <c r="DX32" s="42"/>
    </row>
    <row r="33" spans="1:128" ht="12" customHeight="1">
      <c r="A33" s="369">
        <v>20</v>
      </c>
      <c r="B33" s="369"/>
      <c r="C33" s="372"/>
      <c r="D33" s="372"/>
      <c r="E33" s="372"/>
      <c r="F33" s="372"/>
      <c r="G33" s="393"/>
      <c r="H33" s="389"/>
      <c r="I33" s="390"/>
      <c r="J33" s="387"/>
      <c r="K33" s="387"/>
      <c r="L33" s="387"/>
      <c r="M33" s="387"/>
      <c r="N33" s="389"/>
      <c r="O33" s="391"/>
      <c r="P33" s="391"/>
      <c r="Q33" s="391"/>
      <c r="R33" s="391"/>
      <c r="S33" s="391"/>
      <c r="T33" s="390"/>
      <c r="U33" s="387"/>
      <c r="V33" s="387"/>
      <c r="W33" s="387"/>
      <c r="X33" s="387"/>
      <c r="Y33" s="387"/>
      <c r="Z33" s="387"/>
      <c r="AA33" s="387"/>
      <c r="AB33" s="387"/>
      <c r="AC33" s="387"/>
      <c r="AD33" s="387"/>
      <c r="AE33" s="386"/>
      <c r="AF33" s="372"/>
      <c r="AG33" s="372"/>
      <c r="AH33" s="368"/>
      <c r="AI33" s="374"/>
      <c r="AJ33" s="374"/>
      <c r="AK33" s="374"/>
      <c r="AL33" s="374"/>
      <c r="AM33" s="371"/>
      <c r="AN33" s="162"/>
      <c r="AO33" s="163"/>
      <c r="AP33" s="164" t="str">
        <f t="shared" si="1"/>
        <v/>
      </c>
      <c r="AQ33" s="163"/>
      <c r="AR33" s="163"/>
      <c r="AS33" s="164" t="str">
        <f t="shared" si="2"/>
        <v/>
      </c>
      <c r="AT33" s="163"/>
      <c r="AU33" s="165"/>
      <c r="AV33" s="368"/>
      <c r="AW33" s="374"/>
      <c r="AX33" s="374"/>
      <c r="AY33" s="374"/>
      <c r="AZ33" s="374"/>
      <c r="BA33" s="371"/>
      <c r="BB33" s="162"/>
      <c r="BC33" s="163"/>
      <c r="BD33" s="164" t="str">
        <f t="shared" si="3"/>
        <v/>
      </c>
      <c r="BE33" s="163"/>
      <c r="BF33" s="163"/>
      <c r="BG33" s="164" t="str">
        <f t="shared" si="4"/>
        <v/>
      </c>
      <c r="BH33" s="163"/>
      <c r="BI33" s="165"/>
      <c r="BJ33" s="368"/>
      <c r="BK33" s="374"/>
      <c r="BL33" s="374"/>
      <c r="BM33" s="374"/>
      <c r="BN33" s="374"/>
      <c r="BO33" s="371"/>
      <c r="BP33" s="162"/>
      <c r="BQ33" s="163"/>
      <c r="BR33" s="164" t="str">
        <f t="shared" si="5"/>
        <v/>
      </c>
      <c r="BS33" s="163"/>
      <c r="BT33" s="163"/>
      <c r="BU33" s="164" t="str">
        <f t="shared" si="6"/>
        <v/>
      </c>
      <c r="BV33" s="163"/>
      <c r="BW33" s="165"/>
      <c r="BX33" s="368"/>
      <c r="BY33" s="374"/>
      <c r="BZ33" s="371"/>
      <c r="CA33" s="368"/>
      <c r="CB33" s="374"/>
      <c r="CC33" s="371"/>
      <c r="CE33" s="39">
        <f t="shared" si="11"/>
        <v>0</v>
      </c>
      <c r="CF33" s="39">
        <f t="shared" si="12"/>
        <v>0</v>
      </c>
      <c r="CK33" s="39">
        <f t="shared" si="13"/>
        <v>0</v>
      </c>
      <c r="CL33" s="45" t="str">
        <f t="shared" si="7"/>
        <v>中学種目</v>
      </c>
      <c r="CM33" s="45">
        <f t="shared" si="8"/>
        <v>0</v>
      </c>
      <c r="CN33" s="45">
        <f t="shared" si="9"/>
        <v>0</v>
      </c>
      <c r="CO33" s="45">
        <f t="shared" si="10"/>
        <v>0</v>
      </c>
      <c r="CQ33" s="44"/>
      <c r="CR33" s="89"/>
      <c r="CS33" s="86" t="s">
        <v>164</v>
      </c>
      <c r="CT33" s="86" t="s">
        <v>30</v>
      </c>
      <c r="CU33" s="86" t="s">
        <v>50</v>
      </c>
      <c r="CV33" s="86" t="s">
        <v>230</v>
      </c>
      <c r="CW33" s="44"/>
      <c r="CX33" s="44"/>
      <c r="CY33" s="87"/>
      <c r="CZ33" s="89" t="s">
        <v>344</v>
      </c>
      <c r="DA33" s="46"/>
      <c r="DB33" s="97">
        <v>19</v>
      </c>
      <c r="DC33" s="97" t="str">
        <f>IF(ISERROR(VLOOKUP(DB33,①初期設定!$Z$55:$AD$201,5,FALSE)),"*",VLOOKUP(DB33,①初期設定!$Z$55:$AD$201,5,FALSE))</f>
        <v>*</v>
      </c>
      <c r="DD33" s="153" t="str">
        <f t="shared" si="15"/>
        <v>*</v>
      </c>
      <c r="DE33" s="97" t="str">
        <f>IF(ISERROR(VLOOKUP(DB33,①初期設定!$AL$55:$AV$201,5,FALSE)),"*",VLOOKUP(DB33,①初期設定!$AL$55:$AV$201,5,FALSE))</f>
        <v>*</v>
      </c>
      <c r="DF33" s="97" t="str">
        <f t="shared" si="15"/>
        <v>*</v>
      </c>
      <c r="DG33" s="97" t="str">
        <f>IF(ISERROR(VLOOKUP(DB33,①初期設定!$AA$55:$AD$201,4,FALSE)),"*",VLOOKUP(DB33,①初期設定!$AA$55:$AD$201,4,FALSE))</f>
        <v>*</v>
      </c>
      <c r="DH33" s="97" t="str">
        <f t="shared" ref="DH33" si="118">IF(ISERROR(RIGHT(DG33,LEN(DG33)-4)),"*",RIGHT(DG33,LEN(DG33)-4))</f>
        <v>*</v>
      </c>
      <c r="DI33" s="97" t="str">
        <f>IF(ISERROR(VLOOKUP(DB33,①初期設定!$AM$55:$AV$201,4,FALSE)),"*",VLOOKUP(DB33,①初期設定!$AM$55:$AV$201,4,FALSE))</f>
        <v>*</v>
      </c>
      <c r="DJ33" s="97" t="str">
        <f t="shared" ref="DJ33" si="119">IF(ISERROR(RIGHT(DI33,LEN(DI33)-4)),"*",RIGHT(DI33,LEN(DI33)-4))</f>
        <v>*</v>
      </c>
      <c r="DK33" s="97" t="str">
        <f>IF(ISERROR(VLOOKUP(DB33,①初期設定!$AB$55:$AD$201,3,FALSE)),"",VLOOKUP(DB33,①初期設定!$AB$55:$AD$201,3,FALSE))</f>
        <v/>
      </c>
      <c r="DL33" s="97" t="str">
        <f t="shared" ref="DL33" si="120">IF(ISERROR(RIGHT(DK33,LEN(DK33)-4)),"*",RIGHT(DK33,LEN(DK33)-4))</f>
        <v>*</v>
      </c>
      <c r="DM33" s="97" t="str">
        <f>IF(ISERROR(VLOOKUP(DB33,①初期設定!$AN$55:$AV$201,3,FALSE)),"*",VLOOKUP(DB33,①初期設定!$AN$55:$AV$201,3,FALSE))</f>
        <v>*</v>
      </c>
      <c r="DN33" s="97" t="str">
        <f t="shared" ref="DN33" si="121">IF(ISERROR(RIGHT(DM33,LEN(DM33)-4)),"*",RIGHT(DM33,LEN(DM33)-4))</f>
        <v>*</v>
      </c>
      <c r="DO33" s="97" t="str">
        <f>IF(ISERROR(VLOOKUP(DB33,①初期設定!$AC$55:$AD$201,2,FALSE)),"",VLOOKUP(DB33,①初期設定!$AC$55:$AD$201,2,FALSE))</f>
        <v/>
      </c>
      <c r="DP33" s="97" t="str">
        <f t="shared" ref="DP33" si="122">IF(ISERROR(RIGHT(DO33,LEN(DO33)-4)),"*",RIGHT(DO33,LEN(DO33)-4))</f>
        <v>*</v>
      </c>
      <c r="DQ33" s="97" t="str">
        <f>IF(ISERROR(VLOOKUP(DB33,①初期設定!$AO$55:$AV$201,2,FALSE)),"*",VLOOKUP(DB33,①初期設定!$AO$55:$AV$201,2,FALSE))</f>
        <v>*</v>
      </c>
      <c r="DR33" s="97" t="str">
        <f t="shared" ref="DR33" si="123">IF(ISERROR(RIGHT(DQ33,LEN(DQ33)-4)),"*",RIGHT(DQ33,LEN(DQ33)-4))</f>
        <v>*</v>
      </c>
      <c r="DS33" s="46"/>
      <c r="DT33" s="46"/>
      <c r="DU33" s="42"/>
      <c r="DV33" s="42"/>
      <c r="DW33" s="42"/>
      <c r="DX33" s="42"/>
    </row>
    <row r="34" spans="1:128" ht="12" customHeight="1">
      <c r="A34" s="369">
        <v>21</v>
      </c>
      <c r="B34" s="369"/>
      <c r="C34" s="372"/>
      <c r="D34" s="372"/>
      <c r="E34" s="372"/>
      <c r="F34" s="372"/>
      <c r="G34" s="393"/>
      <c r="H34" s="389"/>
      <c r="I34" s="390"/>
      <c r="J34" s="387"/>
      <c r="K34" s="387"/>
      <c r="L34" s="387"/>
      <c r="M34" s="387"/>
      <c r="N34" s="389"/>
      <c r="O34" s="391"/>
      <c r="P34" s="391"/>
      <c r="Q34" s="391"/>
      <c r="R34" s="391"/>
      <c r="S34" s="391"/>
      <c r="T34" s="390"/>
      <c r="U34" s="387"/>
      <c r="V34" s="387"/>
      <c r="W34" s="387"/>
      <c r="X34" s="387"/>
      <c r="Y34" s="387"/>
      <c r="Z34" s="387"/>
      <c r="AA34" s="387"/>
      <c r="AB34" s="387"/>
      <c r="AC34" s="387"/>
      <c r="AD34" s="387"/>
      <c r="AE34" s="386"/>
      <c r="AF34" s="372"/>
      <c r="AG34" s="372"/>
      <c r="AH34" s="368"/>
      <c r="AI34" s="374"/>
      <c r="AJ34" s="374"/>
      <c r="AK34" s="374"/>
      <c r="AL34" s="374"/>
      <c r="AM34" s="371"/>
      <c r="AN34" s="162"/>
      <c r="AO34" s="163"/>
      <c r="AP34" s="164" t="str">
        <f t="shared" si="1"/>
        <v/>
      </c>
      <c r="AQ34" s="163"/>
      <c r="AR34" s="163"/>
      <c r="AS34" s="164" t="str">
        <f t="shared" si="2"/>
        <v/>
      </c>
      <c r="AT34" s="163"/>
      <c r="AU34" s="165"/>
      <c r="AV34" s="368"/>
      <c r="AW34" s="374"/>
      <c r="AX34" s="374"/>
      <c r="AY34" s="374"/>
      <c r="AZ34" s="374"/>
      <c r="BA34" s="371"/>
      <c r="BB34" s="162"/>
      <c r="BC34" s="163"/>
      <c r="BD34" s="164" t="str">
        <f t="shared" si="3"/>
        <v/>
      </c>
      <c r="BE34" s="163"/>
      <c r="BF34" s="163"/>
      <c r="BG34" s="164" t="str">
        <f t="shared" si="4"/>
        <v/>
      </c>
      <c r="BH34" s="163"/>
      <c r="BI34" s="165"/>
      <c r="BJ34" s="368"/>
      <c r="BK34" s="374"/>
      <c r="BL34" s="374"/>
      <c r="BM34" s="374"/>
      <c r="BN34" s="374"/>
      <c r="BO34" s="371"/>
      <c r="BP34" s="162"/>
      <c r="BQ34" s="163"/>
      <c r="BR34" s="164" t="str">
        <f t="shared" si="5"/>
        <v/>
      </c>
      <c r="BS34" s="163"/>
      <c r="BT34" s="163"/>
      <c r="BU34" s="164" t="str">
        <f t="shared" si="6"/>
        <v/>
      </c>
      <c r="BV34" s="163"/>
      <c r="BW34" s="165"/>
      <c r="BX34" s="368"/>
      <c r="BY34" s="374"/>
      <c r="BZ34" s="371"/>
      <c r="CA34" s="368"/>
      <c r="CB34" s="374"/>
      <c r="CC34" s="371"/>
      <c r="CE34" s="39">
        <f t="shared" si="11"/>
        <v>0</v>
      </c>
      <c r="CF34" s="39">
        <f t="shared" si="12"/>
        <v>0</v>
      </c>
      <c r="CK34" s="39">
        <f t="shared" si="13"/>
        <v>0</v>
      </c>
      <c r="CL34" s="45" t="str">
        <f t="shared" si="7"/>
        <v>中学種目</v>
      </c>
      <c r="CM34" s="45">
        <f t="shared" si="8"/>
        <v>0</v>
      </c>
      <c r="CN34" s="45">
        <f t="shared" si="9"/>
        <v>0</v>
      </c>
      <c r="CO34" s="45">
        <f t="shared" si="10"/>
        <v>0</v>
      </c>
      <c r="CQ34" s="44"/>
      <c r="CR34" s="89"/>
      <c r="CS34" s="86" t="s">
        <v>170</v>
      </c>
      <c r="CT34" s="86" t="s">
        <v>31</v>
      </c>
      <c r="CU34" s="86" t="s">
        <v>304</v>
      </c>
      <c r="CV34" s="86" t="s">
        <v>315</v>
      </c>
      <c r="CW34" s="44"/>
      <c r="CX34" s="44"/>
      <c r="CY34" s="87"/>
      <c r="CZ34" s="89" t="s">
        <v>345</v>
      </c>
      <c r="DA34" s="46"/>
      <c r="DB34" s="97">
        <v>20</v>
      </c>
      <c r="DC34" s="97" t="str">
        <f>IF(ISERROR(VLOOKUP(DB34,①初期設定!$Z$55:$AD$201,5,FALSE)),"*",VLOOKUP(DB34,①初期設定!$Z$55:$AD$201,5,FALSE))</f>
        <v>*</v>
      </c>
      <c r="DD34" s="97" t="str">
        <f t="shared" si="15"/>
        <v>*</v>
      </c>
      <c r="DE34" s="97" t="str">
        <f>IF(ISERROR(VLOOKUP(DB34,①初期設定!$AL$55:$AV$201,5,FALSE)),"*",VLOOKUP(DB34,①初期設定!$AL$55:$AV$201,5,FALSE))</f>
        <v>*</v>
      </c>
      <c r="DF34" s="97" t="str">
        <f t="shared" si="15"/>
        <v>*</v>
      </c>
      <c r="DG34" s="97" t="str">
        <f>IF(ISERROR(VLOOKUP(DB34,①初期設定!$AA$55:$AD$201,4,FALSE)),"*",VLOOKUP(DB34,①初期設定!$AA$55:$AD$201,4,FALSE))</f>
        <v>*</v>
      </c>
      <c r="DH34" s="97" t="str">
        <f t="shared" ref="DH34" si="124">IF(ISERROR(RIGHT(DG34,LEN(DG34)-4)),"*",RIGHT(DG34,LEN(DG34)-4))</f>
        <v>*</v>
      </c>
      <c r="DI34" s="97" t="str">
        <f>IF(ISERROR(VLOOKUP(DB34,①初期設定!$AM$55:$AV$201,4,FALSE)),"*",VLOOKUP(DB34,①初期設定!$AM$55:$AV$201,4,FALSE))</f>
        <v>*</v>
      </c>
      <c r="DJ34" s="97" t="str">
        <f t="shared" ref="DJ34" si="125">IF(ISERROR(RIGHT(DI34,LEN(DI34)-4)),"*",RIGHT(DI34,LEN(DI34)-4))</f>
        <v>*</v>
      </c>
      <c r="DK34" s="97" t="str">
        <f>IF(ISERROR(VLOOKUP(DB34,①初期設定!$AB$55:$AD$201,3,FALSE)),"",VLOOKUP(DB34,①初期設定!$AB$55:$AD$201,3,FALSE))</f>
        <v/>
      </c>
      <c r="DL34" s="97" t="str">
        <f t="shared" ref="DL34" si="126">IF(ISERROR(RIGHT(DK34,LEN(DK34)-4)),"*",RIGHT(DK34,LEN(DK34)-4))</f>
        <v>*</v>
      </c>
      <c r="DM34" s="97" t="str">
        <f>IF(ISERROR(VLOOKUP(DB34,①初期設定!$AN$55:$AV$201,3,FALSE)),"*",VLOOKUP(DB34,①初期設定!$AN$55:$AV$201,3,FALSE))</f>
        <v>*</v>
      </c>
      <c r="DN34" s="97" t="str">
        <f t="shared" ref="DN34" si="127">IF(ISERROR(RIGHT(DM34,LEN(DM34)-4)),"*",RIGHT(DM34,LEN(DM34)-4))</f>
        <v>*</v>
      </c>
      <c r="DO34" s="97" t="str">
        <f>IF(ISERROR(VLOOKUP(DB34,①初期設定!$AC$55:$AD$201,2,FALSE)),"",VLOOKUP(DB34,①初期設定!$AC$55:$AD$201,2,FALSE))</f>
        <v/>
      </c>
      <c r="DP34" s="97" t="str">
        <f t="shared" ref="DP34" si="128">IF(ISERROR(RIGHT(DO34,LEN(DO34)-4)),"*",RIGHT(DO34,LEN(DO34)-4))</f>
        <v>*</v>
      </c>
      <c r="DQ34" s="97" t="str">
        <f>IF(ISERROR(VLOOKUP(DB34,①初期設定!$AO$55:$AV$201,2,FALSE)),"*",VLOOKUP(DB34,①初期設定!$AO$55:$AV$201,2,FALSE))</f>
        <v>*</v>
      </c>
      <c r="DR34" s="97" t="str">
        <f t="shared" ref="DR34" si="129">IF(ISERROR(RIGHT(DQ34,LEN(DQ34)-4)),"*",RIGHT(DQ34,LEN(DQ34)-4))</f>
        <v>*</v>
      </c>
      <c r="DS34" s="46"/>
      <c r="DT34" s="46"/>
      <c r="DU34" s="42"/>
      <c r="DV34" s="42"/>
      <c r="DW34" s="42"/>
      <c r="DX34" s="42"/>
    </row>
    <row r="35" spans="1:128" ht="12" customHeight="1">
      <c r="A35" s="369">
        <v>22</v>
      </c>
      <c r="B35" s="369"/>
      <c r="C35" s="372"/>
      <c r="D35" s="372"/>
      <c r="E35" s="372"/>
      <c r="F35" s="372"/>
      <c r="G35" s="393"/>
      <c r="H35" s="389"/>
      <c r="I35" s="390"/>
      <c r="J35" s="387"/>
      <c r="K35" s="387"/>
      <c r="L35" s="387"/>
      <c r="M35" s="387"/>
      <c r="N35" s="389"/>
      <c r="O35" s="391"/>
      <c r="P35" s="391"/>
      <c r="Q35" s="391"/>
      <c r="R35" s="391"/>
      <c r="S35" s="391"/>
      <c r="T35" s="390"/>
      <c r="U35" s="387"/>
      <c r="V35" s="387"/>
      <c r="W35" s="387"/>
      <c r="X35" s="387"/>
      <c r="Y35" s="387"/>
      <c r="Z35" s="387"/>
      <c r="AA35" s="387"/>
      <c r="AB35" s="387"/>
      <c r="AC35" s="387"/>
      <c r="AD35" s="387"/>
      <c r="AE35" s="386"/>
      <c r="AF35" s="372"/>
      <c r="AG35" s="372"/>
      <c r="AH35" s="368"/>
      <c r="AI35" s="374"/>
      <c r="AJ35" s="374"/>
      <c r="AK35" s="374"/>
      <c r="AL35" s="374"/>
      <c r="AM35" s="371"/>
      <c r="AN35" s="162"/>
      <c r="AO35" s="163"/>
      <c r="AP35" s="164" t="str">
        <f t="shared" si="1"/>
        <v/>
      </c>
      <c r="AQ35" s="163"/>
      <c r="AR35" s="163"/>
      <c r="AS35" s="164" t="str">
        <f t="shared" si="2"/>
        <v/>
      </c>
      <c r="AT35" s="163"/>
      <c r="AU35" s="165"/>
      <c r="AV35" s="368"/>
      <c r="AW35" s="374"/>
      <c r="AX35" s="374"/>
      <c r="AY35" s="374"/>
      <c r="AZ35" s="374"/>
      <c r="BA35" s="371"/>
      <c r="BB35" s="162"/>
      <c r="BC35" s="163"/>
      <c r="BD35" s="164" t="str">
        <f t="shared" si="3"/>
        <v/>
      </c>
      <c r="BE35" s="163"/>
      <c r="BF35" s="163"/>
      <c r="BG35" s="164" t="str">
        <f t="shared" si="4"/>
        <v/>
      </c>
      <c r="BH35" s="163"/>
      <c r="BI35" s="165"/>
      <c r="BJ35" s="368"/>
      <c r="BK35" s="374"/>
      <c r="BL35" s="374"/>
      <c r="BM35" s="374"/>
      <c r="BN35" s="374"/>
      <c r="BO35" s="371"/>
      <c r="BP35" s="162"/>
      <c r="BQ35" s="163"/>
      <c r="BR35" s="164" t="str">
        <f t="shared" si="5"/>
        <v/>
      </c>
      <c r="BS35" s="163"/>
      <c r="BT35" s="163"/>
      <c r="BU35" s="164" t="str">
        <f t="shared" si="6"/>
        <v/>
      </c>
      <c r="BV35" s="163"/>
      <c r="BW35" s="165"/>
      <c r="BX35" s="368"/>
      <c r="BY35" s="374"/>
      <c r="BZ35" s="371"/>
      <c r="CA35" s="368"/>
      <c r="CB35" s="374"/>
      <c r="CC35" s="371"/>
      <c r="CE35" s="39">
        <f t="shared" si="11"/>
        <v>0</v>
      </c>
      <c r="CF35" s="39">
        <f t="shared" si="12"/>
        <v>0</v>
      </c>
      <c r="CK35" s="39">
        <f t="shared" si="13"/>
        <v>0</v>
      </c>
      <c r="CL35" s="45" t="str">
        <f t="shared" si="7"/>
        <v>中学種目</v>
      </c>
      <c r="CM35" s="45">
        <f t="shared" si="8"/>
        <v>0</v>
      </c>
      <c r="CN35" s="45">
        <f t="shared" si="9"/>
        <v>0</v>
      </c>
      <c r="CO35" s="45">
        <f t="shared" si="10"/>
        <v>0</v>
      </c>
      <c r="CQ35" s="44"/>
      <c r="CR35" s="89"/>
      <c r="CS35" s="86" t="s">
        <v>171</v>
      </c>
      <c r="CT35" s="86" t="s">
        <v>32</v>
      </c>
      <c r="CU35" s="86" t="s">
        <v>51</v>
      </c>
      <c r="CV35" s="86" t="s">
        <v>231</v>
      </c>
      <c r="CW35" s="44"/>
      <c r="CX35" s="44"/>
      <c r="CY35" s="87"/>
      <c r="CZ35" s="89" t="s">
        <v>337</v>
      </c>
      <c r="DA35" s="46"/>
      <c r="DB35" s="97">
        <v>21</v>
      </c>
      <c r="DC35" s="97" t="str">
        <f>IF(ISERROR(VLOOKUP(DB35,①初期設定!$Z$55:$AD$201,5,FALSE)),"*",VLOOKUP(DB35,①初期設定!$Z$55:$AD$201,5,FALSE))</f>
        <v>*</v>
      </c>
      <c r="DD35" s="97" t="str">
        <f t="shared" si="15"/>
        <v>*</v>
      </c>
      <c r="DE35" s="97" t="str">
        <f>IF(ISERROR(VLOOKUP(DB35,①初期設定!$AL$55:$AV$201,5,FALSE)),"*",VLOOKUP(DB35,①初期設定!$AL$55:$AV$201,5,FALSE))</f>
        <v>*</v>
      </c>
      <c r="DF35" s="97" t="str">
        <f t="shared" si="15"/>
        <v>*</v>
      </c>
      <c r="DG35" s="97" t="str">
        <f>IF(ISERROR(VLOOKUP(DB35,①初期設定!$AA$55:$AD$201,4,FALSE)),"*",VLOOKUP(DB35,①初期設定!$AA$55:$AD$201,4,FALSE))</f>
        <v>*</v>
      </c>
      <c r="DH35" s="97" t="str">
        <f t="shared" ref="DH35" si="130">IF(ISERROR(RIGHT(DG35,LEN(DG35)-4)),"*",RIGHT(DG35,LEN(DG35)-4))</f>
        <v>*</v>
      </c>
      <c r="DI35" s="97" t="str">
        <f>IF(ISERROR(VLOOKUP(DB35,①初期設定!$AM$55:$AV$201,4,FALSE)),"*",VLOOKUP(DB35,①初期設定!$AM$55:$AV$201,4,FALSE))</f>
        <v>*</v>
      </c>
      <c r="DJ35" s="97" t="str">
        <f t="shared" ref="DJ35" si="131">IF(ISERROR(RIGHT(DI35,LEN(DI35)-4)),"*",RIGHT(DI35,LEN(DI35)-4))</f>
        <v>*</v>
      </c>
      <c r="DK35" s="97" t="str">
        <f>IF(ISERROR(VLOOKUP(DB35,①初期設定!$AB$55:$AD$201,3,FALSE)),"",VLOOKUP(DB35,①初期設定!$AB$55:$AD$201,3,FALSE))</f>
        <v/>
      </c>
      <c r="DL35" s="97" t="str">
        <f t="shared" ref="DL35" si="132">IF(ISERROR(RIGHT(DK35,LEN(DK35)-4)),"*",RIGHT(DK35,LEN(DK35)-4))</f>
        <v>*</v>
      </c>
      <c r="DM35" s="97" t="str">
        <f>IF(ISERROR(VLOOKUP(DB35,①初期設定!$AN$55:$AV$201,3,FALSE)),"*",VLOOKUP(DB35,①初期設定!$AN$55:$AV$201,3,FALSE))</f>
        <v>*</v>
      </c>
      <c r="DN35" s="97" t="str">
        <f t="shared" ref="DN35" si="133">IF(ISERROR(RIGHT(DM35,LEN(DM35)-4)),"*",RIGHT(DM35,LEN(DM35)-4))</f>
        <v>*</v>
      </c>
      <c r="DO35" s="97" t="str">
        <f>IF(ISERROR(VLOOKUP(DB35,①初期設定!$AC$55:$AD$201,2,FALSE)),"",VLOOKUP(DB35,①初期設定!$AC$55:$AD$201,2,FALSE))</f>
        <v/>
      </c>
      <c r="DP35" s="97" t="str">
        <f t="shared" ref="DP35" si="134">IF(ISERROR(RIGHT(DO35,LEN(DO35)-4)),"*",RIGHT(DO35,LEN(DO35)-4))</f>
        <v>*</v>
      </c>
      <c r="DQ35" s="97" t="str">
        <f>IF(ISERROR(VLOOKUP(DB35,①初期設定!$AO$55:$AV$201,2,FALSE)),"*",VLOOKUP(DB35,①初期設定!$AO$55:$AV$201,2,FALSE))</f>
        <v>*</v>
      </c>
      <c r="DR35" s="97" t="str">
        <f t="shared" ref="DR35" si="135">IF(ISERROR(RIGHT(DQ35,LEN(DQ35)-4)),"*",RIGHT(DQ35,LEN(DQ35)-4))</f>
        <v>*</v>
      </c>
      <c r="DS35" s="46"/>
      <c r="DT35" s="46"/>
      <c r="DU35" s="42"/>
      <c r="DV35" s="42"/>
      <c r="DW35" s="42"/>
      <c r="DX35" s="42"/>
    </row>
    <row r="36" spans="1:128" ht="12" customHeight="1">
      <c r="A36" s="369">
        <v>23</v>
      </c>
      <c r="B36" s="369"/>
      <c r="C36" s="372"/>
      <c r="D36" s="372"/>
      <c r="E36" s="372"/>
      <c r="F36" s="372"/>
      <c r="G36" s="393"/>
      <c r="H36" s="389"/>
      <c r="I36" s="390"/>
      <c r="J36" s="387"/>
      <c r="K36" s="387"/>
      <c r="L36" s="387"/>
      <c r="M36" s="387"/>
      <c r="N36" s="389"/>
      <c r="O36" s="391"/>
      <c r="P36" s="391"/>
      <c r="Q36" s="391"/>
      <c r="R36" s="391"/>
      <c r="S36" s="391"/>
      <c r="T36" s="390"/>
      <c r="U36" s="387"/>
      <c r="V36" s="387"/>
      <c r="W36" s="387"/>
      <c r="X36" s="387"/>
      <c r="Y36" s="387"/>
      <c r="Z36" s="387"/>
      <c r="AA36" s="387"/>
      <c r="AB36" s="387"/>
      <c r="AC36" s="387"/>
      <c r="AD36" s="387"/>
      <c r="AE36" s="386"/>
      <c r="AF36" s="372"/>
      <c r="AG36" s="372"/>
      <c r="AH36" s="368"/>
      <c r="AI36" s="374"/>
      <c r="AJ36" s="374"/>
      <c r="AK36" s="374"/>
      <c r="AL36" s="374"/>
      <c r="AM36" s="371"/>
      <c r="AN36" s="162"/>
      <c r="AO36" s="163"/>
      <c r="AP36" s="164" t="str">
        <f t="shared" si="1"/>
        <v/>
      </c>
      <c r="AQ36" s="163"/>
      <c r="AR36" s="163"/>
      <c r="AS36" s="164" t="str">
        <f t="shared" si="2"/>
        <v/>
      </c>
      <c r="AT36" s="163"/>
      <c r="AU36" s="165"/>
      <c r="AV36" s="368"/>
      <c r="AW36" s="374"/>
      <c r="AX36" s="374"/>
      <c r="AY36" s="374"/>
      <c r="AZ36" s="374"/>
      <c r="BA36" s="371"/>
      <c r="BB36" s="162"/>
      <c r="BC36" s="163"/>
      <c r="BD36" s="164" t="str">
        <f t="shared" si="3"/>
        <v/>
      </c>
      <c r="BE36" s="163"/>
      <c r="BF36" s="163"/>
      <c r="BG36" s="164" t="str">
        <f t="shared" si="4"/>
        <v/>
      </c>
      <c r="BH36" s="163"/>
      <c r="BI36" s="165"/>
      <c r="BJ36" s="368"/>
      <c r="BK36" s="374"/>
      <c r="BL36" s="374"/>
      <c r="BM36" s="374"/>
      <c r="BN36" s="374"/>
      <c r="BO36" s="371"/>
      <c r="BP36" s="162"/>
      <c r="BQ36" s="163"/>
      <c r="BR36" s="164" t="str">
        <f t="shared" si="5"/>
        <v/>
      </c>
      <c r="BS36" s="163"/>
      <c r="BT36" s="163"/>
      <c r="BU36" s="164" t="str">
        <f t="shared" si="6"/>
        <v/>
      </c>
      <c r="BV36" s="163"/>
      <c r="BW36" s="165"/>
      <c r="BX36" s="368"/>
      <c r="BY36" s="374"/>
      <c r="BZ36" s="371"/>
      <c r="CA36" s="368"/>
      <c r="CB36" s="374"/>
      <c r="CC36" s="371"/>
      <c r="CE36" s="39">
        <f t="shared" si="11"/>
        <v>0</v>
      </c>
      <c r="CF36" s="39">
        <f t="shared" si="12"/>
        <v>0</v>
      </c>
      <c r="CK36" s="39">
        <f t="shared" si="13"/>
        <v>0</v>
      </c>
      <c r="CL36" s="45" t="str">
        <f t="shared" si="7"/>
        <v>中学種目</v>
      </c>
      <c r="CM36" s="45">
        <f t="shared" si="8"/>
        <v>0</v>
      </c>
      <c r="CN36" s="45">
        <f t="shared" si="9"/>
        <v>0</v>
      </c>
      <c r="CO36" s="45">
        <f t="shared" si="10"/>
        <v>0</v>
      </c>
      <c r="CQ36" s="44"/>
      <c r="CR36" s="89"/>
      <c r="CS36" s="86" t="s">
        <v>172</v>
      </c>
      <c r="CT36" s="86" t="s">
        <v>95</v>
      </c>
      <c r="CU36" s="86" t="s">
        <v>52</v>
      </c>
      <c r="CV36" s="86" t="s">
        <v>290</v>
      </c>
      <c r="CW36" s="44"/>
      <c r="CX36" s="44"/>
      <c r="CY36" s="87"/>
      <c r="CZ36" s="89" t="s">
        <v>346</v>
      </c>
      <c r="DA36" s="46"/>
      <c r="DB36" s="97">
        <v>22</v>
      </c>
      <c r="DC36" s="97" t="str">
        <f>IF(ISERROR(VLOOKUP(DB36,①初期設定!$Z$55:$AD$201,5,FALSE)),"*",VLOOKUP(DB36,①初期設定!$Z$55:$AD$201,5,FALSE))</f>
        <v>*</v>
      </c>
      <c r="DD36" s="97" t="str">
        <f t="shared" si="15"/>
        <v>*</v>
      </c>
      <c r="DE36" s="97" t="str">
        <f>IF(ISERROR(VLOOKUP(DB36,①初期設定!$AL$55:$AV$201,5,FALSE)),"*",VLOOKUP(DB36,①初期設定!$AL$55:$AV$201,5,FALSE))</f>
        <v>*</v>
      </c>
      <c r="DF36" s="97" t="str">
        <f t="shared" si="15"/>
        <v>*</v>
      </c>
      <c r="DG36" s="97" t="str">
        <f>IF(ISERROR(VLOOKUP(DB36,①初期設定!$AA$55:$AD$201,4,FALSE)),"*",VLOOKUP(DB36,①初期設定!$AA$55:$AD$201,4,FALSE))</f>
        <v>*</v>
      </c>
      <c r="DH36" s="97" t="str">
        <f t="shared" ref="DH36" si="136">IF(ISERROR(RIGHT(DG36,LEN(DG36)-4)),"*",RIGHT(DG36,LEN(DG36)-4))</f>
        <v>*</v>
      </c>
      <c r="DI36" s="97" t="str">
        <f>IF(ISERROR(VLOOKUP(DB36,①初期設定!$AM$55:$AV$201,4,FALSE)),"*",VLOOKUP(DB36,①初期設定!$AM$55:$AV$201,4,FALSE))</f>
        <v>*</v>
      </c>
      <c r="DJ36" s="97" t="str">
        <f t="shared" ref="DJ36" si="137">IF(ISERROR(RIGHT(DI36,LEN(DI36)-4)),"*",RIGHT(DI36,LEN(DI36)-4))</f>
        <v>*</v>
      </c>
      <c r="DK36" s="97" t="str">
        <f>IF(ISERROR(VLOOKUP(DB36,①初期設定!$AB$55:$AD$201,3,FALSE)),"",VLOOKUP(DB36,①初期設定!$AB$55:$AD$201,3,FALSE))</f>
        <v/>
      </c>
      <c r="DL36" s="97" t="str">
        <f t="shared" ref="DL36" si="138">IF(ISERROR(RIGHT(DK36,LEN(DK36)-4)),"*",RIGHT(DK36,LEN(DK36)-4))</f>
        <v>*</v>
      </c>
      <c r="DM36" s="97" t="str">
        <f>IF(ISERROR(VLOOKUP(DB36,①初期設定!$AN$55:$AV$201,3,FALSE)),"*",VLOOKUP(DB36,①初期設定!$AN$55:$AV$201,3,FALSE))</f>
        <v>*</v>
      </c>
      <c r="DN36" s="97" t="str">
        <f t="shared" ref="DN36" si="139">IF(ISERROR(RIGHT(DM36,LEN(DM36)-4)),"*",RIGHT(DM36,LEN(DM36)-4))</f>
        <v>*</v>
      </c>
      <c r="DO36" s="97" t="str">
        <f>IF(ISERROR(VLOOKUP(DB36,①初期設定!$AC$55:$AD$201,2,FALSE)),"",VLOOKUP(DB36,①初期設定!$AC$55:$AD$201,2,FALSE))</f>
        <v/>
      </c>
      <c r="DP36" s="97" t="str">
        <f t="shared" ref="DP36" si="140">IF(ISERROR(RIGHT(DO36,LEN(DO36)-4)),"*",RIGHT(DO36,LEN(DO36)-4))</f>
        <v>*</v>
      </c>
      <c r="DQ36" s="97" t="str">
        <f>IF(ISERROR(VLOOKUP(DB36,①初期設定!$AO$55:$AV$201,2,FALSE)),"*",VLOOKUP(DB36,①初期設定!$AO$55:$AV$201,2,FALSE))</f>
        <v>*</v>
      </c>
      <c r="DR36" s="97" t="str">
        <f t="shared" ref="DR36" si="141">IF(ISERROR(RIGHT(DQ36,LEN(DQ36)-4)),"*",RIGHT(DQ36,LEN(DQ36)-4))</f>
        <v>*</v>
      </c>
      <c r="DS36" s="46"/>
      <c r="DT36" s="46"/>
      <c r="DU36" s="42"/>
      <c r="DV36" s="42"/>
      <c r="DW36" s="42"/>
      <c r="DX36" s="42"/>
    </row>
    <row r="37" spans="1:128" ht="12" customHeight="1">
      <c r="A37" s="369">
        <v>24</v>
      </c>
      <c r="B37" s="369"/>
      <c r="C37" s="372"/>
      <c r="D37" s="372"/>
      <c r="E37" s="372"/>
      <c r="F37" s="372"/>
      <c r="G37" s="393"/>
      <c r="H37" s="389"/>
      <c r="I37" s="390"/>
      <c r="J37" s="387"/>
      <c r="K37" s="387"/>
      <c r="L37" s="387"/>
      <c r="M37" s="387"/>
      <c r="N37" s="389"/>
      <c r="O37" s="391"/>
      <c r="P37" s="391"/>
      <c r="Q37" s="391"/>
      <c r="R37" s="391"/>
      <c r="S37" s="391"/>
      <c r="T37" s="390"/>
      <c r="U37" s="387"/>
      <c r="V37" s="387"/>
      <c r="W37" s="387"/>
      <c r="X37" s="387"/>
      <c r="Y37" s="387"/>
      <c r="Z37" s="387"/>
      <c r="AA37" s="387"/>
      <c r="AB37" s="387"/>
      <c r="AC37" s="387"/>
      <c r="AD37" s="387"/>
      <c r="AE37" s="386"/>
      <c r="AF37" s="372"/>
      <c r="AG37" s="372"/>
      <c r="AH37" s="368"/>
      <c r="AI37" s="374"/>
      <c r="AJ37" s="374"/>
      <c r="AK37" s="374"/>
      <c r="AL37" s="374"/>
      <c r="AM37" s="371"/>
      <c r="AN37" s="162"/>
      <c r="AO37" s="163"/>
      <c r="AP37" s="164" t="str">
        <f t="shared" si="1"/>
        <v/>
      </c>
      <c r="AQ37" s="163"/>
      <c r="AR37" s="163"/>
      <c r="AS37" s="164" t="str">
        <f t="shared" si="2"/>
        <v/>
      </c>
      <c r="AT37" s="163"/>
      <c r="AU37" s="165"/>
      <c r="AV37" s="368"/>
      <c r="AW37" s="374"/>
      <c r="AX37" s="374"/>
      <c r="AY37" s="374"/>
      <c r="AZ37" s="374"/>
      <c r="BA37" s="371"/>
      <c r="BB37" s="162"/>
      <c r="BC37" s="163"/>
      <c r="BD37" s="164" t="str">
        <f t="shared" si="3"/>
        <v/>
      </c>
      <c r="BE37" s="163"/>
      <c r="BF37" s="163"/>
      <c r="BG37" s="164" t="str">
        <f t="shared" si="4"/>
        <v/>
      </c>
      <c r="BH37" s="163"/>
      <c r="BI37" s="165"/>
      <c r="BJ37" s="368"/>
      <c r="BK37" s="374"/>
      <c r="BL37" s="374"/>
      <c r="BM37" s="374"/>
      <c r="BN37" s="374"/>
      <c r="BO37" s="371"/>
      <c r="BP37" s="162"/>
      <c r="BQ37" s="163"/>
      <c r="BR37" s="164" t="str">
        <f t="shared" si="5"/>
        <v/>
      </c>
      <c r="BS37" s="163"/>
      <c r="BT37" s="163"/>
      <c r="BU37" s="164" t="str">
        <f t="shared" si="6"/>
        <v/>
      </c>
      <c r="BV37" s="163"/>
      <c r="BW37" s="165"/>
      <c r="BX37" s="368"/>
      <c r="BY37" s="374"/>
      <c r="BZ37" s="371"/>
      <c r="CA37" s="368"/>
      <c r="CB37" s="374"/>
      <c r="CC37" s="371"/>
      <c r="CE37" s="39">
        <f t="shared" si="11"/>
        <v>0</v>
      </c>
      <c r="CF37" s="39">
        <f t="shared" si="12"/>
        <v>0</v>
      </c>
      <c r="CK37" s="39">
        <f t="shared" si="13"/>
        <v>0</v>
      </c>
      <c r="CL37" s="45" t="str">
        <f t="shared" si="7"/>
        <v>中学種目</v>
      </c>
      <c r="CM37" s="45">
        <f t="shared" si="8"/>
        <v>0</v>
      </c>
      <c r="CN37" s="45">
        <f t="shared" si="9"/>
        <v>0</v>
      </c>
      <c r="CO37" s="45">
        <f t="shared" si="10"/>
        <v>0</v>
      </c>
      <c r="CQ37" s="44"/>
      <c r="CR37" s="89"/>
      <c r="CS37" s="86" t="s">
        <v>173</v>
      </c>
      <c r="CT37" s="86" t="s">
        <v>96</v>
      </c>
      <c r="CU37" s="86" t="s">
        <v>182</v>
      </c>
      <c r="CV37" s="86" t="s">
        <v>285</v>
      </c>
      <c r="CW37" s="44"/>
      <c r="CX37" s="44"/>
      <c r="CY37" s="87"/>
      <c r="CZ37" s="89" t="s">
        <v>347</v>
      </c>
      <c r="DA37" s="46"/>
      <c r="DB37" s="97">
        <v>23</v>
      </c>
      <c r="DC37" s="97" t="str">
        <f>IF(ISERROR(VLOOKUP(DB37,①初期設定!$Z$55:$AD$201,5,FALSE)),"*",VLOOKUP(DB37,①初期設定!$Z$55:$AD$201,5,FALSE))</f>
        <v>*</v>
      </c>
      <c r="DD37" s="97" t="str">
        <f t="shared" si="15"/>
        <v>*</v>
      </c>
      <c r="DE37" s="97" t="str">
        <f>IF(ISERROR(VLOOKUP(DB37,①初期設定!$AL$55:$AV$201,5,FALSE)),"*",VLOOKUP(DB37,①初期設定!$AL$55:$AV$201,5,FALSE))</f>
        <v>*</v>
      </c>
      <c r="DF37" s="97" t="str">
        <f t="shared" si="15"/>
        <v>*</v>
      </c>
      <c r="DG37" s="97" t="str">
        <f>IF(ISERROR(VLOOKUP(DB37,①初期設定!$AA$55:$AD$201,4,FALSE)),"*",VLOOKUP(DB37,①初期設定!$AA$55:$AD$201,4,FALSE))</f>
        <v>*</v>
      </c>
      <c r="DH37" s="97" t="str">
        <f t="shared" ref="DH37" si="142">IF(ISERROR(RIGHT(DG37,LEN(DG37)-4)),"*",RIGHT(DG37,LEN(DG37)-4))</f>
        <v>*</v>
      </c>
      <c r="DI37" s="97" t="str">
        <f>IF(ISERROR(VLOOKUP(DB37,①初期設定!$AM$55:$AV$201,4,FALSE)),"*",VLOOKUP(DB37,①初期設定!$AM$55:$AV$201,4,FALSE))</f>
        <v>*</v>
      </c>
      <c r="DJ37" s="97" t="str">
        <f t="shared" ref="DJ37" si="143">IF(ISERROR(RIGHT(DI37,LEN(DI37)-4)),"*",RIGHT(DI37,LEN(DI37)-4))</f>
        <v>*</v>
      </c>
      <c r="DK37" s="97" t="str">
        <f>IF(ISERROR(VLOOKUP(DB37,①初期設定!$AB$55:$AD$201,3,FALSE)),"",VLOOKUP(DB37,①初期設定!$AB$55:$AD$201,3,FALSE))</f>
        <v/>
      </c>
      <c r="DL37" s="97" t="str">
        <f t="shared" ref="DL37" si="144">IF(ISERROR(RIGHT(DK37,LEN(DK37)-4)),"*",RIGHT(DK37,LEN(DK37)-4))</f>
        <v>*</v>
      </c>
      <c r="DM37" s="97" t="str">
        <f>IF(ISERROR(VLOOKUP(DB37,①初期設定!$AN$55:$AV$201,3,FALSE)),"*",VLOOKUP(DB37,①初期設定!$AN$55:$AV$201,3,FALSE))</f>
        <v>*</v>
      </c>
      <c r="DN37" s="97" t="str">
        <f t="shared" ref="DN37" si="145">IF(ISERROR(RIGHT(DM37,LEN(DM37)-4)),"*",RIGHT(DM37,LEN(DM37)-4))</f>
        <v>*</v>
      </c>
      <c r="DO37" s="97" t="str">
        <f>IF(ISERROR(VLOOKUP(DB37,①初期設定!$AC$55:$AD$201,2,FALSE)),"",VLOOKUP(DB37,①初期設定!$AC$55:$AD$201,2,FALSE))</f>
        <v/>
      </c>
      <c r="DP37" s="97" t="str">
        <f t="shared" ref="DP37" si="146">IF(ISERROR(RIGHT(DO37,LEN(DO37)-4)),"*",RIGHT(DO37,LEN(DO37)-4))</f>
        <v>*</v>
      </c>
      <c r="DQ37" s="97" t="str">
        <f>IF(ISERROR(VLOOKUP(DB37,①初期設定!$AO$55:$AV$201,2,FALSE)),"*",VLOOKUP(DB37,①初期設定!$AO$55:$AV$201,2,FALSE))</f>
        <v>*</v>
      </c>
      <c r="DR37" s="97" t="str">
        <f t="shared" ref="DR37" si="147">IF(ISERROR(RIGHT(DQ37,LEN(DQ37)-4)),"*",RIGHT(DQ37,LEN(DQ37)-4))</f>
        <v>*</v>
      </c>
      <c r="DS37" s="46"/>
      <c r="DT37" s="46"/>
      <c r="DU37" s="42"/>
      <c r="DV37" s="42"/>
      <c r="DW37" s="42"/>
      <c r="DX37" s="42"/>
    </row>
    <row r="38" spans="1:128" ht="12" customHeight="1">
      <c r="A38" s="369">
        <v>25</v>
      </c>
      <c r="B38" s="369"/>
      <c r="C38" s="372"/>
      <c r="D38" s="372"/>
      <c r="E38" s="372"/>
      <c r="F38" s="372"/>
      <c r="G38" s="393"/>
      <c r="H38" s="389"/>
      <c r="I38" s="390"/>
      <c r="J38" s="387"/>
      <c r="K38" s="387"/>
      <c r="L38" s="387"/>
      <c r="M38" s="387"/>
      <c r="N38" s="389"/>
      <c r="O38" s="391"/>
      <c r="P38" s="391"/>
      <c r="Q38" s="391"/>
      <c r="R38" s="391"/>
      <c r="S38" s="391"/>
      <c r="T38" s="390"/>
      <c r="U38" s="387"/>
      <c r="V38" s="387"/>
      <c r="W38" s="387"/>
      <c r="X38" s="387"/>
      <c r="Y38" s="387"/>
      <c r="Z38" s="387"/>
      <c r="AA38" s="387"/>
      <c r="AB38" s="387"/>
      <c r="AC38" s="387"/>
      <c r="AD38" s="387"/>
      <c r="AE38" s="386"/>
      <c r="AF38" s="372"/>
      <c r="AG38" s="372"/>
      <c r="AH38" s="368"/>
      <c r="AI38" s="374"/>
      <c r="AJ38" s="374"/>
      <c r="AK38" s="374"/>
      <c r="AL38" s="374"/>
      <c r="AM38" s="371"/>
      <c r="AN38" s="162"/>
      <c r="AO38" s="163"/>
      <c r="AP38" s="164" t="str">
        <f t="shared" si="1"/>
        <v/>
      </c>
      <c r="AQ38" s="163"/>
      <c r="AR38" s="163"/>
      <c r="AS38" s="164" t="str">
        <f t="shared" si="2"/>
        <v/>
      </c>
      <c r="AT38" s="163"/>
      <c r="AU38" s="165"/>
      <c r="AV38" s="368"/>
      <c r="AW38" s="374"/>
      <c r="AX38" s="374"/>
      <c r="AY38" s="374"/>
      <c r="AZ38" s="374"/>
      <c r="BA38" s="371"/>
      <c r="BB38" s="162"/>
      <c r="BC38" s="163"/>
      <c r="BD38" s="164" t="str">
        <f t="shared" si="3"/>
        <v/>
      </c>
      <c r="BE38" s="163"/>
      <c r="BF38" s="163"/>
      <c r="BG38" s="164" t="str">
        <f t="shared" si="4"/>
        <v/>
      </c>
      <c r="BH38" s="163"/>
      <c r="BI38" s="165"/>
      <c r="BJ38" s="368"/>
      <c r="BK38" s="374"/>
      <c r="BL38" s="374"/>
      <c r="BM38" s="374"/>
      <c r="BN38" s="374"/>
      <c r="BO38" s="371"/>
      <c r="BP38" s="162"/>
      <c r="BQ38" s="163"/>
      <c r="BR38" s="164" t="str">
        <f t="shared" si="5"/>
        <v/>
      </c>
      <c r="BS38" s="163"/>
      <c r="BT38" s="163"/>
      <c r="BU38" s="164" t="str">
        <f t="shared" si="6"/>
        <v/>
      </c>
      <c r="BV38" s="163"/>
      <c r="BW38" s="165"/>
      <c r="BX38" s="368"/>
      <c r="BY38" s="374"/>
      <c r="BZ38" s="371"/>
      <c r="CA38" s="368"/>
      <c r="CB38" s="374"/>
      <c r="CC38" s="371"/>
      <c r="CE38" s="39">
        <f t="shared" si="11"/>
        <v>0</v>
      </c>
      <c r="CF38" s="39">
        <f t="shared" si="12"/>
        <v>0</v>
      </c>
      <c r="CK38" s="39">
        <f t="shared" si="13"/>
        <v>0</v>
      </c>
      <c r="CL38" s="45" t="str">
        <f t="shared" si="7"/>
        <v>中学種目</v>
      </c>
      <c r="CM38" s="45">
        <f t="shared" si="8"/>
        <v>0</v>
      </c>
      <c r="CN38" s="45">
        <f t="shared" si="9"/>
        <v>0</v>
      </c>
      <c r="CO38" s="45">
        <f t="shared" si="10"/>
        <v>0</v>
      </c>
      <c r="CQ38" s="44"/>
      <c r="CR38" s="89"/>
      <c r="CS38" s="86" t="s">
        <v>156</v>
      </c>
      <c r="CT38" s="86" t="s">
        <v>180</v>
      </c>
      <c r="CU38" s="86" t="s">
        <v>305</v>
      </c>
      <c r="CV38" s="86" t="s">
        <v>316</v>
      </c>
      <c r="CW38" s="44"/>
      <c r="CX38" s="44"/>
      <c r="CY38" s="87"/>
      <c r="CZ38" s="89" t="s">
        <v>348</v>
      </c>
      <c r="DA38" s="46"/>
      <c r="DB38" s="97">
        <v>24</v>
      </c>
      <c r="DC38" s="97" t="str">
        <f>IF(ISERROR(VLOOKUP(DB38,①初期設定!$Z$55:$AD$201,5,FALSE)),"*",VLOOKUP(DB38,①初期設定!$Z$55:$AD$201,5,FALSE))</f>
        <v>*</v>
      </c>
      <c r="DD38" s="97" t="str">
        <f t="shared" si="15"/>
        <v>*</v>
      </c>
      <c r="DE38" s="97" t="str">
        <f>IF(ISERROR(VLOOKUP(DB38,①初期設定!$AL$55:$AV$201,5,FALSE)),"*",VLOOKUP(DB38,①初期設定!$AL$55:$AV$201,5,FALSE))</f>
        <v>*</v>
      </c>
      <c r="DF38" s="97" t="str">
        <f t="shared" si="15"/>
        <v>*</v>
      </c>
      <c r="DG38" s="97" t="str">
        <f>IF(ISERROR(VLOOKUP(DB38,①初期設定!$AA$55:$AD$201,4,FALSE)),"*",VLOOKUP(DB38,①初期設定!$AA$55:$AD$201,4,FALSE))</f>
        <v>*</v>
      </c>
      <c r="DH38" s="97" t="str">
        <f t="shared" ref="DH38" si="148">IF(ISERROR(RIGHT(DG38,LEN(DG38)-4)),"*",RIGHT(DG38,LEN(DG38)-4))</f>
        <v>*</v>
      </c>
      <c r="DI38" s="97" t="str">
        <f>IF(ISERROR(VLOOKUP(DB38,①初期設定!$AM$55:$AV$201,4,FALSE)),"*",VLOOKUP(DB38,①初期設定!$AM$55:$AV$201,4,FALSE))</f>
        <v>*</v>
      </c>
      <c r="DJ38" s="97" t="str">
        <f t="shared" ref="DJ38" si="149">IF(ISERROR(RIGHT(DI38,LEN(DI38)-4)),"*",RIGHT(DI38,LEN(DI38)-4))</f>
        <v>*</v>
      </c>
      <c r="DK38" s="97" t="str">
        <f>IF(ISERROR(VLOOKUP(DB38,①初期設定!$AB$55:$AD$201,3,FALSE)),"",VLOOKUP(DB38,①初期設定!$AB$55:$AD$201,3,FALSE))</f>
        <v/>
      </c>
      <c r="DL38" s="97" t="str">
        <f t="shared" ref="DL38" si="150">IF(ISERROR(RIGHT(DK38,LEN(DK38)-4)),"*",RIGHT(DK38,LEN(DK38)-4))</f>
        <v>*</v>
      </c>
      <c r="DM38" s="97" t="str">
        <f>IF(ISERROR(VLOOKUP(DB38,①初期設定!$AN$55:$AV$201,3,FALSE)),"*",VLOOKUP(DB38,①初期設定!$AN$55:$AV$201,3,FALSE))</f>
        <v>*</v>
      </c>
      <c r="DN38" s="97" t="str">
        <f t="shared" ref="DN38" si="151">IF(ISERROR(RIGHT(DM38,LEN(DM38)-4)),"*",RIGHT(DM38,LEN(DM38)-4))</f>
        <v>*</v>
      </c>
      <c r="DO38" s="97" t="str">
        <f>IF(ISERROR(VLOOKUP(DB38,①初期設定!$AC$55:$AD$201,2,FALSE)),"",VLOOKUP(DB38,①初期設定!$AC$55:$AD$201,2,FALSE))</f>
        <v/>
      </c>
      <c r="DP38" s="97" t="str">
        <f t="shared" ref="DP38" si="152">IF(ISERROR(RIGHT(DO38,LEN(DO38)-4)),"*",RIGHT(DO38,LEN(DO38)-4))</f>
        <v>*</v>
      </c>
      <c r="DQ38" s="97" t="str">
        <f>IF(ISERROR(VLOOKUP(DB38,①初期設定!$AO$55:$AV$201,2,FALSE)),"*",VLOOKUP(DB38,①初期設定!$AO$55:$AV$201,2,FALSE))</f>
        <v>*</v>
      </c>
      <c r="DR38" s="97" t="str">
        <f t="shared" ref="DR38" si="153">IF(ISERROR(RIGHT(DQ38,LEN(DQ38)-4)),"*",RIGHT(DQ38,LEN(DQ38)-4))</f>
        <v>*</v>
      </c>
      <c r="DS38" s="46"/>
      <c r="DT38" s="46"/>
      <c r="DU38" s="42"/>
      <c r="DV38" s="42"/>
      <c r="DW38" s="42"/>
      <c r="DX38" s="42"/>
    </row>
    <row r="39" spans="1:128" ht="12" customHeight="1">
      <c r="A39" s="369">
        <v>26</v>
      </c>
      <c r="B39" s="369"/>
      <c r="C39" s="372"/>
      <c r="D39" s="372"/>
      <c r="E39" s="372"/>
      <c r="F39" s="372"/>
      <c r="G39" s="393"/>
      <c r="H39" s="389"/>
      <c r="I39" s="390"/>
      <c r="J39" s="387"/>
      <c r="K39" s="387"/>
      <c r="L39" s="387"/>
      <c r="M39" s="387"/>
      <c r="N39" s="389"/>
      <c r="O39" s="391"/>
      <c r="P39" s="391"/>
      <c r="Q39" s="391"/>
      <c r="R39" s="391"/>
      <c r="S39" s="391"/>
      <c r="T39" s="390"/>
      <c r="U39" s="387"/>
      <c r="V39" s="387"/>
      <c r="W39" s="387"/>
      <c r="X39" s="387"/>
      <c r="Y39" s="387"/>
      <c r="Z39" s="387"/>
      <c r="AA39" s="387"/>
      <c r="AB39" s="387"/>
      <c r="AC39" s="387"/>
      <c r="AD39" s="387"/>
      <c r="AE39" s="386"/>
      <c r="AF39" s="372"/>
      <c r="AG39" s="372"/>
      <c r="AH39" s="368"/>
      <c r="AI39" s="374"/>
      <c r="AJ39" s="374"/>
      <c r="AK39" s="374"/>
      <c r="AL39" s="374"/>
      <c r="AM39" s="371"/>
      <c r="AN39" s="162"/>
      <c r="AO39" s="163"/>
      <c r="AP39" s="164" t="str">
        <f t="shared" si="1"/>
        <v/>
      </c>
      <c r="AQ39" s="163"/>
      <c r="AR39" s="163"/>
      <c r="AS39" s="164" t="str">
        <f t="shared" si="2"/>
        <v/>
      </c>
      <c r="AT39" s="163"/>
      <c r="AU39" s="165"/>
      <c r="AV39" s="368"/>
      <c r="AW39" s="374"/>
      <c r="AX39" s="374"/>
      <c r="AY39" s="374"/>
      <c r="AZ39" s="374"/>
      <c r="BA39" s="371"/>
      <c r="BB39" s="162"/>
      <c r="BC39" s="163"/>
      <c r="BD39" s="164" t="str">
        <f t="shared" si="3"/>
        <v/>
      </c>
      <c r="BE39" s="163"/>
      <c r="BF39" s="163"/>
      <c r="BG39" s="164" t="str">
        <f t="shared" si="4"/>
        <v/>
      </c>
      <c r="BH39" s="163"/>
      <c r="BI39" s="165"/>
      <c r="BJ39" s="368"/>
      <c r="BK39" s="374"/>
      <c r="BL39" s="374"/>
      <c r="BM39" s="374"/>
      <c r="BN39" s="374"/>
      <c r="BO39" s="371"/>
      <c r="BP39" s="162"/>
      <c r="BQ39" s="163"/>
      <c r="BR39" s="164" t="str">
        <f t="shared" si="5"/>
        <v/>
      </c>
      <c r="BS39" s="163"/>
      <c r="BT39" s="163"/>
      <c r="BU39" s="164" t="str">
        <f t="shared" si="6"/>
        <v/>
      </c>
      <c r="BV39" s="163"/>
      <c r="BW39" s="165"/>
      <c r="BX39" s="368"/>
      <c r="BY39" s="374"/>
      <c r="BZ39" s="371"/>
      <c r="CA39" s="368"/>
      <c r="CB39" s="374"/>
      <c r="CC39" s="371"/>
      <c r="CE39" s="39">
        <f t="shared" si="11"/>
        <v>0</v>
      </c>
      <c r="CF39" s="39">
        <f t="shared" si="12"/>
        <v>0</v>
      </c>
      <c r="CK39" s="39">
        <f t="shared" si="13"/>
        <v>0</v>
      </c>
      <c r="CL39" s="45" t="str">
        <f t="shared" si="7"/>
        <v>中学種目</v>
      </c>
      <c r="CM39" s="45">
        <f t="shared" si="8"/>
        <v>0</v>
      </c>
      <c r="CN39" s="45">
        <f t="shared" si="9"/>
        <v>0</v>
      </c>
      <c r="CO39" s="45">
        <f t="shared" si="10"/>
        <v>0</v>
      </c>
      <c r="CQ39" s="44"/>
      <c r="CR39" s="89"/>
      <c r="CS39" s="86" t="s">
        <v>155</v>
      </c>
      <c r="CT39" s="86" t="s">
        <v>652</v>
      </c>
      <c r="CU39" s="86" t="s">
        <v>237</v>
      </c>
      <c r="CV39" s="86" t="s">
        <v>316</v>
      </c>
      <c r="CW39" s="44"/>
      <c r="CX39" s="44"/>
      <c r="CY39" s="87"/>
      <c r="CZ39" s="89" t="s">
        <v>349</v>
      </c>
      <c r="DA39" s="46"/>
      <c r="DB39" s="97">
        <v>25</v>
      </c>
      <c r="DC39" s="97" t="str">
        <f>IF(ISERROR(VLOOKUP(DB39,①初期設定!$Z$55:$AD$201,5,FALSE)),"*",VLOOKUP(DB39,①初期設定!$Z$55:$AD$201,5,FALSE))</f>
        <v>*</v>
      </c>
      <c r="DD39" s="97" t="str">
        <f t="shared" si="15"/>
        <v>*</v>
      </c>
      <c r="DE39" s="97" t="str">
        <f>IF(ISERROR(VLOOKUP(DB39,①初期設定!$AL$55:$AV$201,5,FALSE)),"*",VLOOKUP(DB39,①初期設定!$AL$55:$AV$201,5,FALSE))</f>
        <v>*</v>
      </c>
      <c r="DF39" s="97" t="str">
        <f t="shared" si="15"/>
        <v>*</v>
      </c>
      <c r="DG39" s="97" t="str">
        <f>IF(ISERROR(VLOOKUP(DB39,①初期設定!$AA$55:$AD$201,4,FALSE)),"*",VLOOKUP(DB39,①初期設定!$AA$55:$AD$201,4,FALSE))</f>
        <v>*</v>
      </c>
      <c r="DH39" s="97" t="str">
        <f t="shared" ref="DH39" si="154">IF(ISERROR(RIGHT(DG39,LEN(DG39)-4)),"*",RIGHT(DG39,LEN(DG39)-4))</f>
        <v>*</v>
      </c>
      <c r="DI39" s="97" t="str">
        <f>IF(ISERROR(VLOOKUP(DB39,①初期設定!$AM$55:$AV$201,4,FALSE)),"*",VLOOKUP(DB39,①初期設定!$AM$55:$AV$201,4,FALSE))</f>
        <v>*</v>
      </c>
      <c r="DJ39" s="97" t="str">
        <f t="shared" ref="DJ39" si="155">IF(ISERROR(RIGHT(DI39,LEN(DI39)-4)),"*",RIGHT(DI39,LEN(DI39)-4))</f>
        <v>*</v>
      </c>
      <c r="DK39" s="97" t="str">
        <f>IF(ISERROR(VLOOKUP(DB39,①初期設定!$AB$55:$AD$201,3,FALSE)),"",VLOOKUP(DB39,①初期設定!$AB$55:$AD$201,3,FALSE))</f>
        <v/>
      </c>
      <c r="DL39" s="97" t="str">
        <f t="shared" ref="DL39" si="156">IF(ISERROR(RIGHT(DK39,LEN(DK39)-4)),"*",RIGHT(DK39,LEN(DK39)-4))</f>
        <v>*</v>
      </c>
      <c r="DM39" s="97" t="str">
        <f>IF(ISERROR(VLOOKUP(DB39,①初期設定!$AN$55:$AV$201,3,FALSE)),"*",VLOOKUP(DB39,①初期設定!$AN$55:$AV$201,3,FALSE))</f>
        <v>*</v>
      </c>
      <c r="DN39" s="97" t="str">
        <f t="shared" ref="DN39" si="157">IF(ISERROR(RIGHT(DM39,LEN(DM39)-4)),"*",RIGHT(DM39,LEN(DM39)-4))</f>
        <v>*</v>
      </c>
      <c r="DO39" s="97" t="str">
        <f>IF(ISERROR(VLOOKUP(DB39,①初期設定!$AC$55:$AD$201,2,FALSE)),"",VLOOKUP(DB39,①初期設定!$AC$55:$AD$201,2,FALSE))</f>
        <v/>
      </c>
      <c r="DP39" s="97" t="str">
        <f t="shared" ref="DP39" si="158">IF(ISERROR(RIGHT(DO39,LEN(DO39)-4)),"*",RIGHT(DO39,LEN(DO39)-4))</f>
        <v>*</v>
      </c>
      <c r="DQ39" s="97" t="str">
        <f>IF(ISERROR(VLOOKUP(DB39,①初期設定!$AO$55:$AV$201,2,FALSE)),"*",VLOOKUP(DB39,①初期設定!$AO$55:$AV$201,2,FALSE))</f>
        <v>*</v>
      </c>
      <c r="DR39" s="97" t="str">
        <f t="shared" ref="DR39" si="159">IF(ISERROR(RIGHT(DQ39,LEN(DQ39)-4)),"*",RIGHT(DQ39,LEN(DQ39)-4))</f>
        <v>*</v>
      </c>
      <c r="DS39" s="46"/>
      <c r="DT39" s="46"/>
      <c r="DU39" s="42"/>
      <c r="DV39" s="42"/>
      <c r="DW39" s="42"/>
      <c r="DX39" s="42"/>
    </row>
    <row r="40" spans="1:128" ht="12" customHeight="1">
      <c r="A40" s="369">
        <v>27</v>
      </c>
      <c r="B40" s="369"/>
      <c r="C40" s="372"/>
      <c r="D40" s="372"/>
      <c r="E40" s="372"/>
      <c r="F40" s="372"/>
      <c r="G40" s="393"/>
      <c r="H40" s="389"/>
      <c r="I40" s="390"/>
      <c r="J40" s="387"/>
      <c r="K40" s="387"/>
      <c r="L40" s="387"/>
      <c r="M40" s="387"/>
      <c r="N40" s="389"/>
      <c r="O40" s="391"/>
      <c r="P40" s="391"/>
      <c r="Q40" s="391"/>
      <c r="R40" s="391"/>
      <c r="S40" s="391"/>
      <c r="T40" s="390"/>
      <c r="U40" s="387"/>
      <c r="V40" s="387"/>
      <c r="W40" s="387"/>
      <c r="X40" s="387"/>
      <c r="Y40" s="387"/>
      <c r="Z40" s="387"/>
      <c r="AA40" s="387"/>
      <c r="AB40" s="387"/>
      <c r="AC40" s="387"/>
      <c r="AD40" s="387"/>
      <c r="AE40" s="386"/>
      <c r="AF40" s="372"/>
      <c r="AG40" s="372"/>
      <c r="AH40" s="368"/>
      <c r="AI40" s="374"/>
      <c r="AJ40" s="374"/>
      <c r="AK40" s="374"/>
      <c r="AL40" s="374"/>
      <c r="AM40" s="371"/>
      <c r="AN40" s="162"/>
      <c r="AO40" s="163"/>
      <c r="AP40" s="164" t="str">
        <f t="shared" si="1"/>
        <v/>
      </c>
      <c r="AQ40" s="163"/>
      <c r="AR40" s="163"/>
      <c r="AS40" s="164" t="str">
        <f t="shared" si="2"/>
        <v/>
      </c>
      <c r="AT40" s="163"/>
      <c r="AU40" s="165"/>
      <c r="AV40" s="368"/>
      <c r="AW40" s="374"/>
      <c r="AX40" s="374"/>
      <c r="AY40" s="374"/>
      <c r="AZ40" s="374"/>
      <c r="BA40" s="371"/>
      <c r="BB40" s="162"/>
      <c r="BC40" s="163"/>
      <c r="BD40" s="164" t="str">
        <f t="shared" si="3"/>
        <v/>
      </c>
      <c r="BE40" s="163"/>
      <c r="BF40" s="163"/>
      <c r="BG40" s="164" t="str">
        <f t="shared" si="4"/>
        <v/>
      </c>
      <c r="BH40" s="163"/>
      <c r="BI40" s="165"/>
      <c r="BJ40" s="368"/>
      <c r="BK40" s="374"/>
      <c r="BL40" s="374"/>
      <c r="BM40" s="374"/>
      <c r="BN40" s="374"/>
      <c r="BO40" s="371"/>
      <c r="BP40" s="162"/>
      <c r="BQ40" s="163"/>
      <c r="BR40" s="164" t="str">
        <f t="shared" si="5"/>
        <v/>
      </c>
      <c r="BS40" s="163"/>
      <c r="BT40" s="163"/>
      <c r="BU40" s="164" t="str">
        <f t="shared" si="6"/>
        <v/>
      </c>
      <c r="BV40" s="163"/>
      <c r="BW40" s="165"/>
      <c r="BX40" s="368"/>
      <c r="BY40" s="374"/>
      <c r="BZ40" s="371"/>
      <c r="CA40" s="368"/>
      <c r="CB40" s="374"/>
      <c r="CC40" s="371"/>
      <c r="CE40" s="39">
        <f t="shared" si="11"/>
        <v>0</v>
      </c>
      <c r="CF40" s="39">
        <f t="shared" si="12"/>
        <v>0</v>
      </c>
      <c r="CK40" s="39">
        <f t="shared" si="13"/>
        <v>0</v>
      </c>
      <c r="CL40" s="45" t="str">
        <f t="shared" si="7"/>
        <v>中学種目</v>
      </c>
      <c r="CM40" s="45">
        <f t="shared" si="8"/>
        <v>0</v>
      </c>
      <c r="CN40" s="45">
        <f t="shared" si="9"/>
        <v>0</v>
      </c>
      <c r="CO40" s="45">
        <f t="shared" si="10"/>
        <v>0</v>
      </c>
      <c r="CQ40" s="44"/>
      <c r="CR40" s="89"/>
      <c r="CS40" s="86" t="s">
        <v>199</v>
      </c>
      <c r="CT40" s="86" t="s">
        <v>653</v>
      </c>
      <c r="CU40" s="86" t="s">
        <v>234</v>
      </c>
      <c r="CV40" s="86" t="s">
        <v>232</v>
      </c>
      <c r="CW40" s="44"/>
      <c r="CX40" s="44"/>
      <c r="CY40" s="87"/>
      <c r="CZ40" s="89" t="s">
        <v>350</v>
      </c>
      <c r="DA40" s="46"/>
      <c r="DB40" s="97">
        <v>26</v>
      </c>
      <c r="DC40" s="97" t="str">
        <f>IF(ISERROR(VLOOKUP(DB40,①初期設定!$Z$55:$AD$201,5,FALSE)),"*",VLOOKUP(DB40,①初期設定!$Z$55:$AD$201,5,FALSE))</f>
        <v>*</v>
      </c>
      <c r="DD40" s="97" t="str">
        <f t="shared" si="15"/>
        <v>*</v>
      </c>
      <c r="DE40" s="97" t="str">
        <f>IF(ISERROR(VLOOKUP(DB40,①初期設定!$AL$55:$AV$201,5,FALSE)),"*",VLOOKUP(DB40,①初期設定!$AL$55:$AV$201,5,FALSE))</f>
        <v>*</v>
      </c>
      <c r="DF40" s="97" t="str">
        <f t="shared" si="15"/>
        <v>*</v>
      </c>
      <c r="DG40" s="97" t="str">
        <f>IF(ISERROR(VLOOKUP(DB40,①初期設定!$AA$55:$AD$201,4,FALSE)),"*",VLOOKUP(DB40,①初期設定!$AA$55:$AD$201,4,FALSE))</f>
        <v>*</v>
      </c>
      <c r="DH40" s="97" t="str">
        <f t="shared" ref="DH40" si="160">IF(ISERROR(RIGHT(DG40,LEN(DG40)-4)),"*",RIGHT(DG40,LEN(DG40)-4))</f>
        <v>*</v>
      </c>
      <c r="DI40" s="97" t="str">
        <f>IF(ISERROR(VLOOKUP(DB40,①初期設定!$AM$55:$AV$201,4,FALSE)),"*",VLOOKUP(DB40,①初期設定!$AM$55:$AV$201,4,FALSE))</f>
        <v>*</v>
      </c>
      <c r="DJ40" s="97" t="str">
        <f t="shared" ref="DJ40" si="161">IF(ISERROR(RIGHT(DI40,LEN(DI40)-4)),"*",RIGHT(DI40,LEN(DI40)-4))</f>
        <v>*</v>
      </c>
      <c r="DK40" s="97" t="str">
        <f>IF(ISERROR(VLOOKUP(DB40,①初期設定!$AB$55:$AD$201,3,FALSE)),"",VLOOKUP(DB40,①初期設定!$AB$55:$AD$201,3,FALSE))</f>
        <v/>
      </c>
      <c r="DL40" s="97" t="str">
        <f t="shared" ref="DL40" si="162">IF(ISERROR(RIGHT(DK40,LEN(DK40)-4)),"*",RIGHT(DK40,LEN(DK40)-4))</f>
        <v>*</v>
      </c>
      <c r="DM40" s="97" t="str">
        <f>IF(ISERROR(VLOOKUP(DB40,①初期設定!$AN$55:$AV$201,3,FALSE)),"*",VLOOKUP(DB40,①初期設定!$AN$55:$AV$201,3,FALSE))</f>
        <v>*</v>
      </c>
      <c r="DN40" s="97" t="str">
        <f t="shared" ref="DN40" si="163">IF(ISERROR(RIGHT(DM40,LEN(DM40)-4)),"*",RIGHT(DM40,LEN(DM40)-4))</f>
        <v>*</v>
      </c>
      <c r="DO40" s="97" t="str">
        <f>IF(ISERROR(VLOOKUP(DB40,①初期設定!$AC$55:$AD$201,2,FALSE)),"",VLOOKUP(DB40,①初期設定!$AC$55:$AD$201,2,FALSE))</f>
        <v/>
      </c>
      <c r="DP40" s="97" t="str">
        <f t="shared" ref="DP40" si="164">IF(ISERROR(RIGHT(DO40,LEN(DO40)-4)),"*",RIGHT(DO40,LEN(DO40)-4))</f>
        <v>*</v>
      </c>
      <c r="DQ40" s="97" t="str">
        <f>IF(ISERROR(VLOOKUP(DB40,①初期設定!$AO$55:$AV$201,2,FALSE)),"*",VLOOKUP(DB40,①初期設定!$AO$55:$AV$201,2,FALSE))</f>
        <v>*</v>
      </c>
      <c r="DR40" s="97" t="str">
        <f t="shared" ref="DR40" si="165">IF(ISERROR(RIGHT(DQ40,LEN(DQ40)-4)),"*",RIGHT(DQ40,LEN(DQ40)-4))</f>
        <v>*</v>
      </c>
      <c r="DS40" s="46"/>
      <c r="DT40" s="46"/>
      <c r="DU40" s="42"/>
      <c r="DV40" s="42"/>
      <c r="DW40" s="42"/>
      <c r="DX40" s="42"/>
    </row>
    <row r="41" spans="1:128" ht="12" customHeight="1">
      <c r="A41" s="369">
        <v>28</v>
      </c>
      <c r="B41" s="369"/>
      <c r="C41" s="372"/>
      <c r="D41" s="372"/>
      <c r="E41" s="372"/>
      <c r="F41" s="372"/>
      <c r="G41" s="393"/>
      <c r="H41" s="389"/>
      <c r="I41" s="390"/>
      <c r="J41" s="387"/>
      <c r="K41" s="387"/>
      <c r="L41" s="387"/>
      <c r="M41" s="387"/>
      <c r="N41" s="389"/>
      <c r="O41" s="391"/>
      <c r="P41" s="391"/>
      <c r="Q41" s="391"/>
      <c r="R41" s="391"/>
      <c r="S41" s="391"/>
      <c r="T41" s="390"/>
      <c r="U41" s="387"/>
      <c r="V41" s="387"/>
      <c r="W41" s="387"/>
      <c r="X41" s="387"/>
      <c r="Y41" s="387"/>
      <c r="Z41" s="387"/>
      <c r="AA41" s="387"/>
      <c r="AB41" s="387"/>
      <c r="AC41" s="387"/>
      <c r="AD41" s="387"/>
      <c r="AE41" s="386"/>
      <c r="AF41" s="372"/>
      <c r="AG41" s="372"/>
      <c r="AH41" s="368"/>
      <c r="AI41" s="374"/>
      <c r="AJ41" s="374"/>
      <c r="AK41" s="374"/>
      <c r="AL41" s="374"/>
      <c r="AM41" s="371"/>
      <c r="AN41" s="162"/>
      <c r="AO41" s="163"/>
      <c r="AP41" s="164" t="str">
        <f t="shared" si="1"/>
        <v/>
      </c>
      <c r="AQ41" s="163"/>
      <c r="AR41" s="163"/>
      <c r="AS41" s="164" t="str">
        <f t="shared" si="2"/>
        <v/>
      </c>
      <c r="AT41" s="163"/>
      <c r="AU41" s="165"/>
      <c r="AV41" s="368"/>
      <c r="AW41" s="374"/>
      <c r="AX41" s="374"/>
      <c r="AY41" s="374"/>
      <c r="AZ41" s="374"/>
      <c r="BA41" s="371"/>
      <c r="BB41" s="162"/>
      <c r="BC41" s="163"/>
      <c r="BD41" s="164" t="str">
        <f t="shared" si="3"/>
        <v/>
      </c>
      <c r="BE41" s="163"/>
      <c r="BF41" s="163"/>
      <c r="BG41" s="164" t="str">
        <f t="shared" si="4"/>
        <v/>
      </c>
      <c r="BH41" s="163"/>
      <c r="BI41" s="165"/>
      <c r="BJ41" s="368"/>
      <c r="BK41" s="374"/>
      <c r="BL41" s="374"/>
      <c r="BM41" s="374"/>
      <c r="BN41" s="374"/>
      <c r="BO41" s="371"/>
      <c r="BP41" s="162"/>
      <c r="BQ41" s="163"/>
      <c r="BR41" s="164" t="str">
        <f t="shared" si="5"/>
        <v/>
      </c>
      <c r="BS41" s="163"/>
      <c r="BT41" s="163"/>
      <c r="BU41" s="164" t="str">
        <f t="shared" si="6"/>
        <v/>
      </c>
      <c r="BV41" s="163"/>
      <c r="BW41" s="165"/>
      <c r="BX41" s="368"/>
      <c r="BY41" s="374"/>
      <c r="BZ41" s="371"/>
      <c r="CA41" s="368"/>
      <c r="CB41" s="374"/>
      <c r="CC41" s="371"/>
      <c r="CE41" s="39">
        <f t="shared" si="11"/>
        <v>0</v>
      </c>
      <c r="CF41" s="39">
        <f t="shared" si="12"/>
        <v>0</v>
      </c>
      <c r="CK41" s="39">
        <f t="shared" si="13"/>
        <v>0</v>
      </c>
      <c r="CL41" s="45" t="str">
        <f t="shared" si="7"/>
        <v>中学種目</v>
      </c>
      <c r="CM41" s="45">
        <f t="shared" si="8"/>
        <v>0</v>
      </c>
      <c r="CN41" s="45">
        <f t="shared" si="9"/>
        <v>0</v>
      </c>
      <c r="CO41" s="45">
        <f t="shared" si="10"/>
        <v>0</v>
      </c>
      <c r="CQ41" s="44"/>
      <c r="CR41" s="89"/>
      <c r="CS41" s="86" t="s">
        <v>154</v>
      </c>
      <c r="CT41" s="86" t="s">
        <v>658</v>
      </c>
      <c r="CU41" s="86" t="s">
        <v>200</v>
      </c>
      <c r="CV41" s="86" t="s">
        <v>317</v>
      </c>
      <c r="CW41" s="44"/>
      <c r="CX41" s="44"/>
      <c r="CY41" s="87"/>
      <c r="CZ41" s="89" t="s">
        <v>351</v>
      </c>
      <c r="DA41" s="46"/>
      <c r="DB41" s="97">
        <v>27</v>
      </c>
      <c r="DC41" s="97" t="str">
        <f>IF(ISERROR(VLOOKUP(DB41,①初期設定!$Z$55:$AD$201,5,FALSE)),"*",VLOOKUP(DB41,①初期設定!$Z$55:$AD$201,5,FALSE))</f>
        <v>*</v>
      </c>
      <c r="DD41" s="97" t="str">
        <f t="shared" si="15"/>
        <v>*</v>
      </c>
      <c r="DE41" s="97" t="str">
        <f>IF(ISERROR(VLOOKUP(DB41,①初期設定!$AL$55:$AV$201,5,FALSE)),"*",VLOOKUP(DB41,①初期設定!$AL$55:$AV$201,5,FALSE))</f>
        <v>*</v>
      </c>
      <c r="DF41" s="97" t="str">
        <f t="shared" si="15"/>
        <v>*</v>
      </c>
      <c r="DG41" s="97" t="str">
        <f>IF(ISERROR(VLOOKUP(DB41,①初期設定!$AA$55:$AD$201,4,FALSE)),"*",VLOOKUP(DB41,①初期設定!$AA$55:$AD$201,4,FALSE))</f>
        <v>*</v>
      </c>
      <c r="DH41" s="97" t="str">
        <f t="shared" ref="DH41" si="166">IF(ISERROR(RIGHT(DG41,LEN(DG41)-4)),"*",RIGHT(DG41,LEN(DG41)-4))</f>
        <v>*</v>
      </c>
      <c r="DI41" s="97" t="str">
        <f>IF(ISERROR(VLOOKUP(DB41,①初期設定!$AM$55:$AV$201,4,FALSE)),"*",VLOOKUP(DB41,①初期設定!$AM$55:$AV$201,4,FALSE))</f>
        <v>*</v>
      </c>
      <c r="DJ41" s="97" t="str">
        <f t="shared" ref="DJ41" si="167">IF(ISERROR(RIGHT(DI41,LEN(DI41)-4)),"*",RIGHT(DI41,LEN(DI41)-4))</f>
        <v>*</v>
      </c>
      <c r="DK41" s="97" t="str">
        <f>IF(ISERROR(VLOOKUP(DB41,①初期設定!$AB$55:$AD$201,3,FALSE)),"",VLOOKUP(DB41,①初期設定!$AB$55:$AD$201,3,FALSE))</f>
        <v/>
      </c>
      <c r="DL41" s="97" t="str">
        <f t="shared" ref="DL41" si="168">IF(ISERROR(RIGHT(DK41,LEN(DK41)-4)),"*",RIGHT(DK41,LEN(DK41)-4))</f>
        <v>*</v>
      </c>
      <c r="DM41" s="97" t="str">
        <f>IF(ISERROR(VLOOKUP(DB41,①初期設定!$AN$55:$AV$201,3,FALSE)),"*",VLOOKUP(DB41,①初期設定!$AN$55:$AV$201,3,FALSE))</f>
        <v>*</v>
      </c>
      <c r="DN41" s="97" t="str">
        <f t="shared" ref="DN41" si="169">IF(ISERROR(RIGHT(DM41,LEN(DM41)-4)),"*",RIGHT(DM41,LEN(DM41)-4))</f>
        <v>*</v>
      </c>
      <c r="DO41" s="97" t="str">
        <f>IF(ISERROR(VLOOKUP(DB41,①初期設定!$AC$55:$AD$201,2,FALSE)),"",VLOOKUP(DB41,①初期設定!$AC$55:$AD$201,2,FALSE))</f>
        <v/>
      </c>
      <c r="DP41" s="97" t="str">
        <f t="shared" ref="DP41" si="170">IF(ISERROR(RIGHT(DO41,LEN(DO41)-4)),"*",RIGHT(DO41,LEN(DO41)-4))</f>
        <v>*</v>
      </c>
      <c r="DQ41" s="97" t="str">
        <f>IF(ISERROR(VLOOKUP(DB41,①初期設定!$AO$55:$AV$201,2,FALSE)),"*",VLOOKUP(DB41,①初期設定!$AO$55:$AV$201,2,FALSE))</f>
        <v>*</v>
      </c>
      <c r="DR41" s="97" t="str">
        <f t="shared" ref="DR41" si="171">IF(ISERROR(RIGHT(DQ41,LEN(DQ41)-4)),"*",RIGHT(DQ41,LEN(DQ41)-4))</f>
        <v>*</v>
      </c>
      <c r="DS41" s="46"/>
      <c r="DT41" s="46"/>
      <c r="DU41" s="42"/>
      <c r="DV41" s="42"/>
      <c r="DW41" s="42"/>
      <c r="DX41" s="42"/>
    </row>
    <row r="42" spans="1:128" ht="12" customHeight="1">
      <c r="A42" s="369">
        <v>29</v>
      </c>
      <c r="B42" s="369"/>
      <c r="C42" s="372"/>
      <c r="D42" s="372"/>
      <c r="E42" s="372"/>
      <c r="F42" s="372"/>
      <c r="G42" s="393"/>
      <c r="H42" s="389"/>
      <c r="I42" s="390"/>
      <c r="J42" s="387"/>
      <c r="K42" s="387"/>
      <c r="L42" s="387"/>
      <c r="M42" s="387"/>
      <c r="N42" s="389"/>
      <c r="O42" s="391"/>
      <c r="P42" s="391"/>
      <c r="Q42" s="391"/>
      <c r="R42" s="391"/>
      <c r="S42" s="391"/>
      <c r="T42" s="390"/>
      <c r="U42" s="387"/>
      <c r="V42" s="387"/>
      <c r="W42" s="387"/>
      <c r="X42" s="387"/>
      <c r="Y42" s="387"/>
      <c r="Z42" s="387"/>
      <c r="AA42" s="387"/>
      <c r="AB42" s="387"/>
      <c r="AC42" s="387"/>
      <c r="AD42" s="387"/>
      <c r="AE42" s="386"/>
      <c r="AF42" s="372"/>
      <c r="AG42" s="372"/>
      <c r="AH42" s="368"/>
      <c r="AI42" s="374"/>
      <c r="AJ42" s="374"/>
      <c r="AK42" s="374"/>
      <c r="AL42" s="374"/>
      <c r="AM42" s="371"/>
      <c r="AN42" s="162"/>
      <c r="AO42" s="163"/>
      <c r="AP42" s="164" t="str">
        <f t="shared" si="1"/>
        <v/>
      </c>
      <c r="AQ42" s="163"/>
      <c r="AR42" s="163"/>
      <c r="AS42" s="164" t="str">
        <f t="shared" si="2"/>
        <v/>
      </c>
      <c r="AT42" s="163"/>
      <c r="AU42" s="165"/>
      <c r="AV42" s="368"/>
      <c r="AW42" s="374"/>
      <c r="AX42" s="374"/>
      <c r="AY42" s="374"/>
      <c r="AZ42" s="374"/>
      <c r="BA42" s="371"/>
      <c r="BB42" s="162"/>
      <c r="BC42" s="163"/>
      <c r="BD42" s="164" t="str">
        <f t="shared" si="3"/>
        <v/>
      </c>
      <c r="BE42" s="163"/>
      <c r="BF42" s="163"/>
      <c r="BG42" s="164" t="str">
        <f t="shared" si="4"/>
        <v/>
      </c>
      <c r="BH42" s="163"/>
      <c r="BI42" s="165"/>
      <c r="BJ42" s="368"/>
      <c r="BK42" s="374"/>
      <c r="BL42" s="374"/>
      <c r="BM42" s="374"/>
      <c r="BN42" s="374"/>
      <c r="BO42" s="371"/>
      <c r="BP42" s="162"/>
      <c r="BQ42" s="163"/>
      <c r="BR42" s="164" t="str">
        <f t="shared" si="5"/>
        <v/>
      </c>
      <c r="BS42" s="163"/>
      <c r="BT42" s="163"/>
      <c r="BU42" s="164" t="str">
        <f t="shared" si="6"/>
        <v/>
      </c>
      <c r="BV42" s="163"/>
      <c r="BW42" s="165"/>
      <c r="BX42" s="368"/>
      <c r="BY42" s="374"/>
      <c r="BZ42" s="371"/>
      <c r="CA42" s="368"/>
      <c r="CB42" s="374"/>
      <c r="CC42" s="371"/>
      <c r="CE42" s="39">
        <f t="shared" si="11"/>
        <v>0</v>
      </c>
      <c r="CF42" s="39">
        <f t="shared" si="12"/>
        <v>0</v>
      </c>
      <c r="CK42" s="39">
        <f t="shared" si="13"/>
        <v>0</v>
      </c>
      <c r="CL42" s="45" t="str">
        <f t="shared" si="7"/>
        <v>中学種目</v>
      </c>
      <c r="CM42" s="45">
        <f t="shared" si="8"/>
        <v>0</v>
      </c>
      <c r="CN42" s="45">
        <f t="shared" si="9"/>
        <v>0</v>
      </c>
      <c r="CO42" s="45">
        <f t="shared" si="10"/>
        <v>0</v>
      </c>
      <c r="CQ42" s="44"/>
      <c r="CR42" s="89"/>
      <c r="CS42" s="86" t="s">
        <v>178</v>
      </c>
      <c r="CT42" s="86" t="s">
        <v>664</v>
      </c>
      <c r="CU42" s="86" t="s">
        <v>306</v>
      </c>
      <c r="CV42" s="86" t="s">
        <v>299</v>
      </c>
      <c r="CW42" s="44"/>
      <c r="CX42" s="44"/>
      <c r="CY42" s="87"/>
      <c r="CZ42" s="89" t="s">
        <v>376</v>
      </c>
      <c r="DA42" s="46"/>
      <c r="DB42" s="97">
        <v>28</v>
      </c>
      <c r="DC42" s="97" t="str">
        <f>IF(ISERROR(VLOOKUP(DB42,①初期設定!$Z$55:$AD$201,5,FALSE)),"*",VLOOKUP(DB42,①初期設定!$Z$55:$AD$201,5,FALSE))</f>
        <v>*</v>
      </c>
      <c r="DD42" s="97" t="str">
        <f t="shared" si="15"/>
        <v>*</v>
      </c>
      <c r="DE42" s="97" t="str">
        <f>IF(ISERROR(VLOOKUP(DB42,①初期設定!$AL$55:$AV$201,5,FALSE)),"*",VLOOKUP(DB42,①初期設定!$AL$55:$AV$201,5,FALSE))</f>
        <v>*</v>
      </c>
      <c r="DF42" s="97" t="str">
        <f t="shared" si="15"/>
        <v>*</v>
      </c>
      <c r="DG42" s="97" t="str">
        <f>IF(ISERROR(VLOOKUP(DB42,①初期設定!$AA$55:$AD$201,4,FALSE)),"*",VLOOKUP(DB42,①初期設定!$AA$55:$AD$201,4,FALSE))</f>
        <v>*</v>
      </c>
      <c r="DH42" s="97" t="str">
        <f t="shared" ref="DH42" si="172">IF(ISERROR(RIGHT(DG42,LEN(DG42)-4)),"*",RIGHT(DG42,LEN(DG42)-4))</f>
        <v>*</v>
      </c>
      <c r="DI42" s="97" t="str">
        <f>IF(ISERROR(VLOOKUP(DB42,①初期設定!$AM$55:$AV$201,4,FALSE)),"*",VLOOKUP(DB42,①初期設定!$AM$55:$AV$201,4,FALSE))</f>
        <v>*</v>
      </c>
      <c r="DJ42" s="97" t="str">
        <f t="shared" ref="DJ42" si="173">IF(ISERROR(RIGHT(DI42,LEN(DI42)-4)),"*",RIGHT(DI42,LEN(DI42)-4))</f>
        <v>*</v>
      </c>
      <c r="DK42" s="97" t="str">
        <f>IF(ISERROR(VLOOKUP(DB42,①初期設定!$AB$55:$AD$201,3,FALSE)),"",VLOOKUP(DB42,①初期設定!$AB$55:$AD$201,3,FALSE))</f>
        <v/>
      </c>
      <c r="DL42" s="97" t="str">
        <f t="shared" ref="DL42" si="174">IF(ISERROR(RIGHT(DK42,LEN(DK42)-4)),"*",RIGHT(DK42,LEN(DK42)-4))</f>
        <v>*</v>
      </c>
      <c r="DM42" s="97" t="str">
        <f>IF(ISERROR(VLOOKUP(DB42,①初期設定!$AN$55:$AV$201,3,FALSE)),"*",VLOOKUP(DB42,①初期設定!$AN$55:$AV$201,3,FALSE))</f>
        <v>*</v>
      </c>
      <c r="DN42" s="97" t="str">
        <f t="shared" ref="DN42" si="175">IF(ISERROR(RIGHT(DM42,LEN(DM42)-4)),"*",RIGHT(DM42,LEN(DM42)-4))</f>
        <v>*</v>
      </c>
      <c r="DO42" s="97" t="str">
        <f>IF(ISERROR(VLOOKUP(DB42,①初期設定!$AC$55:$AD$201,2,FALSE)),"",VLOOKUP(DB42,①初期設定!$AC$55:$AD$201,2,FALSE))</f>
        <v/>
      </c>
      <c r="DP42" s="97" t="str">
        <f t="shared" ref="DP42" si="176">IF(ISERROR(RIGHT(DO42,LEN(DO42)-4)),"*",RIGHT(DO42,LEN(DO42)-4))</f>
        <v>*</v>
      </c>
      <c r="DQ42" s="97" t="str">
        <f>IF(ISERROR(VLOOKUP(DB42,①初期設定!$AO$55:$AV$201,2,FALSE)),"*",VLOOKUP(DB42,①初期設定!$AO$55:$AV$201,2,FALSE))</f>
        <v>*</v>
      </c>
      <c r="DR42" s="97" t="str">
        <f t="shared" ref="DR42" si="177">IF(ISERROR(RIGHT(DQ42,LEN(DQ42)-4)),"*",RIGHT(DQ42,LEN(DQ42)-4))</f>
        <v>*</v>
      </c>
      <c r="DS42" s="46"/>
      <c r="DT42" s="46"/>
      <c r="DU42" s="42"/>
      <c r="DV42" s="42"/>
      <c r="DW42" s="42"/>
      <c r="DX42" s="42"/>
    </row>
    <row r="43" spans="1:128" ht="12" customHeight="1">
      <c r="A43" s="369">
        <v>30</v>
      </c>
      <c r="B43" s="369"/>
      <c r="C43" s="372"/>
      <c r="D43" s="372"/>
      <c r="E43" s="372"/>
      <c r="F43" s="372"/>
      <c r="G43" s="393"/>
      <c r="H43" s="389"/>
      <c r="I43" s="390"/>
      <c r="J43" s="387"/>
      <c r="K43" s="387"/>
      <c r="L43" s="387"/>
      <c r="M43" s="387"/>
      <c r="N43" s="389"/>
      <c r="O43" s="391"/>
      <c r="P43" s="391"/>
      <c r="Q43" s="391"/>
      <c r="R43" s="391"/>
      <c r="S43" s="391"/>
      <c r="T43" s="390"/>
      <c r="U43" s="387"/>
      <c r="V43" s="387"/>
      <c r="W43" s="387"/>
      <c r="X43" s="387"/>
      <c r="Y43" s="387"/>
      <c r="Z43" s="387"/>
      <c r="AA43" s="387"/>
      <c r="AB43" s="387"/>
      <c r="AC43" s="387"/>
      <c r="AD43" s="387"/>
      <c r="AE43" s="386"/>
      <c r="AF43" s="372"/>
      <c r="AG43" s="372"/>
      <c r="AH43" s="368"/>
      <c r="AI43" s="374"/>
      <c r="AJ43" s="374"/>
      <c r="AK43" s="374"/>
      <c r="AL43" s="374"/>
      <c r="AM43" s="371"/>
      <c r="AN43" s="162"/>
      <c r="AO43" s="163"/>
      <c r="AP43" s="164" t="str">
        <f t="shared" si="1"/>
        <v/>
      </c>
      <c r="AQ43" s="163"/>
      <c r="AR43" s="163"/>
      <c r="AS43" s="164" t="str">
        <f t="shared" si="2"/>
        <v/>
      </c>
      <c r="AT43" s="163"/>
      <c r="AU43" s="165"/>
      <c r="AV43" s="368"/>
      <c r="AW43" s="374"/>
      <c r="AX43" s="374"/>
      <c r="AY43" s="374"/>
      <c r="AZ43" s="374"/>
      <c r="BA43" s="371"/>
      <c r="BB43" s="162"/>
      <c r="BC43" s="163"/>
      <c r="BD43" s="164" t="str">
        <f t="shared" si="3"/>
        <v/>
      </c>
      <c r="BE43" s="163"/>
      <c r="BF43" s="163"/>
      <c r="BG43" s="164" t="str">
        <f t="shared" si="4"/>
        <v/>
      </c>
      <c r="BH43" s="163"/>
      <c r="BI43" s="165"/>
      <c r="BJ43" s="368"/>
      <c r="BK43" s="374"/>
      <c r="BL43" s="374"/>
      <c r="BM43" s="374"/>
      <c r="BN43" s="374"/>
      <c r="BO43" s="371"/>
      <c r="BP43" s="162"/>
      <c r="BQ43" s="163"/>
      <c r="BR43" s="164" t="str">
        <f t="shared" si="5"/>
        <v/>
      </c>
      <c r="BS43" s="163"/>
      <c r="BT43" s="163"/>
      <c r="BU43" s="164" t="str">
        <f t="shared" si="6"/>
        <v/>
      </c>
      <c r="BV43" s="163"/>
      <c r="BW43" s="165"/>
      <c r="BX43" s="368"/>
      <c r="BY43" s="374"/>
      <c r="BZ43" s="371"/>
      <c r="CA43" s="368"/>
      <c r="CB43" s="374"/>
      <c r="CC43" s="371"/>
      <c r="CE43" s="39">
        <f t="shared" si="11"/>
        <v>0</v>
      </c>
      <c r="CF43" s="39">
        <f t="shared" si="12"/>
        <v>0</v>
      </c>
      <c r="CK43" s="39">
        <f t="shared" si="13"/>
        <v>0</v>
      </c>
      <c r="CL43" s="45" t="str">
        <f t="shared" si="7"/>
        <v>中学種目</v>
      </c>
      <c r="CM43" s="45">
        <f t="shared" si="8"/>
        <v>0</v>
      </c>
      <c r="CN43" s="45">
        <f t="shared" si="9"/>
        <v>0</v>
      </c>
      <c r="CO43" s="45">
        <f t="shared" si="10"/>
        <v>0</v>
      </c>
      <c r="CQ43" s="44"/>
      <c r="CR43" s="89"/>
      <c r="CS43" s="86" t="s">
        <v>179</v>
      </c>
      <c r="CT43" s="86"/>
      <c r="CU43" s="86" t="s">
        <v>307</v>
      </c>
      <c r="CV43" s="86" t="s">
        <v>318</v>
      </c>
      <c r="CW43" s="44"/>
      <c r="CX43" s="44"/>
      <c r="CY43" s="87"/>
      <c r="CZ43" s="89" t="s">
        <v>352</v>
      </c>
      <c r="DA43" s="46"/>
      <c r="DB43" s="97">
        <v>29</v>
      </c>
      <c r="DC43" s="97" t="str">
        <f>IF(ISERROR(VLOOKUP(DB43,①初期設定!$Z$55:$AD$201,5,FALSE)),"*",VLOOKUP(DB43,①初期設定!$Z$55:$AD$201,5,FALSE))</f>
        <v>*</v>
      </c>
      <c r="DD43" s="97" t="str">
        <f t="shared" si="15"/>
        <v>*</v>
      </c>
      <c r="DE43" s="97" t="str">
        <f>IF(ISERROR(VLOOKUP(DB43,①初期設定!$AL$55:$AV$201,5,FALSE)),"*",VLOOKUP(DB43,①初期設定!$AL$55:$AV$201,5,FALSE))</f>
        <v>*</v>
      </c>
      <c r="DF43" s="97" t="str">
        <f t="shared" si="15"/>
        <v>*</v>
      </c>
      <c r="DG43" s="97" t="str">
        <f>IF(ISERROR(VLOOKUP(DB43,①初期設定!$AA$55:$AD$201,4,FALSE)),"*",VLOOKUP(DB43,①初期設定!$AA$55:$AD$201,4,FALSE))</f>
        <v>*</v>
      </c>
      <c r="DH43" s="97" t="str">
        <f t="shared" ref="DH43" si="178">IF(ISERROR(RIGHT(DG43,LEN(DG43)-4)),"*",RIGHT(DG43,LEN(DG43)-4))</f>
        <v>*</v>
      </c>
      <c r="DI43" s="97" t="str">
        <f>IF(ISERROR(VLOOKUP(DB43,①初期設定!$AM$55:$AV$201,4,FALSE)),"*",VLOOKUP(DB43,①初期設定!$AM$55:$AV$201,4,FALSE))</f>
        <v>*</v>
      </c>
      <c r="DJ43" s="97" t="str">
        <f t="shared" ref="DJ43" si="179">IF(ISERROR(RIGHT(DI43,LEN(DI43)-4)),"*",RIGHT(DI43,LEN(DI43)-4))</f>
        <v>*</v>
      </c>
      <c r="DK43" s="97" t="str">
        <f>IF(ISERROR(VLOOKUP(DB43,①初期設定!$AB$55:$AD$201,3,FALSE)),"",VLOOKUP(DB43,①初期設定!$AB$55:$AD$201,3,FALSE))</f>
        <v/>
      </c>
      <c r="DL43" s="97" t="str">
        <f t="shared" ref="DL43" si="180">IF(ISERROR(RIGHT(DK43,LEN(DK43)-4)),"*",RIGHT(DK43,LEN(DK43)-4))</f>
        <v>*</v>
      </c>
      <c r="DM43" s="97" t="str">
        <f>IF(ISERROR(VLOOKUP(DB43,①初期設定!$AN$55:$AV$201,3,FALSE)),"*",VLOOKUP(DB43,①初期設定!$AN$55:$AV$201,3,FALSE))</f>
        <v>*</v>
      </c>
      <c r="DN43" s="97" t="str">
        <f t="shared" ref="DN43" si="181">IF(ISERROR(RIGHT(DM43,LEN(DM43)-4)),"*",RIGHT(DM43,LEN(DM43)-4))</f>
        <v>*</v>
      </c>
      <c r="DO43" s="97" t="str">
        <f>IF(ISERROR(VLOOKUP(DB43,①初期設定!$AC$55:$AD$201,2,FALSE)),"",VLOOKUP(DB43,①初期設定!$AC$55:$AD$201,2,FALSE))</f>
        <v/>
      </c>
      <c r="DP43" s="97" t="str">
        <f t="shared" ref="DP43" si="182">IF(ISERROR(RIGHT(DO43,LEN(DO43)-4)),"*",RIGHT(DO43,LEN(DO43)-4))</f>
        <v>*</v>
      </c>
      <c r="DQ43" s="97" t="str">
        <f>IF(ISERROR(VLOOKUP(DB43,①初期設定!$AO$55:$AV$201,2,FALSE)),"*",VLOOKUP(DB43,①初期設定!$AO$55:$AV$201,2,FALSE))</f>
        <v>*</v>
      </c>
      <c r="DR43" s="97" t="str">
        <f t="shared" ref="DR43" si="183">IF(ISERROR(RIGHT(DQ43,LEN(DQ43)-4)),"*",RIGHT(DQ43,LEN(DQ43)-4))</f>
        <v>*</v>
      </c>
      <c r="DS43" s="46"/>
      <c r="DT43" s="46"/>
      <c r="DU43" s="42"/>
      <c r="DV43" s="42"/>
      <c r="DW43" s="42"/>
      <c r="DX43" s="42"/>
    </row>
    <row r="44" spans="1:128" ht="12" customHeight="1">
      <c r="A44" s="369">
        <v>31</v>
      </c>
      <c r="B44" s="369"/>
      <c r="C44" s="372"/>
      <c r="D44" s="372"/>
      <c r="E44" s="372"/>
      <c r="F44" s="372"/>
      <c r="G44" s="393"/>
      <c r="H44" s="389"/>
      <c r="I44" s="390"/>
      <c r="J44" s="387"/>
      <c r="K44" s="387"/>
      <c r="L44" s="387"/>
      <c r="M44" s="387"/>
      <c r="N44" s="389"/>
      <c r="O44" s="391"/>
      <c r="P44" s="391"/>
      <c r="Q44" s="391"/>
      <c r="R44" s="391"/>
      <c r="S44" s="391"/>
      <c r="T44" s="390"/>
      <c r="U44" s="387"/>
      <c r="V44" s="387"/>
      <c r="W44" s="387"/>
      <c r="X44" s="387"/>
      <c r="Y44" s="387"/>
      <c r="Z44" s="387"/>
      <c r="AA44" s="387"/>
      <c r="AB44" s="387"/>
      <c r="AC44" s="387"/>
      <c r="AD44" s="387"/>
      <c r="AE44" s="386"/>
      <c r="AF44" s="372"/>
      <c r="AG44" s="372"/>
      <c r="AH44" s="368"/>
      <c r="AI44" s="374"/>
      <c r="AJ44" s="374"/>
      <c r="AK44" s="374"/>
      <c r="AL44" s="374"/>
      <c r="AM44" s="371"/>
      <c r="AN44" s="162"/>
      <c r="AO44" s="163"/>
      <c r="AP44" s="164" t="str">
        <f t="shared" si="1"/>
        <v/>
      </c>
      <c r="AQ44" s="163"/>
      <c r="AR44" s="163"/>
      <c r="AS44" s="164" t="str">
        <f t="shared" si="2"/>
        <v/>
      </c>
      <c r="AT44" s="163"/>
      <c r="AU44" s="165"/>
      <c r="AV44" s="368"/>
      <c r="AW44" s="374"/>
      <c r="AX44" s="374"/>
      <c r="AY44" s="374"/>
      <c r="AZ44" s="374"/>
      <c r="BA44" s="371"/>
      <c r="BB44" s="162"/>
      <c r="BC44" s="163"/>
      <c r="BD44" s="164" t="str">
        <f t="shared" si="3"/>
        <v/>
      </c>
      <c r="BE44" s="163"/>
      <c r="BF44" s="163"/>
      <c r="BG44" s="164" t="str">
        <f t="shared" si="4"/>
        <v/>
      </c>
      <c r="BH44" s="163"/>
      <c r="BI44" s="165"/>
      <c r="BJ44" s="368"/>
      <c r="BK44" s="374"/>
      <c r="BL44" s="374"/>
      <c r="BM44" s="374"/>
      <c r="BN44" s="374"/>
      <c r="BO44" s="371"/>
      <c r="BP44" s="162"/>
      <c r="BQ44" s="163"/>
      <c r="BR44" s="164" t="str">
        <f t="shared" si="5"/>
        <v/>
      </c>
      <c r="BS44" s="163"/>
      <c r="BT44" s="163"/>
      <c r="BU44" s="164" t="str">
        <f t="shared" si="6"/>
        <v/>
      </c>
      <c r="BV44" s="163"/>
      <c r="BW44" s="165"/>
      <c r="BX44" s="368"/>
      <c r="BY44" s="374"/>
      <c r="BZ44" s="371"/>
      <c r="CA44" s="368"/>
      <c r="CB44" s="374"/>
      <c r="CC44" s="371"/>
      <c r="CE44" s="39">
        <f t="shared" si="11"/>
        <v>0</v>
      </c>
      <c r="CF44" s="39">
        <f t="shared" si="12"/>
        <v>0</v>
      </c>
      <c r="CK44" s="39">
        <f t="shared" si="13"/>
        <v>0</v>
      </c>
      <c r="CL44" s="45" t="str">
        <f t="shared" si="7"/>
        <v>中学種目</v>
      </c>
      <c r="CM44" s="45">
        <f t="shared" si="8"/>
        <v>0</v>
      </c>
      <c r="CN44" s="45">
        <f t="shared" si="9"/>
        <v>0</v>
      </c>
      <c r="CO44" s="45">
        <f t="shared" si="10"/>
        <v>0</v>
      </c>
      <c r="CQ44" s="44"/>
      <c r="CR44" s="89"/>
      <c r="CS44" s="86" t="s">
        <v>151</v>
      </c>
      <c r="CT44" s="86"/>
      <c r="CU44" s="86" t="s">
        <v>308</v>
      </c>
      <c r="CV44" s="86" t="s">
        <v>298</v>
      </c>
      <c r="CW44" s="44"/>
      <c r="CX44" s="44"/>
      <c r="CY44" s="87"/>
      <c r="CZ44" s="89" t="s">
        <v>353</v>
      </c>
      <c r="DA44" s="46"/>
      <c r="DB44" s="97">
        <v>30</v>
      </c>
      <c r="DC44" s="97" t="str">
        <f>IF(ISERROR(VLOOKUP(DB44,①初期設定!$Z$55:$AD$201,5,FALSE)),"*",VLOOKUP(DB44,①初期設定!$Z$55:$AD$201,5,FALSE))</f>
        <v>*</v>
      </c>
      <c r="DD44" s="97" t="str">
        <f t="shared" si="15"/>
        <v>*</v>
      </c>
      <c r="DE44" s="97" t="str">
        <f>IF(ISERROR(VLOOKUP(DB44,①初期設定!$AL$55:$AV$201,5,FALSE)),"*",VLOOKUP(DB44,①初期設定!$AL$55:$AV$201,5,FALSE))</f>
        <v>*</v>
      </c>
      <c r="DF44" s="97" t="str">
        <f t="shared" si="15"/>
        <v>*</v>
      </c>
      <c r="DG44" s="97" t="str">
        <f>IF(ISERROR(VLOOKUP(DB44,①初期設定!$AA$55:$AD$201,4,FALSE)),"*",VLOOKUP(DB44,①初期設定!$AA$55:$AD$201,4,FALSE))</f>
        <v>*</v>
      </c>
      <c r="DH44" s="97" t="str">
        <f t="shared" ref="DH44" si="184">IF(ISERROR(RIGHT(DG44,LEN(DG44)-4)),"*",RIGHT(DG44,LEN(DG44)-4))</f>
        <v>*</v>
      </c>
      <c r="DI44" s="97" t="str">
        <f>IF(ISERROR(VLOOKUP(DB44,①初期設定!$AM$55:$AV$201,4,FALSE)),"*",VLOOKUP(DB44,①初期設定!$AM$55:$AV$201,4,FALSE))</f>
        <v>*</v>
      </c>
      <c r="DJ44" s="97" t="str">
        <f t="shared" ref="DJ44" si="185">IF(ISERROR(RIGHT(DI44,LEN(DI44)-4)),"*",RIGHT(DI44,LEN(DI44)-4))</f>
        <v>*</v>
      </c>
      <c r="DK44" s="97" t="str">
        <f>IF(ISERROR(VLOOKUP(DB44,①初期設定!$AB$55:$AD$201,3,FALSE)),"",VLOOKUP(DB44,①初期設定!$AB$55:$AD$201,3,FALSE))</f>
        <v/>
      </c>
      <c r="DL44" s="97" t="str">
        <f t="shared" ref="DL44" si="186">IF(ISERROR(RIGHT(DK44,LEN(DK44)-4)),"*",RIGHT(DK44,LEN(DK44)-4))</f>
        <v>*</v>
      </c>
      <c r="DM44" s="97" t="str">
        <f>IF(ISERROR(VLOOKUP(DB44,①初期設定!$AN$55:$AV$201,3,FALSE)),"*",VLOOKUP(DB44,①初期設定!$AN$55:$AV$201,3,FALSE))</f>
        <v>*</v>
      </c>
      <c r="DN44" s="97" t="str">
        <f t="shared" ref="DN44" si="187">IF(ISERROR(RIGHT(DM44,LEN(DM44)-4)),"*",RIGHT(DM44,LEN(DM44)-4))</f>
        <v>*</v>
      </c>
      <c r="DO44" s="97" t="str">
        <f>IF(ISERROR(VLOOKUP(DB44,①初期設定!$AC$55:$AD$201,2,FALSE)),"",VLOOKUP(DB44,①初期設定!$AC$55:$AD$201,2,FALSE))</f>
        <v/>
      </c>
      <c r="DP44" s="97" t="str">
        <f t="shared" ref="DP44" si="188">IF(ISERROR(RIGHT(DO44,LEN(DO44)-4)),"*",RIGHT(DO44,LEN(DO44)-4))</f>
        <v>*</v>
      </c>
      <c r="DQ44" s="97" t="str">
        <f>IF(ISERROR(VLOOKUP(DB44,①初期設定!$AO$55:$AV$201,2,FALSE)),"*",VLOOKUP(DB44,①初期設定!$AO$55:$AV$201,2,FALSE))</f>
        <v>*</v>
      </c>
      <c r="DR44" s="97" t="str">
        <f t="shared" ref="DR44" si="189">IF(ISERROR(RIGHT(DQ44,LEN(DQ44)-4)),"*",RIGHT(DQ44,LEN(DQ44)-4))</f>
        <v>*</v>
      </c>
      <c r="DS44" s="46"/>
      <c r="DT44" s="46"/>
      <c r="DU44" s="42"/>
      <c r="DV44" s="42"/>
      <c r="DW44" s="42"/>
      <c r="DX44" s="42"/>
    </row>
    <row r="45" spans="1:128" ht="12" customHeight="1">
      <c r="A45" s="369">
        <v>32</v>
      </c>
      <c r="B45" s="369"/>
      <c r="C45" s="372"/>
      <c r="D45" s="372"/>
      <c r="E45" s="372"/>
      <c r="F45" s="372"/>
      <c r="G45" s="393"/>
      <c r="H45" s="389"/>
      <c r="I45" s="390"/>
      <c r="J45" s="387"/>
      <c r="K45" s="387"/>
      <c r="L45" s="387"/>
      <c r="M45" s="387"/>
      <c r="N45" s="389"/>
      <c r="O45" s="391"/>
      <c r="P45" s="391"/>
      <c r="Q45" s="391"/>
      <c r="R45" s="391"/>
      <c r="S45" s="391"/>
      <c r="T45" s="390"/>
      <c r="U45" s="387"/>
      <c r="V45" s="387"/>
      <c r="W45" s="387"/>
      <c r="X45" s="387"/>
      <c r="Y45" s="387"/>
      <c r="Z45" s="387"/>
      <c r="AA45" s="387"/>
      <c r="AB45" s="387"/>
      <c r="AC45" s="387"/>
      <c r="AD45" s="387"/>
      <c r="AE45" s="386"/>
      <c r="AF45" s="372"/>
      <c r="AG45" s="372"/>
      <c r="AH45" s="368"/>
      <c r="AI45" s="374"/>
      <c r="AJ45" s="374"/>
      <c r="AK45" s="374"/>
      <c r="AL45" s="374"/>
      <c r="AM45" s="371"/>
      <c r="AN45" s="162"/>
      <c r="AO45" s="163"/>
      <c r="AP45" s="164" t="str">
        <f t="shared" si="1"/>
        <v/>
      </c>
      <c r="AQ45" s="163"/>
      <c r="AR45" s="163"/>
      <c r="AS45" s="164" t="str">
        <f t="shared" si="2"/>
        <v/>
      </c>
      <c r="AT45" s="163"/>
      <c r="AU45" s="165"/>
      <c r="AV45" s="368"/>
      <c r="AW45" s="374"/>
      <c r="AX45" s="374"/>
      <c r="AY45" s="374"/>
      <c r="AZ45" s="374"/>
      <c r="BA45" s="371"/>
      <c r="BB45" s="162"/>
      <c r="BC45" s="163"/>
      <c r="BD45" s="164" t="str">
        <f t="shared" si="3"/>
        <v/>
      </c>
      <c r="BE45" s="163"/>
      <c r="BF45" s="163"/>
      <c r="BG45" s="164" t="str">
        <f t="shared" si="4"/>
        <v/>
      </c>
      <c r="BH45" s="163"/>
      <c r="BI45" s="165"/>
      <c r="BJ45" s="368"/>
      <c r="BK45" s="374"/>
      <c r="BL45" s="374"/>
      <c r="BM45" s="374"/>
      <c r="BN45" s="374"/>
      <c r="BO45" s="371"/>
      <c r="BP45" s="162"/>
      <c r="BQ45" s="163"/>
      <c r="BR45" s="164" t="str">
        <f t="shared" si="5"/>
        <v/>
      </c>
      <c r="BS45" s="163"/>
      <c r="BT45" s="163"/>
      <c r="BU45" s="164" t="str">
        <f t="shared" si="6"/>
        <v/>
      </c>
      <c r="BV45" s="163"/>
      <c r="BW45" s="165"/>
      <c r="BX45" s="368"/>
      <c r="BY45" s="374"/>
      <c r="BZ45" s="371"/>
      <c r="CA45" s="368"/>
      <c r="CB45" s="374"/>
      <c r="CC45" s="371"/>
      <c r="CE45" s="39">
        <f t="shared" si="11"/>
        <v>0</v>
      </c>
      <c r="CF45" s="39">
        <f t="shared" si="12"/>
        <v>0</v>
      </c>
      <c r="CK45" s="39">
        <f t="shared" si="13"/>
        <v>0</v>
      </c>
      <c r="CL45" s="45" t="str">
        <f t="shared" si="7"/>
        <v>中学種目</v>
      </c>
      <c r="CM45" s="45">
        <f t="shared" si="8"/>
        <v>0</v>
      </c>
      <c r="CN45" s="45">
        <f t="shared" si="9"/>
        <v>0</v>
      </c>
      <c r="CO45" s="45">
        <f t="shared" si="10"/>
        <v>0</v>
      </c>
      <c r="CQ45" s="44"/>
      <c r="CR45" s="89"/>
      <c r="CS45" s="86" t="s">
        <v>174</v>
      </c>
      <c r="CT45" s="86"/>
      <c r="CU45" s="86" t="s">
        <v>284</v>
      </c>
      <c r="CV45" s="86" t="s">
        <v>319</v>
      </c>
      <c r="CW45" s="44"/>
      <c r="CX45" s="44"/>
      <c r="CY45" s="87"/>
      <c r="CZ45" s="89" t="s">
        <v>354</v>
      </c>
      <c r="DA45" s="46"/>
      <c r="DB45" s="97">
        <v>31</v>
      </c>
      <c r="DC45" s="97" t="str">
        <f>IF(ISERROR(VLOOKUP(DB45,①初期設定!$Z$55:$AD$201,5,FALSE)),"*",VLOOKUP(DB45,①初期設定!$Z$55:$AD$201,5,FALSE))</f>
        <v>*</v>
      </c>
      <c r="DD45" s="97" t="str">
        <f t="shared" si="15"/>
        <v>*</v>
      </c>
      <c r="DE45" s="97" t="str">
        <f>IF(ISERROR(VLOOKUP(DB45,①初期設定!$AL$55:$AV$201,5,FALSE)),"*",VLOOKUP(DB45,①初期設定!$AL$55:$AV$201,5,FALSE))</f>
        <v>*</v>
      </c>
      <c r="DF45" s="97" t="str">
        <f t="shared" si="15"/>
        <v>*</v>
      </c>
      <c r="DG45" s="97" t="str">
        <f>IF(ISERROR(VLOOKUP(DB45,①初期設定!$AA$55:$AD$201,4,FALSE)),"*",VLOOKUP(DB45,①初期設定!$AA$55:$AD$201,4,FALSE))</f>
        <v>*</v>
      </c>
      <c r="DH45" s="97" t="str">
        <f t="shared" ref="DH45" si="190">IF(ISERROR(RIGHT(DG45,LEN(DG45)-4)),"*",RIGHT(DG45,LEN(DG45)-4))</f>
        <v>*</v>
      </c>
      <c r="DI45" s="97" t="str">
        <f>IF(ISERROR(VLOOKUP(DB45,①初期設定!$AM$55:$AV$201,4,FALSE)),"*",VLOOKUP(DB45,①初期設定!$AM$55:$AV$201,4,FALSE))</f>
        <v>*</v>
      </c>
      <c r="DJ45" s="97" t="str">
        <f t="shared" ref="DJ45" si="191">IF(ISERROR(RIGHT(DI45,LEN(DI45)-4)),"*",RIGHT(DI45,LEN(DI45)-4))</f>
        <v>*</v>
      </c>
      <c r="DK45" s="97" t="str">
        <f>IF(ISERROR(VLOOKUP(DB45,①初期設定!$AB$55:$AD$201,3,FALSE)),"",VLOOKUP(DB45,①初期設定!$AB$55:$AD$201,3,FALSE))</f>
        <v/>
      </c>
      <c r="DL45" s="97" t="str">
        <f t="shared" ref="DL45" si="192">IF(ISERROR(RIGHT(DK45,LEN(DK45)-4)),"*",RIGHT(DK45,LEN(DK45)-4))</f>
        <v>*</v>
      </c>
      <c r="DM45" s="97" t="str">
        <f>IF(ISERROR(VLOOKUP(DB45,①初期設定!$AN$55:$AV$201,3,FALSE)),"*",VLOOKUP(DB45,①初期設定!$AN$55:$AV$201,3,FALSE))</f>
        <v>*</v>
      </c>
      <c r="DN45" s="97" t="str">
        <f t="shared" ref="DN45" si="193">IF(ISERROR(RIGHT(DM45,LEN(DM45)-4)),"*",RIGHT(DM45,LEN(DM45)-4))</f>
        <v>*</v>
      </c>
      <c r="DO45" s="97" t="str">
        <f>IF(ISERROR(VLOOKUP(DB45,①初期設定!$AC$55:$AD$201,2,FALSE)),"",VLOOKUP(DB45,①初期設定!$AC$55:$AD$201,2,FALSE))</f>
        <v/>
      </c>
      <c r="DP45" s="97" t="str">
        <f t="shared" ref="DP45" si="194">IF(ISERROR(RIGHT(DO45,LEN(DO45)-4)),"*",RIGHT(DO45,LEN(DO45)-4))</f>
        <v>*</v>
      </c>
      <c r="DQ45" s="97" t="str">
        <f>IF(ISERROR(VLOOKUP(DB45,①初期設定!$AO$55:$AV$201,2,FALSE)),"*",VLOOKUP(DB45,①初期設定!$AO$55:$AV$201,2,FALSE))</f>
        <v>*</v>
      </c>
      <c r="DR45" s="97" t="str">
        <f t="shared" ref="DR45" si="195">IF(ISERROR(RIGHT(DQ45,LEN(DQ45)-4)),"*",RIGHT(DQ45,LEN(DQ45)-4))</f>
        <v>*</v>
      </c>
      <c r="DS45" s="46"/>
      <c r="DT45" s="46"/>
      <c r="DU45" s="42"/>
      <c r="DV45" s="42"/>
      <c r="DW45" s="42"/>
      <c r="DX45" s="42"/>
    </row>
    <row r="46" spans="1:128" ht="12" customHeight="1">
      <c r="A46" s="369">
        <v>33</v>
      </c>
      <c r="B46" s="369"/>
      <c r="C46" s="372"/>
      <c r="D46" s="372"/>
      <c r="E46" s="372"/>
      <c r="F46" s="372"/>
      <c r="G46" s="393"/>
      <c r="H46" s="389"/>
      <c r="I46" s="390"/>
      <c r="J46" s="387"/>
      <c r="K46" s="387"/>
      <c r="L46" s="387"/>
      <c r="M46" s="387"/>
      <c r="N46" s="389"/>
      <c r="O46" s="391"/>
      <c r="P46" s="391"/>
      <c r="Q46" s="391"/>
      <c r="R46" s="391"/>
      <c r="S46" s="391"/>
      <c r="T46" s="390"/>
      <c r="U46" s="387"/>
      <c r="V46" s="387"/>
      <c r="W46" s="387"/>
      <c r="X46" s="387"/>
      <c r="Y46" s="387"/>
      <c r="Z46" s="387"/>
      <c r="AA46" s="387"/>
      <c r="AB46" s="387"/>
      <c r="AC46" s="387"/>
      <c r="AD46" s="387"/>
      <c r="AE46" s="386"/>
      <c r="AF46" s="372"/>
      <c r="AG46" s="372"/>
      <c r="AH46" s="368"/>
      <c r="AI46" s="374"/>
      <c r="AJ46" s="374"/>
      <c r="AK46" s="374"/>
      <c r="AL46" s="374"/>
      <c r="AM46" s="371"/>
      <c r="AN46" s="162"/>
      <c r="AO46" s="163"/>
      <c r="AP46" s="164" t="str">
        <f t="shared" si="1"/>
        <v/>
      </c>
      <c r="AQ46" s="163"/>
      <c r="AR46" s="163"/>
      <c r="AS46" s="164" t="str">
        <f t="shared" si="2"/>
        <v/>
      </c>
      <c r="AT46" s="163"/>
      <c r="AU46" s="165"/>
      <c r="AV46" s="368"/>
      <c r="AW46" s="374"/>
      <c r="AX46" s="374"/>
      <c r="AY46" s="374"/>
      <c r="AZ46" s="374"/>
      <c r="BA46" s="371"/>
      <c r="BB46" s="162"/>
      <c r="BC46" s="163"/>
      <c r="BD46" s="164" t="str">
        <f t="shared" si="3"/>
        <v/>
      </c>
      <c r="BE46" s="163"/>
      <c r="BF46" s="163"/>
      <c r="BG46" s="164" t="str">
        <f t="shared" si="4"/>
        <v/>
      </c>
      <c r="BH46" s="163"/>
      <c r="BI46" s="165"/>
      <c r="BJ46" s="368"/>
      <c r="BK46" s="374"/>
      <c r="BL46" s="374"/>
      <c r="BM46" s="374"/>
      <c r="BN46" s="374"/>
      <c r="BO46" s="371"/>
      <c r="BP46" s="162"/>
      <c r="BQ46" s="163"/>
      <c r="BR46" s="164" t="str">
        <f t="shared" si="5"/>
        <v/>
      </c>
      <c r="BS46" s="163"/>
      <c r="BT46" s="163"/>
      <c r="BU46" s="164" t="str">
        <f t="shared" si="6"/>
        <v/>
      </c>
      <c r="BV46" s="163"/>
      <c r="BW46" s="165"/>
      <c r="BX46" s="368"/>
      <c r="BY46" s="374"/>
      <c r="BZ46" s="371"/>
      <c r="CA46" s="368"/>
      <c r="CB46" s="374"/>
      <c r="CC46" s="371"/>
      <c r="CE46" s="39">
        <f t="shared" si="11"/>
        <v>0</v>
      </c>
      <c r="CF46" s="39">
        <f t="shared" si="12"/>
        <v>0</v>
      </c>
      <c r="CK46" s="39">
        <f t="shared" si="13"/>
        <v>0</v>
      </c>
      <c r="CL46" s="45" t="str">
        <f t="shared" si="7"/>
        <v>中学種目</v>
      </c>
      <c r="CM46" s="45">
        <f t="shared" si="8"/>
        <v>0</v>
      </c>
      <c r="CN46" s="45">
        <f t="shared" si="9"/>
        <v>0</v>
      </c>
      <c r="CO46" s="45">
        <f t="shared" si="10"/>
        <v>0</v>
      </c>
      <c r="CQ46" s="44"/>
      <c r="CR46" s="89"/>
      <c r="CS46" s="86" t="s">
        <v>175</v>
      </c>
      <c r="CT46" s="89"/>
      <c r="CU46" s="86" t="s">
        <v>236</v>
      </c>
      <c r="CV46" s="86" t="s">
        <v>320</v>
      </c>
      <c r="CW46" s="44"/>
      <c r="CX46" s="44"/>
      <c r="CY46" s="87"/>
      <c r="CZ46" s="89" t="s">
        <v>336</v>
      </c>
      <c r="DA46" s="46"/>
      <c r="DB46" s="97">
        <v>32</v>
      </c>
      <c r="DC46" s="97" t="str">
        <f>IF(ISERROR(VLOOKUP(DB46,①初期設定!$Z$55:$AD$201,5,FALSE)),"*",VLOOKUP(DB46,①初期設定!$Z$55:$AD$201,5,FALSE))</f>
        <v>*</v>
      </c>
      <c r="DD46" s="97" t="str">
        <f t="shared" si="15"/>
        <v>*</v>
      </c>
      <c r="DE46" s="97" t="str">
        <f>IF(ISERROR(VLOOKUP(DB46,①初期設定!$AL$55:$AV$201,5,FALSE)),"*",VLOOKUP(DB46,①初期設定!$AL$55:$AV$201,5,FALSE))</f>
        <v>*</v>
      </c>
      <c r="DF46" s="97" t="str">
        <f t="shared" si="15"/>
        <v>*</v>
      </c>
      <c r="DG46" s="97" t="str">
        <f>IF(ISERROR(VLOOKUP(DB46,①初期設定!$AA$55:$AD$201,4,FALSE)),"*",VLOOKUP(DB46,①初期設定!$AA$55:$AD$201,4,FALSE))</f>
        <v>*</v>
      </c>
      <c r="DH46" s="97" t="str">
        <f t="shared" ref="DH46" si="196">IF(ISERROR(RIGHT(DG46,LEN(DG46)-4)),"*",RIGHT(DG46,LEN(DG46)-4))</f>
        <v>*</v>
      </c>
      <c r="DI46" s="97" t="str">
        <f>IF(ISERROR(VLOOKUP(DB46,①初期設定!$AM$55:$AV$201,4,FALSE)),"*",VLOOKUP(DB46,①初期設定!$AM$55:$AV$201,4,FALSE))</f>
        <v>*</v>
      </c>
      <c r="DJ46" s="97" t="str">
        <f t="shared" ref="DJ46" si="197">IF(ISERROR(RIGHT(DI46,LEN(DI46)-4)),"*",RIGHT(DI46,LEN(DI46)-4))</f>
        <v>*</v>
      </c>
      <c r="DK46" s="97" t="str">
        <f>IF(ISERROR(VLOOKUP(DB46,①初期設定!$AB$55:$AD$201,3,FALSE)),"",VLOOKUP(DB46,①初期設定!$AB$55:$AD$201,3,FALSE))</f>
        <v/>
      </c>
      <c r="DL46" s="97" t="str">
        <f t="shared" ref="DL46" si="198">IF(ISERROR(RIGHT(DK46,LEN(DK46)-4)),"*",RIGHT(DK46,LEN(DK46)-4))</f>
        <v>*</v>
      </c>
      <c r="DM46" s="97" t="str">
        <f>IF(ISERROR(VLOOKUP(DB46,①初期設定!$AN$55:$AV$201,3,FALSE)),"*",VLOOKUP(DB46,①初期設定!$AN$55:$AV$201,3,FALSE))</f>
        <v>*</v>
      </c>
      <c r="DN46" s="97" t="str">
        <f t="shared" ref="DN46" si="199">IF(ISERROR(RIGHT(DM46,LEN(DM46)-4)),"*",RIGHT(DM46,LEN(DM46)-4))</f>
        <v>*</v>
      </c>
      <c r="DO46" s="97" t="str">
        <f>IF(ISERROR(VLOOKUP(DB46,①初期設定!$AC$55:$AD$201,2,FALSE)),"",VLOOKUP(DB46,①初期設定!$AC$55:$AD$201,2,FALSE))</f>
        <v/>
      </c>
      <c r="DP46" s="97" t="str">
        <f t="shared" ref="DP46" si="200">IF(ISERROR(RIGHT(DO46,LEN(DO46)-4)),"*",RIGHT(DO46,LEN(DO46)-4))</f>
        <v>*</v>
      </c>
      <c r="DQ46" s="97" t="str">
        <f>IF(ISERROR(VLOOKUP(DB46,①初期設定!$AO$55:$AV$201,2,FALSE)),"*",VLOOKUP(DB46,①初期設定!$AO$55:$AV$201,2,FALSE))</f>
        <v>*</v>
      </c>
      <c r="DR46" s="97" t="str">
        <f t="shared" ref="DR46" si="201">IF(ISERROR(RIGHT(DQ46,LEN(DQ46)-4)),"*",RIGHT(DQ46,LEN(DQ46)-4))</f>
        <v>*</v>
      </c>
      <c r="DS46" s="46"/>
      <c r="DT46" s="46"/>
      <c r="DU46" s="42"/>
      <c r="DV46" s="42"/>
      <c r="DW46" s="42"/>
      <c r="DX46" s="42"/>
    </row>
    <row r="47" spans="1:128" ht="12" customHeight="1">
      <c r="A47" s="369">
        <v>34</v>
      </c>
      <c r="B47" s="369"/>
      <c r="C47" s="372"/>
      <c r="D47" s="372"/>
      <c r="E47" s="372"/>
      <c r="F47" s="372"/>
      <c r="G47" s="393"/>
      <c r="H47" s="389"/>
      <c r="I47" s="390"/>
      <c r="J47" s="387"/>
      <c r="K47" s="387"/>
      <c r="L47" s="387"/>
      <c r="M47" s="387"/>
      <c r="N47" s="389"/>
      <c r="O47" s="391"/>
      <c r="P47" s="391"/>
      <c r="Q47" s="391"/>
      <c r="R47" s="391"/>
      <c r="S47" s="391"/>
      <c r="T47" s="390"/>
      <c r="U47" s="387"/>
      <c r="V47" s="387"/>
      <c r="W47" s="387"/>
      <c r="X47" s="387"/>
      <c r="Y47" s="387"/>
      <c r="Z47" s="387"/>
      <c r="AA47" s="387"/>
      <c r="AB47" s="387"/>
      <c r="AC47" s="387"/>
      <c r="AD47" s="387"/>
      <c r="AE47" s="386"/>
      <c r="AF47" s="372"/>
      <c r="AG47" s="372"/>
      <c r="AH47" s="368"/>
      <c r="AI47" s="374"/>
      <c r="AJ47" s="374"/>
      <c r="AK47" s="374"/>
      <c r="AL47" s="374"/>
      <c r="AM47" s="371"/>
      <c r="AN47" s="162"/>
      <c r="AO47" s="163"/>
      <c r="AP47" s="164" t="str">
        <f t="shared" si="1"/>
        <v/>
      </c>
      <c r="AQ47" s="163"/>
      <c r="AR47" s="163"/>
      <c r="AS47" s="164" t="str">
        <f t="shared" si="2"/>
        <v/>
      </c>
      <c r="AT47" s="163"/>
      <c r="AU47" s="165"/>
      <c r="AV47" s="368"/>
      <c r="AW47" s="374"/>
      <c r="AX47" s="374"/>
      <c r="AY47" s="374"/>
      <c r="AZ47" s="374"/>
      <c r="BA47" s="371"/>
      <c r="BB47" s="162"/>
      <c r="BC47" s="163"/>
      <c r="BD47" s="164" t="str">
        <f t="shared" si="3"/>
        <v/>
      </c>
      <c r="BE47" s="163"/>
      <c r="BF47" s="163"/>
      <c r="BG47" s="164" t="str">
        <f t="shared" si="4"/>
        <v/>
      </c>
      <c r="BH47" s="163"/>
      <c r="BI47" s="165"/>
      <c r="BJ47" s="368"/>
      <c r="BK47" s="374"/>
      <c r="BL47" s="374"/>
      <c r="BM47" s="374"/>
      <c r="BN47" s="374"/>
      <c r="BO47" s="371"/>
      <c r="BP47" s="162"/>
      <c r="BQ47" s="163"/>
      <c r="BR47" s="164" t="str">
        <f t="shared" si="5"/>
        <v/>
      </c>
      <c r="BS47" s="163"/>
      <c r="BT47" s="163"/>
      <c r="BU47" s="164" t="str">
        <f t="shared" si="6"/>
        <v/>
      </c>
      <c r="BV47" s="163"/>
      <c r="BW47" s="165"/>
      <c r="BX47" s="368"/>
      <c r="BY47" s="374"/>
      <c r="BZ47" s="371"/>
      <c r="CA47" s="368"/>
      <c r="CB47" s="374"/>
      <c r="CC47" s="371"/>
      <c r="CE47" s="39">
        <f t="shared" si="11"/>
        <v>0</v>
      </c>
      <c r="CF47" s="39">
        <f t="shared" si="12"/>
        <v>0</v>
      </c>
      <c r="CK47" s="39">
        <f t="shared" si="13"/>
        <v>0</v>
      </c>
      <c r="CL47" s="45" t="str">
        <f t="shared" si="7"/>
        <v>中学種目</v>
      </c>
      <c r="CM47" s="45">
        <f t="shared" si="8"/>
        <v>0</v>
      </c>
      <c r="CN47" s="45">
        <f t="shared" si="9"/>
        <v>0</v>
      </c>
      <c r="CO47" s="45">
        <f t="shared" si="10"/>
        <v>0</v>
      </c>
      <c r="CQ47" s="44"/>
      <c r="CR47" s="89"/>
      <c r="CS47" s="86" t="s">
        <v>176</v>
      </c>
      <c r="CT47" s="89"/>
      <c r="CU47" s="86" t="s">
        <v>309</v>
      </c>
      <c r="CV47" s="86" t="s">
        <v>295</v>
      </c>
      <c r="CW47" s="44"/>
      <c r="CX47" s="44"/>
      <c r="CY47" s="87"/>
      <c r="CZ47" s="89" t="s">
        <v>355</v>
      </c>
      <c r="DA47" s="46"/>
      <c r="DB47" s="97">
        <v>33</v>
      </c>
      <c r="DC47" s="97" t="str">
        <f>IF(ISERROR(VLOOKUP(DB47,①初期設定!$Z$55:$AD$201,5,FALSE)),"*",VLOOKUP(DB47,①初期設定!$Z$55:$AD$201,5,FALSE))</f>
        <v>*</v>
      </c>
      <c r="DD47" s="97" t="str">
        <f t="shared" si="15"/>
        <v>*</v>
      </c>
      <c r="DE47" s="97" t="str">
        <f>IF(ISERROR(VLOOKUP(DB47,①初期設定!$AL$55:$AV$201,5,FALSE)),"*",VLOOKUP(DB47,①初期設定!$AL$55:$AV$201,5,FALSE))</f>
        <v>*</v>
      </c>
      <c r="DF47" s="97" t="str">
        <f t="shared" si="15"/>
        <v>*</v>
      </c>
      <c r="DG47" s="97" t="str">
        <f>IF(ISERROR(VLOOKUP(DB47,①初期設定!$AA$55:$AD$201,4,FALSE)),"*",VLOOKUP(DB47,①初期設定!$AA$55:$AD$201,4,FALSE))</f>
        <v>*</v>
      </c>
      <c r="DH47" s="97" t="str">
        <f t="shared" ref="DH47" si="202">IF(ISERROR(RIGHT(DG47,LEN(DG47)-4)),"*",RIGHT(DG47,LEN(DG47)-4))</f>
        <v>*</v>
      </c>
      <c r="DI47" s="97" t="str">
        <f>IF(ISERROR(VLOOKUP(DB47,①初期設定!$AM$55:$AV$201,4,FALSE)),"*",VLOOKUP(DB47,①初期設定!$AM$55:$AV$201,4,FALSE))</f>
        <v>*</v>
      </c>
      <c r="DJ47" s="97" t="str">
        <f t="shared" ref="DJ47" si="203">IF(ISERROR(RIGHT(DI47,LEN(DI47)-4)),"*",RIGHT(DI47,LEN(DI47)-4))</f>
        <v>*</v>
      </c>
      <c r="DK47" s="97" t="str">
        <f>IF(ISERROR(VLOOKUP(DB47,①初期設定!$AB$55:$AD$201,3,FALSE)),"",VLOOKUP(DB47,①初期設定!$AB$55:$AD$201,3,FALSE))</f>
        <v/>
      </c>
      <c r="DL47" s="97" t="str">
        <f t="shared" ref="DL47" si="204">IF(ISERROR(RIGHT(DK47,LEN(DK47)-4)),"*",RIGHT(DK47,LEN(DK47)-4))</f>
        <v>*</v>
      </c>
      <c r="DM47" s="97" t="str">
        <f>IF(ISERROR(VLOOKUP(DB47,①初期設定!$AN$55:$AV$201,3,FALSE)),"*",VLOOKUP(DB47,①初期設定!$AN$55:$AV$201,3,FALSE))</f>
        <v>*</v>
      </c>
      <c r="DN47" s="97" t="str">
        <f t="shared" ref="DN47" si="205">IF(ISERROR(RIGHT(DM47,LEN(DM47)-4)),"*",RIGHT(DM47,LEN(DM47)-4))</f>
        <v>*</v>
      </c>
      <c r="DO47" s="97" t="str">
        <f>IF(ISERROR(VLOOKUP(DB47,①初期設定!$AC$55:$AD$201,2,FALSE)),"",VLOOKUP(DB47,①初期設定!$AC$55:$AD$201,2,FALSE))</f>
        <v/>
      </c>
      <c r="DP47" s="97" t="str">
        <f t="shared" ref="DP47" si="206">IF(ISERROR(RIGHT(DO47,LEN(DO47)-4)),"*",RIGHT(DO47,LEN(DO47)-4))</f>
        <v>*</v>
      </c>
      <c r="DQ47" s="97" t="str">
        <f>IF(ISERROR(VLOOKUP(DB47,①初期設定!$AO$55:$AV$201,2,FALSE)),"*",VLOOKUP(DB47,①初期設定!$AO$55:$AV$201,2,FALSE))</f>
        <v>*</v>
      </c>
      <c r="DR47" s="97" t="str">
        <f t="shared" ref="DR47" si="207">IF(ISERROR(RIGHT(DQ47,LEN(DQ47)-4)),"*",RIGHT(DQ47,LEN(DQ47)-4))</f>
        <v>*</v>
      </c>
      <c r="DS47" s="46"/>
      <c r="DT47" s="46"/>
      <c r="DU47" s="42"/>
      <c r="DV47" s="42"/>
      <c r="DW47" s="42"/>
      <c r="DX47" s="42"/>
    </row>
    <row r="48" spans="1:128" ht="12" customHeight="1">
      <c r="A48" s="369">
        <v>35</v>
      </c>
      <c r="B48" s="369"/>
      <c r="C48" s="372"/>
      <c r="D48" s="372"/>
      <c r="E48" s="372"/>
      <c r="F48" s="372"/>
      <c r="G48" s="393"/>
      <c r="H48" s="389"/>
      <c r="I48" s="390"/>
      <c r="J48" s="387"/>
      <c r="K48" s="387"/>
      <c r="L48" s="387"/>
      <c r="M48" s="387"/>
      <c r="N48" s="389"/>
      <c r="O48" s="391"/>
      <c r="P48" s="391"/>
      <c r="Q48" s="391"/>
      <c r="R48" s="391"/>
      <c r="S48" s="391"/>
      <c r="T48" s="390"/>
      <c r="U48" s="387"/>
      <c r="V48" s="387"/>
      <c r="W48" s="387"/>
      <c r="X48" s="387"/>
      <c r="Y48" s="387"/>
      <c r="Z48" s="387"/>
      <c r="AA48" s="387"/>
      <c r="AB48" s="387"/>
      <c r="AC48" s="387"/>
      <c r="AD48" s="387"/>
      <c r="AE48" s="386"/>
      <c r="AF48" s="372"/>
      <c r="AG48" s="372"/>
      <c r="AH48" s="368"/>
      <c r="AI48" s="374"/>
      <c r="AJ48" s="374"/>
      <c r="AK48" s="374"/>
      <c r="AL48" s="374"/>
      <c r="AM48" s="371"/>
      <c r="AN48" s="162"/>
      <c r="AO48" s="163"/>
      <c r="AP48" s="164" t="str">
        <f t="shared" si="1"/>
        <v/>
      </c>
      <c r="AQ48" s="163"/>
      <c r="AR48" s="163"/>
      <c r="AS48" s="164" t="str">
        <f t="shared" si="2"/>
        <v/>
      </c>
      <c r="AT48" s="163"/>
      <c r="AU48" s="165"/>
      <c r="AV48" s="368"/>
      <c r="AW48" s="374"/>
      <c r="AX48" s="374"/>
      <c r="AY48" s="374"/>
      <c r="AZ48" s="374"/>
      <c r="BA48" s="371"/>
      <c r="BB48" s="162"/>
      <c r="BC48" s="163"/>
      <c r="BD48" s="164" t="str">
        <f t="shared" si="3"/>
        <v/>
      </c>
      <c r="BE48" s="163"/>
      <c r="BF48" s="163"/>
      <c r="BG48" s="164" t="str">
        <f t="shared" si="4"/>
        <v/>
      </c>
      <c r="BH48" s="163"/>
      <c r="BI48" s="165"/>
      <c r="BJ48" s="368"/>
      <c r="BK48" s="374"/>
      <c r="BL48" s="374"/>
      <c r="BM48" s="374"/>
      <c r="BN48" s="374"/>
      <c r="BO48" s="371"/>
      <c r="BP48" s="162"/>
      <c r="BQ48" s="163"/>
      <c r="BR48" s="164" t="str">
        <f t="shared" si="5"/>
        <v/>
      </c>
      <c r="BS48" s="163"/>
      <c r="BT48" s="163"/>
      <c r="BU48" s="164" t="str">
        <f t="shared" si="6"/>
        <v/>
      </c>
      <c r="BV48" s="163"/>
      <c r="BW48" s="165"/>
      <c r="BX48" s="368"/>
      <c r="BY48" s="374"/>
      <c r="BZ48" s="371"/>
      <c r="CA48" s="368"/>
      <c r="CB48" s="374"/>
      <c r="CC48" s="371"/>
      <c r="CE48" s="39">
        <f t="shared" si="11"/>
        <v>0</v>
      </c>
      <c r="CF48" s="39">
        <f t="shared" si="12"/>
        <v>0</v>
      </c>
      <c r="CK48" s="39">
        <f t="shared" si="13"/>
        <v>0</v>
      </c>
      <c r="CL48" s="45" t="str">
        <f t="shared" si="7"/>
        <v>中学種目</v>
      </c>
      <c r="CM48" s="45">
        <f t="shared" si="8"/>
        <v>0</v>
      </c>
      <c r="CN48" s="45">
        <f t="shared" si="9"/>
        <v>0</v>
      </c>
      <c r="CO48" s="45">
        <f t="shared" si="10"/>
        <v>0</v>
      </c>
      <c r="CQ48" s="44"/>
      <c r="CR48" s="89"/>
      <c r="CS48" s="86" t="s">
        <v>177</v>
      </c>
      <c r="CT48" s="89"/>
      <c r="CU48" s="86" t="s">
        <v>235</v>
      </c>
      <c r="CV48" s="86" t="s">
        <v>294</v>
      </c>
      <c r="CW48" s="44"/>
      <c r="CX48" s="44"/>
      <c r="CY48" s="87"/>
      <c r="CZ48" s="89" t="s">
        <v>356</v>
      </c>
      <c r="DA48" s="46"/>
      <c r="DB48" s="97">
        <v>34</v>
      </c>
      <c r="DC48" s="97" t="str">
        <f>IF(ISERROR(VLOOKUP(DB48,①初期設定!$Z$55:$AD$201,5,FALSE)),"*",VLOOKUP(DB48,①初期設定!$Z$55:$AD$201,5,FALSE))</f>
        <v>*</v>
      </c>
      <c r="DD48" s="97" t="str">
        <f t="shared" si="15"/>
        <v>*</v>
      </c>
      <c r="DE48" s="97" t="str">
        <f>IF(ISERROR(VLOOKUP(DB48,①初期設定!$AL$55:$AV$201,5,FALSE)),"*",VLOOKUP(DB48,①初期設定!$AL$55:$AV$201,5,FALSE))</f>
        <v>*</v>
      </c>
      <c r="DF48" s="97" t="str">
        <f t="shared" si="15"/>
        <v>*</v>
      </c>
      <c r="DG48" s="97" t="str">
        <f>IF(ISERROR(VLOOKUP(DB48,①初期設定!$AA$55:$AD$201,4,FALSE)),"*",VLOOKUP(DB48,①初期設定!$AA$55:$AD$201,4,FALSE))</f>
        <v>*</v>
      </c>
      <c r="DH48" s="97" t="str">
        <f t="shared" ref="DH48" si="208">IF(ISERROR(RIGHT(DG48,LEN(DG48)-4)),"*",RIGHT(DG48,LEN(DG48)-4))</f>
        <v>*</v>
      </c>
      <c r="DI48" s="97" t="str">
        <f>IF(ISERROR(VLOOKUP(DB48,①初期設定!$AM$55:$AV$201,4,FALSE)),"*",VLOOKUP(DB48,①初期設定!$AM$55:$AV$201,4,FALSE))</f>
        <v>*</v>
      </c>
      <c r="DJ48" s="97" t="str">
        <f t="shared" ref="DJ48" si="209">IF(ISERROR(RIGHT(DI48,LEN(DI48)-4)),"*",RIGHT(DI48,LEN(DI48)-4))</f>
        <v>*</v>
      </c>
      <c r="DK48" s="97" t="str">
        <f>IF(ISERROR(VLOOKUP(DB48,①初期設定!$AB$55:$AD$201,3,FALSE)),"",VLOOKUP(DB48,①初期設定!$AB$55:$AD$201,3,FALSE))</f>
        <v/>
      </c>
      <c r="DL48" s="97" t="str">
        <f t="shared" ref="DL48" si="210">IF(ISERROR(RIGHT(DK48,LEN(DK48)-4)),"*",RIGHT(DK48,LEN(DK48)-4))</f>
        <v>*</v>
      </c>
      <c r="DM48" s="97" t="str">
        <f>IF(ISERROR(VLOOKUP(DB48,①初期設定!$AN$55:$AV$201,3,FALSE)),"*",VLOOKUP(DB48,①初期設定!$AN$55:$AV$201,3,FALSE))</f>
        <v>*</v>
      </c>
      <c r="DN48" s="97" t="str">
        <f t="shared" ref="DN48" si="211">IF(ISERROR(RIGHT(DM48,LEN(DM48)-4)),"*",RIGHT(DM48,LEN(DM48)-4))</f>
        <v>*</v>
      </c>
      <c r="DO48" s="97" t="str">
        <f>IF(ISERROR(VLOOKUP(DB48,①初期設定!$AC$55:$AD$201,2,FALSE)),"",VLOOKUP(DB48,①初期設定!$AC$55:$AD$201,2,FALSE))</f>
        <v/>
      </c>
      <c r="DP48" s="97" t="str">
        <f t="shared" ref="DP48" si="212">IF(ISERROR(RIGHT(DO48,LEN(DO48)-4)),"*",RIGHT(DO48,LEN(DO48)-4))</f>
        <v>*</v>
      </c>
      <c r="DQ48" s="97" t="str">
        <f>IF(ISERROR(VLOOKUP(DB48,①初期設定!$AO$55:$AV$201,2,FALSE)),"*",VLOOKUP(DB48,①初期設定!$AO$55:$AV$201,2,FALSE))</f>
        <v>*</v>
      </c>
      <c r="DR48" s="97" t="str">
        <f t="shared" ref="DR48" si="213">IF(ISERROR(RIGHT(DQ48,LEN(DQ48)-4)),"*",RIGHT(DQ48,LEN(DQ48)-4))</f>
        <v>*</v>
      </c>
      <c r="DS48" s="46"/>
      <c r="DT48" s="46"/>
      <c r="DU48" s="42"/>
      <c r="DV48" s="42"/>
      <c r="DW48" s="42"/>
      <c r="DX48" s="42"/>
    </row>
    <row r="49" spans="1:128" ht="12" customHeight="1">
      <c r="A49" s="369">
        <v>36</v>
      </c>
      <c r="B49" s="369"/>
      <c r="C49" s="372"/>
      <c r="D49" s="372"/>
      <c r="E49" s="372"/>
      <c r="F49" s="372"/>
      <c r="G49" s="393"/>
      <c r="H49" s="389"/>
      <c r="I49" s="390"/>
      <c r="J49" s="387"/>
      <c r="K49" s="387"/>
      <c r="L49" s="387"/>
      <c r="M49" s="387"/>
      <c r="N49" s="389"/>
      <c r="O49" s="391"/>
      <c r="P49" s="391"/>
      <c r="Q49" s="391"/>
      <c r="R49" s="391"/>
      <c r="S49" s="391"/>
      <c r="T49" s="390"/>
      <c r="U49" s="387"/>
      <c r="V49" s="387"/>
      <c r="W49" s="387"/>
      <c r="X49" s="387"/>
      <c r="Y49" s="387"/>
      <c r="Z49" s="387"/>
      <c r="AA49" s="387"/>
      <c r="AB49" s="387"/>
      <c r="AC49" s="387"/>
      <c r="AD49" s="387"/>
      <c r="AE49" s="386"/>
      <c r="AF49" s="372"/>
      <c r="AG49" s="372"/>
      <c r="AH49" s="368"/>
      <c r="AI49" s="374"/>
      <c r="AJ49" s="374"/>
      <c r="AK49" s="374"/>
      <c r="AL49" s="374"/>
      <c r="AM49" s="371"/>
      <c r="AN49" s="162"/>
      <c r="AO49" s="163"/>
      <c r="AP49" s="164" t="str">
        <f t="shared" si="1"/>
        <v/>
      </c>
      <c r="AQ49" s="163"/>
      <c r="AR49" s="163"/>
      <c r="AS49" s="164" t="str">
        <f t="shared" si="2"/>
        <v/>
      </c>
      <c r="AT49" s="163"/>
      <c r="AU49" s="165"/>
      <c r="AV49" s="368"/>
      <c r="AW49" s="374"/>
      <c r="AX49" s="374"/>
      <c r="AY49" s="374"/>
      <c r="AZ49" s="374"/>
      <c r="BA49" s="371"/>
      <c r="BB49" s="162"/>
      <c r="BC49" s="163"/>
      <c r="BD49" s="164" t="str">
        <f t="shared" si="3"/>
        <v/>
      </c>
      <c r="BE49" s="163"/>
      <c r="BF49" s="163"/>
      <c r="BG49" s="164" t="str">
        <f t="shared" si="4"/>
        <v/>
      </c>
      <c r="BH49" s="163"/>
      <c r="BI49" s="165"/>
      <c r="BJ49" s="368"/>
      <c r="BK49" s="374"/>
      <c r="BL49" s="374"/>
      <c r="BM49" s="374"/>
      <c r="BN49" s="374"/>
      <c r="BO49" s="371"/>
      <c r="BP49" s="162"/>
      <c r="BQ49" s="163"/>
      <c r="BR49" s="164" t="str">
        <f t="shared" si="5"/>
        <v/>
      </c>
      <c r="BS49" s="163"/>
      <c r="BT49" s="163"/>
      <c r="BU49" s="164" t="str">
        <f t="shared" si="6"/>
        <v/>
      </c>
      <c r="BV49" s="163"/>
      <c r="BW49" s="165"/>
      <c r="BX49" s="368"/>
      <c r="BY49" s="374"/>
      <c r="BZ49" s="371"/>
      <c r="CA49" s="368"/>
      <c r="CB49" s="374"/>
      <c r="CC49" s="371"/>
      <c r="CE49" s="39">
        <f t="shared" si="11"/>
        <v>0</v>
      </c>
      <c r="CF49" s="39">
        <f t="shared" si="12"/>
        <v>0</v>
      </c>
      <c r="CK49" s="39">
        <f t="shared" si="13"/>
        <v>0</v>
      </c>
      <c r="CL49" s="45" t="str">
        <f t="shared" si="7"/>
        <v>中学種目</v>
      </c>
      <c r="CM49" s="45">
        <f t="shared" si="8"/>
        <v>0</v>
      </c>
      <c r="CN49" s="45">
        <f t="shared" si="9"/>
        <v>0</v>
      </c>
      <c r="CO49" s="45">
        <f t="shared" si="10"/>
        <v>0</v>
      </c>
      <c r="CQ49" s="44"/>
      <c r="CR49" s="89"/>
      <c r="CS49" s="89" t="s">
        <v>282</v>
      </c>
      <c r="CT49" s="89"/>
      <c r="CU49" s="86"/>
      <c r="CV49" s="86" t="s">
        <v>293</v>
      </c>
      <c r="CW49" s="44"/>
      <c r="CX49" s="44"/>
      <c r="CY49" s="87"/>
      <c r="CZ49" s="89" t="s">
        <v>357</v>
      </c>
      <c r="DA49" s="46"/>
      <c r="DB49" s="97">
        <v>35</v>
      </c>
      <c r="DC49" s="97" t="str">
        <f>IF(ISERROR(VLOOKUP(DB49,①初期設定!$Z$55:$AD$201,5,FALSE)),"*",VLOOKUP(DB49,①初期設定!$Z$55:$AD$201,5,FALSE))</f>
        <v>*</v>
      </c>
      <c r="DD49" s="97" t="str">
        <f t="shared" si="15"/>
        <v>*</v>
      </c>
      <c r="DE49" s="97" t="str">
        <f>IF(ISERROR(VLOOKUP(DB49,①初期設定!$AL$55:$AV$201,5,FALSE)),"*",VLOOKUP(DB49,①初期設定!$AL$55:$AV$201,5,FALSE))</f>
        <v>*</v>
      </c>
      <c r="DF49" s="97" t="str">
        <f t="shared" si="15"/>
        <v>*</v>
      </c>
      <c r="DG49" s="97" t="str">
        <f>IF(ISERROR(VLOOKUP(DB49,①初期設定!$AA$55:$AD$201,4,FALSE)),"*",VLOOKUP(DB49,①初期設定!$AA$55:$AD$201,4,FALSE))</f>
        <v>*</v>
      </c>
      <c r="DH49" s="97" t="str">
        <f t="shared" ref="DH49" si="214">IF(ISERROR(RIGHT(DG49,LEN(DG49)-4)),"*",RIGHT(DG49,LEN(DG49)-4))</f>
        <v>*</v>
      </c>
      <c r="DI49" s="97" t="str">
        <f>IF(ISERROR(VLOOKUP(DB49,①初期設定!$AM$55:$AV$201,4,FALSE)),"*",VLOOKUP(DB49,①初期設定!$AM$55:$AV$201,4,FALSE))</f>
        <v>*</v>
      </c>
      <c r="DJ49" s="97" t="str">
        <f t="shared" ref="DJ49" si="215">IF(ISERROR(RIGHT(DI49,LEN(DI49)-4)),"*",RIGHT(DI49,LEN(DI49)-4))</f>
        <v>*</v>
      </c>
      <c r="DK49" s="97" t="str">
        <f>IF(ISERROR(VLOOKUP(DB49,①初期設定!$AB$55:$AD$201,3,FALSE)),"",VLOOKUP(DB49,①初期設定!$AB$55:$AD$201,3,FALSE))</f>
        <v/>
      </c>
      <c r="DL49" s="97" t="str">
        <f t="shared" ref="DL49" si="216">IF(ISERROR(RIGHT(DK49,LEN(DK49)-4)),"*",RIGHT(DK49,LEN(DK49)-4))</f>
        <v>*</v>
      </c>
      <c r="DM49" s="97" t="str">
        <f>IF(ISERROR(VLOOKUP(DB49,①初期設定!$AN$55:$AV$201,3,FALSE)),"*",VLOOKUP(DB49,①初期設定!$AN$55:$AV$201,3,FALSE))</f>
        <v>*</v>
      </c>
      <c r="DN49" s="97" t="str">
        <f t="shared" ref="DN49" si="217">IF(ISERROR(RIGHT(DM49,LEN(DM49)-4)),"*",RIGHT(DM49,LEN(DM49)-4))</f>
        <v>*</v>
      </c>
      <c r="DO49" s="97" t="str">
        <f>IF(ISERROR(VLOOKUP(DB49,①初期設定!$AC$55:$AD$201,2,FALSE)),"",VLOOKUP(DB49,①初期設定!$AC$55:$AD$201,2,FALSE))</f>
        <v/>
      </c>
      <c r="DP49" s="97" t="str">
        <f t="shared" ref="DP49" si="218">IF(ISERROR(RIGHT(DO49,LEN(DO49)-4)),"*",RIGHT(DO49,LEN(DO49)-4))</f>
        <v>*</v>
      </c>
      <c r="DQ49" s="97" t="str">
        <f>IF(ISERROR(VLOOKUP(DB49,①初期設定!$AO$55:$AV$201,2,FALSE)),"*",VLOOKUP(DB49,①初期設定!$AO$55:$AV$201,2,FALSE))</f>
        <v>*</v>
      </c>
      <c r="DR49" s="97" t="str">
        <f t="shared" ref="DR49" si="219">IF(ISERROR(RIGHT(DQ49,LEN(DQ49)-4)),"*",RIGHT(DQ49,LEN(DQ49)-4))</f>
        <v>*</v>
      </c>
      <c r="DS49" s="46"/>
      <c r="DT49" s="46"/>
      <c r="DU49" s="42"/>
      <c r="DV49" s="42"/>
      <c r="DW49" s="42"/>
      <c r="DX49" s="42"/>
    </row>
    <row r="50" spans="1:128" ht="12" customHeight="1">
      <c r="A50" s="369">
        <v>37</v>
      </c>
      <c r="B50" s="369"/>
      <c r="C50" s="372"/>
      <c r="D50" s="372"/>
      <c r="E50" s="372"/>
      <c r="F50" s="372"/>
      <c r="G50" s="393"/>
      <c r="H50" s="389"/>
      <c r="I50" s="390"/>
      <c r="J50" s="387"/>
      <c r="K50" s="387"/>
      <c r="L50" s="387"/>
      <c r="M50" s="387"/>
      <c r="N50" s="389"/>
      <c r="O50" s="391"/>
      <c r="P50" s="391"/>
      <c r="Q50" s="391"/>
      <c r="R50" s="391"/>
      <c r="S50" s="391"/>
      <c r="T50" s="390"/>
      <c r="U50" s="387"/>
      <c r="V50" s="387"/>
      <c r="W50" s="387"/>
      <c r="X50" s="387"/>
      <c r="Y50" s="387"/>
      <c r="Z50" s="387"/>
      <c r="AA50" s="387"/>
      <c r="AB50" s="387"/>
      <c r="AC50" s="387"/>
      <c r="AD50" s="387"/>
      <c r="AE50" s="386"/>
      <c r="AF50" s="372"/>
      <c r="AG50" s="372"/>
      <c r="AH50" s="368"/>
      <c r="AI50" s="374"/>
      <c r="AJ50" s="374"/>
      <c r="AK50" s="374"/>
      <c r="AL50" s="374"/>
      <c r="AM50" s="371"/>
      <c r="AN50" s="162"/>
      <c r="AO50" s="163"/>
      <c r="AP50" s="164" t="str">
        <f t="shared" si="1"/>
        <v/>
      </c>
      <c r="AQ50" s="163"/>
      <c r="AR50" s="163"/>
      <c r="AS50" s="164" t="str">
        <f t="shared" si="2"/>
        <v/>
      </c>
      <c r="AT50" s="163"/>
      <c r="AU50" s="165"/>
      <c r="AV50" s="368"/>
      <c r="AW50" s="374"/>
      <c r="AX50" s="374"/>
      <c r="AY50" s="374"/>
      <c r="AZ50" s="374"/>
      <c r="BA50" s="371"/>
      <c r="BB50" s="162"/>
      <c r="BC50" s="163"/>
      <c r="BD50" s="164" t="str">
        <f t="shared" si="3"/>
        <v/>
      </c>
      <c r="BE50" s="163"/>
      <c r="BF50" s="163"/>
      <c r="BG50" s="164" t="str">
        <f t="shared" si="4"/>
        <v/>
      </c>
      <c r="BH50" s="163"/>
      <c r="BI50" s="165"/>
      <c r="BJ50" s="368"/>
      <c r="BK50" s="374"/>
      <c r="BL50" s="374"/>
      <c r="BM50" s="374"/>
      <c r="BN50" s="374"/>
      <c r="BO50" s="371"/>
      <c r="BP50" s="162"/>
      <c r="BQ50" s="163"/>
      <c r="BR50" s="164" t="str">
        <f t="shared" si="5"/>
        <v/>
      </c>
      <c r="BS50" s="163"/>
      <c r="BT50" s="163"/>
      <c r="BU50" s="164" t="str">
        <f t="shared" si="6"/>
        <v/>
      </c>
      <c r="BV50" s="163"/>
      <c r="BW50" s="165"/>
      <c r="BX50" s="368"/>
      <c r="BY50" s="374"/>
      <c r="BZ50" s="371"/>
      <c r="CA50" s="368"/>
      <c r="CB50" s="374"/>
      <c r="CC50" s="371"/>
      <c r="CE50" s="39">
        <f t="shared" si="11"/>
        <v>0</v>
      </c>
      <c r="CF50" s="39">
        <f t="shared" si="12"/>
        <v>0</v>
      </c>
      <c r="CK50" s="39">
        <f t="shared" si="13"/>
        <v>0</v>
      </c>
      <c r="CL50" s="45" t="str">
        <f t="shared" si="7"/>
        <v>中学種目</v>
      </c>
      <c r="CM50" s="45">
        <f t="shared" si="8"/>
        <v>0</v>
      </c>
      <c r="CN50" s="45">
        <f t="shared" si="9"/>
        <v>0</v>
      </c>
      <c r="CO50" s="45">
        <f t="shared" si="10"/>
        <v>0</v>
      </c>
      <c r="CQ50" s="44"/>
      <c r="CR50" s="89"/>
      <c r="CS50" s="86" t="s">
        <v>240</v>
      </c>
      <c r="CT50" s="86"/>
      <c r="CU50" s="86"/>
      <c r="CV50" s="86" t="s">
        <v>321</v>
      </c>
      <c r="CW50" s="44"/>
      <c r="CX50" s="44"/>
      <c r="CY50" s="87"/>
      <c r="CZ50" s="89" t="s">
        <v>358</v>
      </c>
      <c r="DA50" s="46"/>
      <c r="DB50" s="98">
        <v>36</v>
      </c>
      <c r="DC50" s="98" t="str">
        <f>IF(ISERROR(VLOOKUP(DB50,①初期設定!$Z$55:$AD$201,5,FALSE)),"*",VLOOKUP(DB50,①初期設定!$Z$55:$AD$201,5,FALSE))</f>
        <v>*</v>
      </c>
      <c r="DD50" s="98" t="str">
        <f t="shared" si="15"/>
        <v>*</v>
      </c>
      <c r="DE50" s="98" t="str">
        <f>IF(ISERROR(VLOOKUP(DB50,①初期設定!$AL$55:$AV$201,5,FALSE)),"*",VLOOKUP(DB50,①初期設定!$AL$55:$AV$201,5,FALSE))</f>
        <v>*</v>
      </c>
      <c r="DF50" s="98" t="str">
        <f t="shared" si="15"/>
        <v>*</v>
      </c>
      <c r="DG50" s="98" t="str">
        <f>IF(ISERROR(VLOOKUP(DB50,①初期設定!$AA$55:$AD$201,4,FALSE)),"*",VLOOKUP(DB50,①初期設定!$AA$55:$AD$201,4,FALSE))</f>
        <v>*</v>
      </c>
      <c r="DH50" s="98" t="str">
        <f t="shared" ref="DH50" si="220">IF(ISERROR(RIGHT(DG50,LEN(DG50)-4)),"*",RIGHT(DG50,LEN(DG50)-4))</f>
        <v>*</v>
      </c>
      <c r="DI50" s="98" t="str">
        <f>IF(ISERROR(VLOOKUP(DB50,①初期設定!$AM$55:$AV$201,4,FALSE)),"*",VLOOKUP(DB50,①初期設定!$AM$55:$AV$201,4,FALSE))</f>
        <v>*</v>
      </c>
      <c r="DJ50" s="98" t="str">
        <f t="shared" ref="DJ50" si="221">IF(ISERROR(RIGHT(DI50,LEN(DI50)-4)),"*",RIGHT(DI50,LEN(DI50)-4))</f>
        <v>*</v>
      </c>
      <c r="DK50" s="98" t="str">
        <f>IF(ISERROR(VLOOKUP(DB50,①初期設定!$AB$55:$AD$201,3,FALSE)),"",VLOOKUP(DB50,①初期設定!$AB$55:$AD$201,3,FALSE))</f>
        <v/>
      </c>
      <c r="DL50" s="98" t="str">
        <f t="shared" ref="DL50" si="222">IF(ISERROR(RIGHT(DK50,LEN(DK50)-4)),"*",RIGHT(DK50,LEN(DK50)-4))</f>
        <v>*</v>
      </c>
      <c r="DM50" s="98" t="str">
        <f>IF(ISERROR(VLOOKUP(DB50,①初期設定!$AN$55:$AV$201,3,FALSE)),"*",VLOOKUP(DB50,①初期設定!$AN$55:$AV$201,3,FALSE))</f>
        <v>*</v>
      </c>
      <c r="DN50" s="98" t="str">
        <f t="shared" ref="DN50" si="223">IF(ISERROR(RIGHT(DM50,LEN(DM50)-4)),"*",RIGHT(DM50,LEN(DM50)-4))</f>
        <v>*</v>
      </c>
      <c r="DO50" s="98" t="str">
        <f>IF(ISERROR(VLOOKUP(DB50,①初期設定!$AC$55:$AD$201,2,FALSE)),"",VLOOKUP(DB50,①初期設定!$AC$55:$AD$201,2,FALSE))</f>
        <v/>
      </c>
      <c r="DP50" s="98" t="str">
        <f t="shared" ref="DP50" si="224">IF(ISERROR(RIGHT(DO50,LEN(DO50)-4)),"*",RIGHT(DO50,LEN(DO50)-4))</f>
        <v>*</v>
      </c>
      <c r="DQ50" s="98" t="str">
        <f>IF(ISERROR(VLOOKUP(DB50,①初期設定!$AO$55:$AV$201,2,FALSE)),"*",VLOOKUP(DB50,①初期設定!$AO$55:$AV$201,2,FALSE))</f>
        <v>*</v>
      </c>
      <c r="DR50" s="98" t="str">
        <f t="shared" ref="DR50" si="225">IF(ISERROR(RIGHT(DQ50,LEN(DQ50)-4)),"*",RIGHT(DQ50,LEN(DQ50)-4))</f>
        <v>*</v>
      </c>
      <c r="DS50" s="46"/>
      <c r="DT50" s="46"/>
      <c r="DU50" s="42"/>
      <c r="DV50" s="42"/>
      <c r="DW50" s="42"/>
      <c r="DX50" s="42"/>
    </row>
    <row r="51" spans="1:128" ht="12" customHeight="1">
      <c r="A51" s="369">
        <v>38</v>
      </c>
      <c r="B51" s="369"/>
      <c r="C51" s="372"/>
      <c r="D51" s="372"/>
      <c r="E51" s="372"/>
      <c r="F51" s="372"/>
      <c r="G51" s="393"/>
      <c r="H51" s="389"/>
      <c r="I51" s="390"/>
      <c r="J51" s="387"/>
      <c r="K51" s="387"/>
      <c r="L51" s="387"/>
      <c r="M51" s="387"/>
      <c r="N51" s="389"/>
      <c r="O51" s="391"/>
      <c r="P51" s="391"/>
      <c r="Q51" s="391"/>
      <c r="R51" s="391"/>
      <c r="S51" s="391"/>
      <c r="T51" s="390"/>
      <c r="U51" s="387"/>
      <c r="V51" s="387"/>
      <c r="W51" s="387"/>
      <c r="X51" s="387"/>
      <c r="Y51" s="387"/>
      <c r="Z51" s="387"/>
      <c r="AA51" s="387"/>
      <c r="AB51" s="387"/>
      <c r="AC51" s="387"/>
      <c r="AD51" s="387"/>
      <c r="AE51" s="386"/>
      <c r="AF51" s="372"/>
      <c r="AG51" s="372"/>
      <c r="AH51" s="368"/>
      <c r="AI51" s="374"/>
      <c r="AJ51" s="374"/>
      <c r="AK51" s="374"/>
      <c r="AL51" s="374"/>
      <c r="AM51" s="371"/>
      <c r="AN51" s="162"/>
      <c r="AO51" s="163"/>
      <c r="AP51" s="164" t="str">
        <f t="shared" si="1"/>
        <v/>
      </c>
      <c r="AQ51" s="163"/>
      <c r="AR51" s="163"/>
      <c r="AS51" s="164" t="str">
        <f t="shared" si="2"/>
        <v/>
      </c>
      <c r="AT51" s="163"/>
      <c r="AU51" s="165"/>
      <c r="AV51" s="368"/>
      <c r="AW51" s="374"/>
      <c r="AX51" s="374"/>
      <c r="AY51" s="374"/>
      <c r="AZ51" s="374"/>
      <c r="BA51" s="371"/>
      <c r="BB51" s="162"/>
      <c r="BC51" s="163"/>
      <c r="BD51" s="164" t="str">
        <f t="shared" si="3"/>
        <v/>
      </c>
      <c r="BE51" s="163"/>
      <c r="BF51" s="163"/>
      <c r="BG51" s="164" t="str">
        <f t="shared" si="4"/>
        <v/>
      </c>
      <c r="BH51" s="163"/>
      <c r="BI51" s="165"/>
      <c r="BJ51" s="368"/>
      <c r="BK51" s="374"/>
      <c r="BL51" s="374"/>
      <c r="BM51" s="374"/>
      <c r="BN51" s="374"/>
      <c r="BO51" s="371"/>
      <c r="BP51" s="162"/>
      <c r="BQ51" s="163"/>
      <c r="BR51" s="164" t="str">
        <f t="shared" si="5"/>
        <v/>
      </c>
      <c r="BS51" s="163"/>
      <c r="BT51" s="163"/>
      <c r="BU51" s="164" t="str">
        <f t="shared" si="6"/>
        <v/>
      </c>
      <c r="BV51" s="163"/>
      <c r="BW51" s="165"/>
      <c r="BX51" s="368"/>
      <c r="BY51" s="374"/>
      <c r="BZ51" s="371"/>
      <c r="CA51" s="368"/>
      <c r="CB51" s="374"/>
      <c r="CC51" s="371"/>
      <c r="CE51" s="39">
        <f t="shared" si="11"/>
        <v>0</v>
      </c>
      <c r="CF51" s="39">
        <f t="shared" si="12"/>
        <v>0</v>
      </c>
      <c r="CK51" s="39">
        <f t="shared" si="13"/>
        <v>0</v>
      </c>
      <c r="CL51" s="45" t="str">
        <f t="shared" si="7"/>
        <v>中学種目</v>
      </c>
      <c r="CM51" s="45">
        <f t="shared" si="8"/>
        <v>0</v>
      </c>
      <c r="CN51" s="45">
        <f t="shared" si="9"/>
        <v>0</v>
      </c>
      <c r="CO51" s="45">
        <f t="shared" si="10"/>
        <v>0</v>
      </c>
      <c r="CQ51" s="44"/>
      <c r="CR51" s="89"/>
      <c r="CS51" s="86" t="s">
        <v>283</v>
      </c>
      <c r="CT51" s="86"/>
      <c r="CU51" s="86"/>
      <c r="CV51" s="86" t="s">
        <v>184</v>
      </c>
      <c r="CW51" s="44"/>
      <c r="CX51" s="44"/>
      <c r="CY51" s="87"/>
      <c r="CZ51" s="89" t="s">
        <v>359</v>
      </c>
      <c r="DA51" s="46"/>
      <c r="DB51" s="44"/>
      <c r="DC51" s="44"/>
      <c r="DD51" s="44"/>
      <c r="DE51" s="44"/>
      <c r="DF51" s="44"/>
      <c r="DG51" s="44"/>
      <c r="DH51" s="44"/>
      <c r="DI51" s="44"/>
      <c r="DJ51" s="44"/>
      <c r="DK51" s="44"/>
      <c r="DL51" s="44"/>
      <c r="DM51" s="44"/>
      <c r="DN51" s="44"/>
      <c r="DO51" s="44"/>
      <c r="DP51" s="44"/>
      <c r="DQ51" s="44"/>
      <c r="DR51" s="44"/>
      <c r="DS51" s="46"/>
      <c r="DT51" s="46"/>
      <c r="DU51" s="42"/>
      <c r="DV51" s="42"/>
      <c r="DW51" s="42"/>
      <c r="DX51" s="42"/>
    </row>
    <row r="52" spans="1:128" ht="12" customHeight="1">
      <c r="A52" s="369">
        <v>39</v>
      </c>
      <c r="B52" s="369"/>
      <c r="C52" s="372"/>
      <c r="D52" s="372"/>
      <c r="E52" s="372"/>
      <c r="F52" s="372"/>
      <c r="G52" s="393"/>
      <c r="H52" s="389"/>
      <c r="I52" s="390"/>
      <c r="J52" s="387"/>
      <c r="K52" s="387"/>
      <c r="L52" s="387"/>
      <c r="M52" s="387"/>
      <c r="N52" s="389"/>
      <c r="O52" s="391"/>
      <c r="P52" s="391"/>
      <c r="Q52" s="391"/>
      <c r="R52" s="391"/>
      <c r="S52" s="391"/>
      <c r="T52" s="390"/>
      <c r="U52" s="387"/>
      <c r="V52" s="387"/>
      <c r="W52" s="387"/>
      <c r="X52" s="387"/>
      <c r="Y52" s="387"/>
      <c r="Z52" s="387"/>
      <c r="AA52" s="387"/>
      <c r="AB52" s="387"/>
      <c r="AC52" s="387"/>
      <c r="AD52" s="387"/>
      <c r="AE52" s="386"/>
      <c r="AF52" s="372"/>
      <c r="AG52" s="372"/>
      <c r="AH52" s="368"/>
      <c r="AI52" s="374"/>
      <c r="AJ52" s="374"/>
      <c r="AK52" s="374"/>
      <c r="AL52" s="374"/>
      <c r="AM52" s="371"/>
      <c r="AN52" s="162"/>
      <c r="AO52" s="163"/>
      <c r="AP52" s="164" t="str">
        <f t="shared" si="1"/>
        <v/>
      </c>
      <c r="AQ52" s="163"/>
      <c r="AR52" s="163"/>
      <c r="AS52" s="164" t="str">
        <f t="shared" si="2"/>
        <v/>
      </c>
      <c r="AT52" s="163"/>
      <c r="AU52" s="165"/>
      <c r="AV52" s="368"/>
      <c r="AW52" s="374"/>
      <c r="AX52" s="374"/>
      <c r="AY52" s="374"/>
      <c r="AZ52" s="374"/>
      <c r="BA52" s="371"/>
      <c r="BB52" s="162"/>
      <c r="BC52" s="163"/>
      <c r="BD52" s="164" t="str">
        <f t="shared" si="3"/>
        <v/>
      </c>
      <c r="BE52" s="163"/>
      <c r="BF52" s="163"/>
      <c r="BG52" s="164" t="str">
        <f t="shared" si="4"/>
        <v/>
      </c>
      <c r="BH52" s="163"/>
      <c r="BI52" s="165"/>
      <c r="BJ52" s="368"/>
      <c r="BK52" s="374"/>
      <c r="BL52" s="374"/>
      <c r="BM52" s="374"/>
      <c r="BN52" s="374"/>
      <c r="BO52" s="371"/>
      <c r="BP52" s="162"/>
      <c r="BQ52" s="163"/>
      <c r="BR52" s="164" t="str">
        <f t="shared" si="5"/>
        <v/>
      </c>
      <c r="BS52" s="163"/>
      <c r="BT52" s="163"/>
      <c r="BU52" s="164" t="str">
        <f t="shared" si="6"/>
        <v/>
      </c>
      <c r="BV52" s="163"/>
      <c r="BW52" s="165"/>
      <c r="BX52" s="368"/>
      <c r="BY52" s="374"/>
      <c r="BZ52" s="371"/>
      <c r="CA52" s="368"/>
      <c r="CB52" s="374"/>
      <c r="CC52" s="371"/>
      <c r="CE52" s="39">
        <f t="shared" si="11"/>
        <v>0</v>
      </c>
      <c r="CF52" s="39">
        <f t="shared" si="12"/>
        <v>0</v>
      </c>
      <c r="CK52" s="39">
        <f t="shared" si="13"/>
        <v>0</v>
      </c>
      <c r="CL52" s="45" t="str">
        <f t="shared" si="7"/>
        <v>中学種目</v>
      </c>
      <c r="CM52" s="45">
        <f t="shared" si="8"/>
        <v>0</v>
      </c>
      <c r="CN52" s="45">
        <f t="shared" si="9"/>
        <v>0</v>
      </c>
      <c r="CO52" s="45">
        <f t="shared" si="10"/>
        <v>0</v>
      </c>
      <c r="CQ52" s="44"/>
      <c r="CR52" s="89"/>
      <c r="CS52" s="89" t="s">
        <v>56</v>
      </c>
      <c r="CT52" s="89"/>
      <c r="CU52" s="89"/>
      <c r="CV52" s="89" t="s">
        <v>322</v>
      </c>
      <c r="CW52" s="44"/>
      <c r="CX52" s="44"/>
      <c r="CY52" s="87"/>
      <c r="CZ52" s="89" t="s">
        <v>335</v>
      </c>
      <c r="DA52" s="46"/>
      <c r="DB52" s="46"/>
      <c r="DC52" s="46"/>
      <c r="DD52" s="46"/>
      <c r="DE52" s="46"/>
      <c r="DF52" s="46"/>
      <c r="DG52" s="46"/>
      <c r="DH52" s="46"/>
      <c r="DI52" s="46"/>
      <c r="DJ52" s="46"/>
      <c r="DK52" s="46"/>
      <c r="DL52" s="46"/>
      <c r="DM52" s="46"/>
      <c r="DN52" s="46"/>
      <c r="DO52" s="46"/>
      <c r="DP52" s="46"/>
      <c r="DQ52" s="46"/>
      <c r="DR52" s="46"/>
      <c r="DS52" s="46"/>
      <c r="DT52" s="46"/>
      <c r="DU52" s="42"/>
      <c r="DV52" s="42"/>
      <c r="DW52" s="42"/>
      <c r="DX52" s="42"/>
    </row>
    <row r="53" spans="1:128" ht="12" customHeight="1">
      <c r="A53" s="369">
        <v>40</v>
      </c>
      <c r="B53" s="369"/>
      <c r="C53" s="372"/>
      <c r="D53" s="372"/>
      <c r="E53" s="372"/>
      <c r="F53" s="372"/>
      <c r="G53" s="393"/>
      <c r="H53" s="389"/>
      <c r="I53" s="390"/>
      <c r="J53" s="387"/>
      <c r="K53" s="387"/>
      <c r="L53" s="387"/>
      <c r="M53" s="387"/>
      <c r="N53" s="389"/>
      <c r="O53" s="391"/>
      <c r="P53" s="391"/>
      <c r="Q53" s="391"/>
      <c r="R53" s="391"/>
      <c r="S53" s="391"/>
      <c r="T53" s="390"/>
      <c r="U53" s="387"/>
      <c r="V53" s="387"/>
      <c r="W53" s="387"/>
      <c r="X53" s="387"/>
      <c r="Y53" s="387"/>
      <c r="Z53" s="387"/>
      <c r="AA53" s="387"/>
      <c r="AB53" s="387"/>
      <c r="AC53" s="387"/>
      <c r="AD53" s="387"/>
      <c r="AE53" s="386"/>
      <c r="AF53" s="372"/>
      <c r="AG53" s="372"/>
      <c r="AH53" s="368"/>
      <c r="AI53" s="374"/>
      <c r="AJ53" s="374"/>
      <c r="AK53" s="374"/>
      <c r="AL53" s="374"/>
      <c r="AM53" s="371"/>
      <c r="AN53" s="162"/>
      <c r="AO53" s="163"/>
      <c r="AP53" s="164" t="str">
        <f t="shared" si="1"/>
        <v/>
      </c>
      <c r="AQ53" s="163"/>
      <c r="AR53" s="163"/>
      <c r="AS53" s="164" t="str">
        <f t="shared" si="2"/>
        <v/>
      </c>
      <c r="AT53" s="163"/>
      <c r="AU53" s="165"/>
      <c r="AV53" s="368"/>
      <c r="AW53" s="374"/>
      <c r="AX53" s="374"/>
      <c r="AY53" s="374"/>
      <c r="AZ53" s="374"/>
      <c r="BA53" s="371"/>
      <c r="BB53" s="162"/>
      <c r="BC53" s="163"/>
      <c r="BD53" s="164" t="str">
        <f t="shared" si="3"/>
        <v/>
      </c>
      <c r="BE53" s="163"/>
      <c r="BF53" s="163"/>
      <c r="BG53" s="164" t="str">
        <f t="shared" si="4"/>
        <v/>
      </c>
      <c r="BH53" s="163"/>
      <c r="BI53" s="165"/>
      <c r="BJ53" s="368"/>
      <c r="BK53" s="374"/>
      <c r="BL53" s="374"/>
      <c r="BM53" s="374"/>
      <c r="BN53" s="374"/>
      <c r="BO53" s="371"/>
      <c r="BP53" s="162"/>
      <c r="BQ53" s="163"/>
      <c r="BR53" s="164" t="str">
        <f t="shared" si="5"/>
        <v/>
      </c>
      <c r="BS53" s="163"/>
      <c r="BT53" s="163"/>
      <c r="BU53" s="164" t="str">
        <f t="shared" si="6"/>
        <v/>
      </c>
      <c r="BV53" s="163"/>
      <c r="BW53" s="165"/>
      <c r="BX53" s="368"/>
      <c r="BY53" s="374"/>
      <c r="BZ53" s="371"/>
      <c r="CA53" s="368"/>
      <c r="CB53" s="374"/>
      <c r="CC53" s="371"/>
      <c r="CE53" s="39">
        <f t="shared" si="11"/>
        <v>0</v>
      </c>
      <c r="CF53" s="39">
        <f t="shared" si="12"/>
        <v>0</v>
      </c>
      <c r="CK53" s="39">
        <f t="shared" si="13"/>
        <v>0</v>
      </c>
      <c r="CL53" s="45" t="str">
        <f t="shared" si="7"/>
        <v>中学種目</v>
      </c>
      <c r="CM53" s="45">
        <f t="shared" si="8"/>
        <v>0</v>
      </c>
      <c r="CN53" s="45">
        <f t="shared" si="9"/>
        <v>0</v>
      </c>
      <c r="CO53" s="45">
        <f t="shared" si="10"/>
        <v>0</v>
      </c>
      <c r="CQ53" s="44"/>
      <c r="CR53" s="89"/>
      <c r="CS53" s="89"/>
      <c r="CT53" s="89"/>
      <c r="CU53" s="89"/>
      <c r="CV53" s="89" t="s">
        <v>297</v>
      </c>
      <c r="CW53" s="44"/>
      <c r="CX53" s="44"/>
      <c r="CY53" s="87"/>
      <c r="CZ53" s="89" t="s">
        <v>360</v>
      </c>
      <c r="DA53" s="46"/>
      <c r="DB53" s="46"/>
      <c r="DC53" s="46"/>
      <c r="DD53" s="46"/>
      <c r="DE53" s="46"/>
      <c r="DF53" s="46"/>
      <c r="DG53" s="46"/>
      <c r="DH53" s="46"/>
      <c r="DI53" s="46"/>
      <c r="DJ53" s="46"/>
      <c r="DK53" s="46"/>
      <c r="DL53" s="46"/>
      <c r="DM53" s="46"/>
      <c r="DN53" s="46"/>
      <c r="DO53" s="46"/>
      <c r="DP53" s="46"/>
      <c r="DQ53" s="46"/>
      <c r="DR53" s="46"/>
      <c r="DS53" s="46"/>
      <c r="DT53" s="46"/>
      <c r="DU53" s="42"/>
      <c r="DV53" s="42"/>
      <c r="DW53" s="42"/>
      <c r="DX53" s="42"/>
    </row>
    <row r="54" spans="1:128" ht="3.75" customHeight="1">
      <c r="A54" s="56"/>
      <c r="B54" s="51"/>
      <c r="C54" s="51"/>
      <c r="D54" s="51"/>
      <c r="E54" s="51"/>
      <c r="F54" s="51"/>
      <c r="G54" s="51"/>
      <c r="H54" s="51"/>
      <c r="I54" s="51"/>
      <c r="J54" s="51"/>
      <c r="K54" s="51"/>
      <c r="L54" s="51"/>
      <c r="M54" s="51"/>
      <c r="N54" s="51"/>
      <c r="O54" s="51"/>
      <c r="P54" s="58"/>
      <c r="Q54" s="58"/>
      <c r="R54" s="58"/>
      <c r="S54" s="51"/>
      <c r="T54" s="51"/>
      <c r="U54" s="51"/>
      <c r="V54" s="51"/>
      <c r="W54" s="51"/>
      <c r="X54" s="51"/>
      <c r="Y54" s="51"/>
      <c r="Z54" s="51"/>
      <c r="AA54" s="51"/>
      <c r="AB54" s="51"/>
      <c r="AC54" s="51"/>
      <c r="AD54" s="51"/>
      <c r="AE54" s="51"/>
      <c r="AF54" s="51"/>
      <c r="AG54" s="51"/>
      <c r="AH54" s="58"/>
      <c r="AI54" s="104"/>
      <c r="AJ54" s="58"/>
      <c r="AK54" s="58"/>
      <c r="AL54" s="58"/>
      <c r="AM54" s="58"/>
      <c r="AN54" s="57"/>
      <c r="AO54" s="57"/>
      <c r="AP54" s="57"/>
      <c r="AQ54" s="57"/>
      <c r="AR54" s="57"/>
      <c r="AS54" s="57"/>
      <c r="AT54" s="57"/>
      <c r="AU54" s="57"/>
      <c r="AV54" s="58"/>
      <c r="AW54" s="57"/>
      <c r="AX54" s="57"/>
      <c r="AY54" s="57"/>
      <c r="AZ54" s="57"/>
      <c r="BA54" s="57"/>
      <c r="BB54" s="57"/>
      <c r="BC54" s="57"/>
      <c r="BD54" s="57"/>
      <c r="BE54" s="58"/>
      <c r="BF54" s="51"/>
      <c r="BG54" s="51"/>
      <c r="BH54" s="51"/>
      <c r="BI54" s="51"/>
      <c r="BJ54" s="51"/>
      <c r="BK54" s="51"/>
      <c r="BL54" s="51"/>
      <c r="BM54" s="51"/>
      <c r="BN54" s="51"/>
      <c r="BO54" s="51"/>
      <c r="BP54" s="57"/>
      <c r="BQ54" s="57"/>
      <c r="BR54" s="57"/>
      <c r="BS54" s="57"/>
      <c r="BT54" s="57"/>
      <c r="BU54" s="57"/>
      <c r="BV54" s="57"/>
      <c r="BW54" s="57"/>
      <c r="BX54" s="49"/>
      <c r="BY54" s="49"/>
      <c r="BZ54" s="49"/>
      <c r="CA54" s="49"/>
      <c r="CB54" s="49"/>
      <c r="CC54" s="49"/>
      <c r="CE54" s="151"/>
      <c r="CF54" s="151"/>
      <c r="CQ54" s="44"/>
      <c r="CR54" s="89"/>
      <c r="CS54" s="89"/>
      <c r="CT54" s="89"/>
      <c r="CU54" s="89"/>
      <c r="CV54" s="89" t="s">
        <v>296</v>
      </c>
      <c r="CW54" s="44"/>
      <c r="CX54" s="44"/>
      <c r="CY54" s="87"/>
      <c r="CZ54" s="89" t="s">
        <v>361</v>
      </c>
      <c r="DA54" s="46"/>
      <c r="DB54" s="46"/>
      <c r="DC54" s="46"/>
      <c r="DD54" s="46"/>
      <c r="DE54" s="46"/>
      <c r="DF54" s="46"/>
      <c r="DG54" s="46"/>
      <c r="DH54" s="46"/>
      <c r="DI54" s="46"/>
      <c r="DJ54" s="46"/>
      <c r="DK54" s="46"/>
      <c r="DL54" s="46"/>
      <c r="DM54" s="46"/>
      <c r="DN54" s="46"/>
      <c r="DO54" s="46"/>
      <c r="DP54" s="46"/>
      <c r="DQ54" s="46"/>
      <c r="DR54" s="46"/>
      <c r="DS54" s="46"/>
      <c r="DT54" s="46"/>
      <c r="DU54" s="42"/>
      <c r="DV54" s="42"/>
      <c r="DW54" s="42"/>
      <c r="DX54" s="42"/>
    </row>
    <row r="55" spans="1:128" ht="3.75" customHeight="1">
      <c r="A55" s="56"/>
      <c r="B55" s="51"/>
      <c r="C55" s="51"/>
      <c r="D55" s="51"/>
      <c r="E55" s="51"/>
      <c r="F55" s="51"/>
      <c r="G55" s="51"/>
      <c r="H55" s="51"/>
      <c r="I55" s="51"/>
      <c r="J55" s="51"/>
      <c r="K55" s="51"/>
      <c r="L55" s="51"/>
      <c r="M55" s="51"/>
      <c r="N55" s="51"/>
      <c r="O55" s="51"/>
      <c r="P55" s="58"/>
      <c r="Q55" s="58"/>
      <c r="R55" s="58"/>
      <c r="AC55" s="51"/>
      <c r="BA55" s="57"/>
      <c r="BB55" s="57"/>
      <c r="BC55" s="57"/>
      <c r="BD55" s="57"/>
      <c r="BE55" s="58"/>
      <c r="BF55" s="51"/>
      <c r="BG55" s="51"/>
      <c r="BH55" s="51"/>
      <c r="BI55" s="51"/>
      <c r="BJ55" s="51"/>
      <c r="BK55" s="51"/>
      <c r="BL55" s="51"/>
      <c r="BM55" s="51"/>
      <c r="BN55" s="51"/>
      <c r="BO55" s="51"/>
      <c r="BP55" s="57"/>
      <c r="BQ55" s="57"/>
      <c r="BR55" s="57"/>
      <c r="BS55" s="57"/>
      <c r="BT55" s="57"/>
      <c r="BU55" s="57"/>
      <c r="BV55" s="57"/>
      <c r="BW55" s="57"/>
      <c r="BX55" s="49"/>
      <c r="BY55" s="49"/>
      <c r="BZ55" s="49"/>
      <c r="CA55" s="49"/>
      <c r="CB55" s="49"/>
      <c r="CC55" s="49"/>
      <c r="CQ55" s="44"/>
      <c r="CR55" s="89"/>
      <c r="CS55" s="89"/>
      <c r="CT55" s="89"/>
      <c r="CU55" s="89"/>
      <c r="CV55" s="89" t="s">
        <v>323</v>
      </c>
      <c r="CW55" s="44"/>
      <c r="CX55" s="44"/>
      <c r="CY55" s="87"/>
      <c r="CZ55" s="89" t="s">
        <v>362</v>
      </c>
      <c r="DA55" s="46"/>
      <c r="DB55" s="46"/>
      <c r="DC55" s="46"/>
      <c r="DD55" s="46"/>
      <c r="DE55" s="46"/>
      <c r="DF55" s="46"/>
      <c r="DG55" s="46"/>
      <c r="DH55" s="46"/>
      <c r="DI55" s="46"/>
      <c r="DJ55" s="46"/>
      <c r="DK55" s="46"/>
      <c r="DL55" s="46"/>
      <c r="DM55" s="46"/>
      <c r="DN55" s="46"/>
      <c r="DO55" s="46"/>
      <c r="DP55" s="46"/>
      <c r="DQ55" s="46"/>
      <c r="DR55" s="46"/>
      <c r="DS55" s="46"/>
      <c r="DT55" s="46"/>
      <c r="DU55" s="42"/>
      <c r="DV55" s="42"/>
      <c r="DW55" s="42"/>
      <c r="DX55" s="42"/>
    </row>
    <row r="56" spans="1:128" ht="3.75" customHeight="1" thickBot="1">
      <c r="BI56" s="51"/>
      <c r="BJ56" s="51"/>
      <c r="BK56" s="51"/>
      <c r="BL56" s="51"/>
      <c r="BM56" s="51"/>
      <c r="BN56" s="51"/>
      <c r="BO56" s="51"/>
      <c r="BP56" s="57"/>
      <c r="BQ56" s="57"/>
      <c r="BR56" s="57"/>
      <c r="BS56" s="57"/>
      <c r="BT56" s="57"/>
      <c r="BU56" s="57"/>
      <c r="BV56" s="57"/>
      <c r="BW56" s="57"/>
      <c r="BX56" s="49"/>
      <c r="BY56" s="49"/>
      <c r="BZ56" s="49"/>
      <c r="CA56" s="49"/>
      <c r="CB56" s="49"/>
      <c r="CC56" s="49"/>
      <c r="CQ56" s="44"/>
      <c r="CR56" s="89"/>
      <c r="CS56" s="89"/>
      <c r="CT56" s="89"/>
      <c r="CU56" s="89"/>
      <c r="CV56" s="89" t="s">
        <v>324</v>
      </c>
      <c r="CW56" s="44"/>
      <c r="CX56" s="44"/>
      <c r="CY56" s="87"/>
      <c r="CZ56" s="89" t="s">
        <v>363</v>
      </c>
      <c r="DA56" s="46"/>
      <c r="DB56" s="46"/>
      <c r="DC56" s="46"/>
      <c r="DD56" s="46"/>
      <c r="DE56" s="46"/>
      <c r="DF56" s="46"/>
      <c r="DG56" s="46"/>
      <c r="DH56" s="46"/>
      <c r="DI56" s="46"/>
      <c r="DJ56" s="46"/>
      <c r="DK56" s="46"/>
      <c r="DL56" s="46"/>
      <c r="DM56" s="46"/>
      <c r="DN56" s="46"/>
      <c r="DO56" s="46"/>
      <c r="DP56" s="46"/>
      <c r="DQ56" s="46"/>
      <c r="DR56" s="46"/>
      <c r="DS56" s="46"/>
      <c r="DT56" s="46"/>
      <c r="DU56" s="46"/>
      <c r="DV56" s="46"/>
      <c r="DW56" s="46"/>
      <c r="DX56" s="46"/>
    </row>
    <row r="57" spans="1:128" ht="11.25" customHeight="1">
      <c r="A57" s="347" t="str">
        <f>A1</f>
        <v>第２９回　オホーツク中学校新人陸上競技大会開催要項</v>
      </c>
      <c r="B57" s="347"/>
      <c r="C57" s="347"/>
      <c r="D57" s="347"/>
      <c r="E57" s="347"/>
      <c r="F57" s="347"/>
      <c r="G57" s="347"/>
      <c r="H57" s="347"/>
      <c r="I57" s="347"/>
      <c r="J57" s="347"/>
      <c r="K57" s="347"/>
      <c r="L57" s="347"/>
      <c r="M57" s="347"/>
      <c r="N57" s="347"/>
      <c r="O57" s="347"/>
      <c r="P57" s="347"/>
      <c r="Q57" s="347"/>
      <c r="R57" s="347"/>
      <c r="S57" s="346" t="s">
        <v>80</v>
      </c>
      <c r="T57" s="346"/>
      <c r="U57" s="346"/>
      <c r="V57" s="346"/>
      <c r="W57" s="346"/>
      <c r="X57" s="346"/>
      <c r="Y57" s="346"/>
      <c r="Z57" s="346"/>
      <c r="AA57" s="346"/>
      <c r="AB57" s="346"/>
      <c r="AC57" s="93"/>
      <c r="AD57" s="345" t="s">
        <v>125</v>
      </c>
      <c r="AE57" s="345"/>
      <c r="AF57" s="345"/>
      <c r="AG57" s="345"/>
      <c r="AH57" s="345" t="str">
        <f>L4</f>
        <v>北見常呂中</v>
      </c>
      <c r="AI57" s="345"/>
      <c r="AJ57" s="345"/>
      <c r="AK57" s="345"/>
      <c r="AL57" s="345"/>
      <c r="AM57" s="345"/>
      <c r="AN57" s="345"/>
      <c r="AO57" s="345"/>
      <c r="AP57" s="345"/>
      <c r="AQ57" s="345"/>
      <c r="AR57" s="345"/>
      <c r="AS57" s="345"/>
      <c r="AT57" s="345"/>
      <c r="AU57" s="345"/>
      <c r="AV57" s="345"/>
      <c r="AW57" s="345"/>
      <c r="AX57" s="345"/>
      <c r="AY57" s="345"/>
      <c r="AZ57" s="345"/>
      <c r="BB57" s="338" t="s">
        <v>272</v>
      </c>
      <c r="BC57" s="339"/>
      <c r="BD57" s="339"/>
      <c r="BE57" s="339"/>
      <c r="BF57" s="339"/>
      <c r="BG57" s="339"/>
      <c r="BH57" s="339"/>
      <c r="BI57" s="339"/>
      <c r="BJ57" s="339"/>
      <c r="BK57" s="339"/>
      <c r="BL57" s="339"/>
      <c r="BM57" s="339"/>
      <c r="BN57" s="339"/>
      <c r="BO57" s="339"/>
      <c r="BP57" s="339"/>
      <c r="BQ57" s="339"/>
      <c r="BR57" s="339"/>
      <c r="BS57" s="339"/>
      <c r="BT57" s="339"/>
      <c r="BU57" s="339"/>
      <c r="BV57" s="339"/>
      <c r="BW57" s="339"/>
      <c r="BX57" s="339"/>
      <c r="BY57" s="339"/>
      <c r="BZ57" s="339"/>
      <c r="CA57" s="339"/>
      <c r="CB57" s="339"/>
      <c r="CC57" s="340"/>
      <c r="CQ57" s="44"/>
      <c r="CR57" s="89"/>
      <c r="CS57" s="89"/>
      <c r="CT57" s="89"/>
      <c r="CU57" s="89"/>
      <c r="CV57" s="89" t="s">
        <v>325</v>
      </c>
      <c r="CW57" s="44"/>
      <c r="CX57" s="44"/>
      <c r="CY57" s="87"/>
      <c r="CZ57" s="89" t="s">
        <v>364</v>
      </c>
      <c r="DA57" s="46"/>
      <c r="DB57" s="46"/>
      <c r="DC57" s="46"/>
      <c r="DD57" s="46"/>
      <c r="DE57" s="46"/>
      <c r="DF57" s="46"/>
      <c r="DG57" s="46"/>
      <c r="DH57" s="46"/>
      <c r="DI57" s="46"/>
      <c r="DJ57" s="46"/>
      <c r="DK57" s="46"/>
      <c r="DL57" s="46"/>
      <c r="DM57" s="46"/>
      <c r="DN57" s="46"/>
      <c r="DO57" s="46"/>
      <c r="DP57" s="46"/>
      <c r="DQ57" s="46"/>
      <c r="DR57" s="46"/>
      <c r="DS57" s="46"/>
      <c r="DT57" s="46"/>
      <c r="DU57" s="46"/>
      <c r="DV57" s="46"/>
      <c r="DW57" s="46"/>
      <c r="DX57" s="46"/>
    </row>
    <row r="58" spans="1:128" ht="11.25" customHeight="1" thickBot="1">
      <c r="A58" s="347"/>
      <c r="B58" s="347"/>
      <c r="C58" s="347"/>
      <c r="D58" s="347"/>
      <c r="E58" s="347"/>
      <c r="F58" s="347"/>
      <c r="G58" s="347"/>
      <c r="H58" s="347"/>
      <c r="I58" s="347"/>
      <c r="J58" s="347"/>
      <c r="K58" s="347"/>
      <c r="L58" s="347"/>
      <c r="M58" s="347"/>
      <c r="N58" s="347"/>
      <c r="O58" s="347"/>
      <c r="P58" s="347"/>
      <c r="Q58" s="347"/>
      <c r="R58" s="347"/>
      <c r="S58" s="346"/>
      <c r="T58" s="346"/>
      <c r="U58" s="346"/>
      <c r="V58" s="346"/>
      <c r="W58" s="346"/>
      <c r="X58" s="346"/>
      <c r="Y58" s="346"/>
      <c r="Z58" s="346"/>
      <c r="AA58" s="346"/>
      <c r="AB58" s="346"/>
      <c r="AC58" s="93"/>
      <c r="AD58" s="345"/>
      <c r="AE58" s="345"/>
      <c r="AF58" s="345"/>
      <c r="AG58" s="345"/>
      <c r="AH58" s="345"/>
      <c r="AI58" s="345"/>
      <c r="AJ58" s="345"/>
      <c r="AK58" s="345"/>
      <c r="AL58" s="345"/>
      <c r="AM58" s="345"/>
      <c r="AN58" s="345"/>
      <c r="AO58" s="345"/>
      <c r="AP58" s="345"/>
      <c r="AQ58" s="345"/>
      <c r="AR58" s="345"/>
      <c r="AS58" s="345"/>
      <c r="AT58" s="345"/>
      <c r="AU58" s="345"/>
      <c r="AV58" s="345"/>
      <c r="AW58" s="345"/>
      <c r="AX58" s="345"/>
      <c r="AY58" s="345"/>
      <c r="AZ58" s="345"/>
      <c r="BB58" s="341"/>
      <c r="BC58" s="342"/>
      <c r="BD58" s="342"/>
      <c r="BE58" s="342"/>
      <c r="BF58" s="342"/>
      <c r="BG58" s="342"/>
      <c r="BH58" s="342"/>
      <c r="BI58" s="342"/>
      <c r="BJ58" s="342"/>
      <c r="BK58" s="342"/>
      <c r="BL58" s="342"/>
      <c r="BM58" s="342"/>
      <c r="BN58" s="342"/>
      <c r="BO58" s="342"/>
      <c r="BP58" s="342"/>
      <c r="BQ58" s="342"/>
      <c r="BR58" s="342"/>
      <c r="BS58" s="342"/>
      <c r="BT58" s="342"/>
      <c r="BU58" s="342"/>
      <c r="BV58" s="342"/>
      <c r="BW58" s="342"/>
      <c r="BX58" s="342"/>
      <c r="BY58" s="342"/>
      <c r="BZ58" s="342"/>
      <c r="CA58" s="342"/>
      <c r="CB58" s="342"/>
      <c r="CC58" s="343"/>
      <c r="CQ58" s="44"/>
      <c r="CR58" s="89"/>
      <c r="CS58" s="89"/>
      <c r="CT58" s="89"/>
      <c r="CU58" s="89"/>
      <c r="CV58" s="89" t="s">
        <v>233</v>
      </c>
      <c r="CW58" s="44"/>
      <c r="CX58" s="44"/>
      <c r="CY58" s="87"/>
      <c r="CZ58" s="89" t="s">
        <v>365</v>
      </c>
      <c r="DA58" s="46"/>
      <c r="DB58" s="46"/>
      <c r="DC58" s="46"/>
      <c r="DD58" s="46"/>
      <c r="DE58" s="46"/>
      <c r="DF58" s="46"/>
      <c r="DG58" s="46"/>
      <c r="DH58" s="46"/>
      <c r="DI58" s="46"/>
      <c r="DJ58" s="46"/>
      <c r="DK58" s="46"/>
      <c r="DL58" s="46"/>
      <c r="DM58" s="46"/>
      <c r="DN58" s="46"/>
      <c r="DO58" s="46"/>
      <c r="DP58" s="46"/>
      <c r="DQ58" s="46"/>
      <c r="DR58" s="46"/>
      <c r="DS58" s="46"/>
      <c r="DT58" s="46"/>
      <c r="DU58" s="46"/>
      <c r="DV58" s="46"/>
      <c r="DW58" s="46"/>
      <c r="DX58" s="46"/>
    </row>
    <row r="59" spans="1:128" ht="7.5" customHeight="1">
      <c r="O59" s="53"/>
      <c r="BZ59" s="51"/>
      <c r="CA59" s="49"/>
      <c r="CB59" s="49"/>
      <c r="CC59" s="49"/>
      <c r="CQ59" s="44"/>
      <c r="CR59" s="89"/>
      <c r="CS59" s="89"/>
      <c r="CT59" s="89"/>
      <c r="CU59" s="89"/>
      <c r="CV59" s="89" t="s">
        <v>300</v>
      </c>
      <c r="CW59" s="44"/>
      <c r="CX59" s="44"/>
      <c r="CY59" s="87"/>
      <c r="CZ59" s="89" t="s">
        <v>366</v>
      </c>
      <c r="DA59" s="42"/>
      <c r="DB59" s="46"/>
      <c r="DC59" s="46"/>
      <c r="DD59" s="46"/>
      <c r="DE59" s="46"/>
      <c r="DF59" s="46"/>
      <c r="DG59" s="46"/>
      <c r="DH59" s="46"/>
      <c r="DI59" s="46"/>
      <c r="DJ59" s="46"/>
      <c r="DK59" s="46"/>
      <c r="DL59" s="46"/>
      <c r="DM59" s="46"/>
      <c r="DN59" s="46"/>
      <c r="DO59" s="46"/>
      <c r="DP59" s="46"/>
      <c r="DQ59" s="46"/>
      <c r="DR59" s="46"/>
      <c r="DS59" s="46"/>
      <c r="DT59" s="46"/>
      <c r="DU59" s="46"/>
      <c r="DV59" s="46"/>
      <c r="DW59" s="46"/>
      <c r="DX59" s="46"/>
    </row>
    <row r="60" spans="1:128">
      <c r="A60" s="344" t="s">
        <v>618</v>
      </c>
      <c r="B60" s="344"/>
      <c r="C60" s="344"/>
      <c r="D60" s="344" t="s">
        <v>617</v>
      </c>
      <c r="E60" s="344"/>
      <c r="F60" s="344"/>
      <c r="G60" s="348" t="s">
        <v>616</v>
      </c>
      <c r="H60" s="405"/>
      <c r="I60" s="405"/>
      <c r="J60" s="405"/>
      <c r="K60" s="405"/>
      <c r="L60" s="405"/>
      <c r="M60" s="405"/>
      <c r="N60" s="405"/>
      <c r="O60" s="405"/>
      <c r="P60" s="405"/>
      <c r="Q60" s="350"/>
      <c r="R60" s="344">
        <v>1</v>
      </c>
      <c r="S60" s="344"/>
      <c r="T60" s="344"/>
      <c r="U60" s="348"/>
      <c r="V60" s="349">
        <v>2</v>
      </c>
      <c r="W60" s="349"/>
      <c r="X60" s="349"/>
      <c r="Y60" s="349"/>
      <c r="Z60" s="349">
        <v>3</v>
      </c>
      <c r="AA60" s="349"/>
      <c r="AB60" s="349"/>
      <c r="AC60" s="349"/>
      <c r="AD60" s="349">
        <v>4</v>
      </c>
      <c r="AE60" s="349"/>
      <c r="AF60" s="349"/>
      <c r="AG60" s="349"/>
      <c r="AH60" s="349">
        <v>5</v>
      </c>
      <c r="AI60" s="349"/>
      <c r="AJ60" s="349"/>
      <c r="AK60" s="349"/>
      <c r="AL60" s="349">
        <v>6</v>
      </c>
      <c r="AM60" s="349"/>
      <c r="AN60" s="349"/>
      <c r="AO60" s="349"/>
      <c r="AP60" s="349">
        <v>7</v>
      </c>
      <c r="AQ60" s="349"/>
      <c r="AR60" s="349"/>
      <c r="AS60" s="349"/>
      <c r="AT60" s="349">
        <v>8</v>
      </c>
      <c r="AU60" s="349"/>
      <c r="AV60" s="349"/>
      <c r="AW60" s="349"/>
      <c r="AX60" s="349">
        <v>9</v>
      </c>
      <c r="AY60" s="349"/>
      <c r="AZ60" s="349"/>
      <c r="BA60" s="349"/>
      <c r="BB60" s="349">
        <v>10</v>
      </c>
      <c r="BC60" s="349"/>
      <c r="BD60" s="349"/>
      <c r="BE60" s="349"/>
      <c r="BF60" s="349">
        <v>11</v>
      </c>
      <c r="BG60" s="349"/>
      <c r="BH60" s="349"/>
      <c r="BI60" s="349"/>
      <c r="BJ60" s="349">
        <v>12</v>
      </c>
      <c r="BK60" s="349"/>
      <c r="BL60" s="349"/>
      <c r="BM60" s="349"/>
      <c r="BN60" s="349">
        <v>13</v>
      </c>
      <c r="BO60" s="349"/>
      <c r="BP60" s="349"/>
      <c r="BQ60" s="349"/>
      <c r="BR60" s="349">
        <v>14</v>
      </c>
      <c r="BS60" s="349"/>
      <c r="BT60" s="349"/>
      <c r="BU60" s="349"/>
      <c r="BV60" s="350">
        <v>15</v>
      </c>
      <c r="BW60" s="344"/>
      <c r="BX60" s="344"/>
      <c r="BY60" s="344"/>
      <c r="BZ60" s="344" t="s">
        <v>619</v>
      </c>
      <c r="CA60" s="344"/>
      <c r="CB60" s="344"/>
      <c r="CC60" s="344"/>
      <c r="CQ60" s="44"/>
      <c r="CR60" s="89"/>
      <c r="CS60" s="89"/>
      <c r="CT60" s="89"/>
      <c r="CU60" s="89"/>
      <c r="CV60" s="89" t="s">
        <v>326</v>
      </c>
      <c r="CW60" s="44"/>
      <c r="CX60" s="44"/>
      <c r="CY60" s="87"/>
      <c r="CZ60" s="89" t="s">
        <v>367</v>
      </c>
      <c r="DA60" s="42"/>
      <c r="DB60" s="46"/>
      <c r="DC60" s="46"/>
      <c r="DD60" s="46"/>
      <c r="DE60" s="46"/>
      <c r="DF60" s="46"/>
      <c r="DG60" s="46"/>
      <c r="DH60" s="46"/>
      <c r="DI60" s="46"/>
      <c r="DJ60" s="46"/>
      <c r="DK60" s="46"/>
      <c r="DL60" s="46"/>
      <c r="DM60" s="46"/>
      <c r="DN60" s="46"/>
      <c r="DO60" s="46"/>
      <c r="DP60" s="46"/>
      <c r="DQ60" s="46"/>
      <c r="DR60" s="46"/>
      <c r="DS60" s="46"/>
      <c r="DT60" s="46"/>
      <c r="DU60" s="46"/>
      <c r="DV60" s="46"/>
      <c r="DW60" s="46"/>
      <c r="DX60" s="46"/>
    </row>
    <row r="61" spans="1:128" ht="9.75" customHeight="1">
      <c r="A61" s="334" t="s">
        <v>2</v>
      </c>
      <c r="B61" s="334"/>
      <c r="C61" s="334"/>
      <c r="D61" s="331">
        <v>1</v>
      </c>
      <c r="E61" s="331"/>
      <c r="F61" s="331"/>
      <c r="G61" s="351" t="str">
        <f>IF(HLOOKUP($E$4&amp;"男選択リスト",$DC$11:$DR$38,D61+4,FALSE)="*","",$E$4&amp;"男子"&amp;HLOOKUP($E$4&amp;"男選択リスト",$DC$11:$DR$38,D61+4,FALSE))</f>
        <v>中学男子2年100m</v>
      </c>
      <c r="H61" s="352"/>
      <c r="I61" s="352"/>
      <c r="J61" s="352"/>
      <c r="K61" s="352"/>
      <c r="L61" s="352"/>
      <c r="M61" s="352"/>
      <c r="N61" s="352"/>
      <c r="O61" s="352"/>
      <c r="P61" s="352"/>
      <c r="Q61" s="353"/>
      <c r="R61" s="323" t="e">
        <f>VLOOKUP($G61&amp;R$60,申込確認シート!$E$1:$F$200,2,FALSE)</f>
        <v>#N/A</v>
      </c>
      <c r="S61" s="323"/>
      <c r="T61" s="323"/>
      <c r="U61" s="329"/>
      <c r="V61" s="321" t="e">
        <f>VLOOKUP($G61&amp;V$60,申込確認シート!$E$1:$F$200,2,FALSE)</f>
        <v>#N/A</v>
      </c>
      <c r="W61" s="321"/>
      <c r="X61" s="321"/>
      <c r="Y61" s="321"/>
      <c r="Z61" s="321" t="e">
        <f>VLOOKUP($G61&amp;Z$60,申込確認シート!$E$1:$F$200,2,FALSE)</f>
        <v>#N/A</v>
      </c>
      <c r="AA61" s="321"/>
      <c r="AB61" s="321"/>
      <c r="AC61" s="321"/>
      <c r="AD61" s="321" t="e">
        <f>VLOOKUP($G61&amp;AD$60,申込確認シート!$E$1:$F$200,2,FALSE)</f>
        <v>#N/A</v>
      </c>
      <c r="AE61" s="321"/>
      <c r="AF61" s="321"/>
      <c r="AG61" s="321"/>
      <c r="AH61" s="321" t="e">
        <f>VLOOKUP($G61&amp;AH$60,申込確認シート!$E$1:$F$200,2,FALSE)</f>
        <v>#N/A</v>
      </c>
      <c r="AI61" s="321"/>
      <c r="AJ61" s="321"/>
      <c r="AK61" s="321"/>
      <c r="AL61" s="321" t="e">
        <f>VLOOKUP($G61&amp;AL$60,申込確認シート!$E$1:$F$200,2,FALSE)</f>
        <v>#N/A</v>
      </c>
      <c r="AM61" s="321"/>
      <c r="AN61" s="321"/>
      <c r="AO61" s="321"/>
      <c r="AP61" s="321" t="e">
        <f>VLOOKUP($G61&amp;AP$60,申込確認シート!$E$1:$F$200,2,FALSE)</f>
        <v>#N/A</v>
      </c>
      <c r="AQ61" s="321"/>
      <c r="AR61" s="321"/>
      <c r="AS61" s="321"/>
      <c r="AT61" s="321" t="e">
        <f>VLOOKUP($G61&amp;AT$60,申込確認シート!$E$1:$F$200,2,FALSE)</f>
        <v>#N/A</v>
      </c>
      <c r="AU61" s="321"/>
      <c r="AV61" s="321"/>
      <c r="AW61" s="321"/>
      <c r="AX61" s="321" t="e">
        <f>VLOOKUP($G61&amp;AX$60,申込確認シート!$E$1:$F$200,2,FALSE)</f>
        <v>#N/A</v>
      </c>
      <c r="AY61" s="321"/>
      <c r="AZ61" s="321"/>
      <c r="BA61" s="321"/>
      <c r="BB61" s="321" t="e">
        <f>VLOOKUP($G61&amp;BB$60,申込確認シート!$E$1:$F$200,2,FALSE)</f>
        <v>#N/A</v>
      </c>
      <c r="BC61" s="321"/>
      <c r="BD61" s="321"/>
      <c r="BE61" s="321"/>
      <c r="BF61" s="321" t="e">
        <f>VLOOKUP($G61&amp;BF$60,申込確認シート!$E$1:$F$200,2,FALSE)</f>
        <v>#N/A</v>
      </c>
      <c r="BG61" s="321"/>
      <c r="BH61" s="321"/>
      <c r="BI61" s="321"/>
      <c r="BJ61" s="321" t="e">
        <f>VLOOKUP($G61&amp;BJ$60,申込確認シート!$E$1:$F$200,2,FALSE)</f>
        <v>#N/A</v>
      </c>
      <c r="BK61" s="321"/>
      <c r="BL61" s="321"/>
      <c r="BM61" s="321"/>
      <c r="BN61" s="321" t="e">
        <f>VLOOKUP($G61&amp;BN$60,申込確認シート!$E$1:$F$200,2,FALSE)</f>
        <v>#N/A</v>
      </c>
      <c r="BO61" s="321"/>
      <c r="BP61" s="321"/>
      <c r="BQ61" s="321"/>
      <c r="BR61" s="321" t="e">
        <f>VLOOKUP($G61&amp;BR$60,申込確認シート!$E$1:$F$200,2,FALSE)</f>
        <v>#N/A</v>
      </c>
      <c r="BS61" s="321"/>
      <c r="BT61" s="321"/>
      <c r="BU61" s="321"/>
      <c r="BV61" s="322" t="e">
        <f>VLOOKUP($G61&amp;BV$60,申込確認シート!$E$1:$F$200,2,FALSE)</f>
        <v>#N/A</v>
      </c>
      <c r="BW61" s="323"/>
      <c r="BX61" s="323"/>
      <c r="BY61" s="323"/>
      <c r="BZ61" s="287">
        <f>COUNTIF(申込確認シート!$C$1:$C$200,G61)</f>
        <v>0</v>
      </c>
      <c r="CA61" s="287"/>
      <c r="CB61" s="287"/>
      <c r="CC61" s="287"/>
      <c r="CQ61" s="44"/>
      <c r="CR61" s="89"/>
      <c r="CS61" s="89"/>
      <c r="CT61" s="89"/>
      <c r="CU61" s="89"/>
      <c r="CV61" s="89" t="s">
        <v>53</v>
      </c>
      <c r="CW61" s="44"/>
      <c r="CX61" s="44"/>
      <c r="CY61" s="87"/>
      <c r="CZ61" s="89" t="s">
        <v>334</v>
      </c>
      <c r="DA61" s="42"/>
      <c r="DB61" s="46"/>
      <c r="DC61" s="46"/>
      <c r="DD61" s="46"/>
      <c r="DE61" s="46"/>
      <c r="DF61" s="46"/>
      <c r="DG61" s="46"/>
      <c r="DH61" s="46"/>
      <c r="DI61" s="46"/>
      <c r="DJ61" s="46"/>
      <c r="DK61" s="46"/>
      <c r="DL61" s="46"/>
      <c r="DM61" s="46"/>
      <c r="DN61" s="46"/>
      <c r="DO61" s="46"/>
      <c r="DP61" s="46"/>
      <c r="DQ61" s="46"/>
      <c r="DR61" s="46"/>
      <c r="DS61" s="46"/>
      <c r="DT61" s="46"/>
      <c r="DU61" s="46"/>
      <c r="DV61" s="46"/>
      <c r="DW61" s="46"/>
      <c r="DX61" s="46"/>
    </row>
    <row r="62" spans="1:128" ht="9.75" customHeight="1">
      <c r="A62" s="334"/>
      <c r="B62" s="334"/>
      <c r="C62" s="334"/>
      <c r="D62" s="331">
        <v>2</v>
      </c>
      <c r="E62" s="331"/>
      <c r="F62" s="331"/>
      <c r="G62" s="351" t="str">
        <f t="shared" ref="G62:G83" si="226">IF(HLOOKUP($E$4&amp;"男選択リスト",$DC$11:$DR$38,D62+4,FALSE)="*","",$E$4&amp;"男子"&amp;HLOOKUP($E$4&amp;"男選択リスト",$DC$11:$DR$38,D62+4,FALSE))</f>
        <v>中学男子1年100m</v>
      </c>
      <c r="H62" s="352"/>
      <c r="I62" s="352"/>
      <c r="J62" s="352"/>
      <c r="K62" s="352"/>
      <c r="L62" s="352"/>
      <c r="M62" s="352"/>
      <c r="N62" s="352"/>
      <c r="O62" s="352"/>
      <c r="P62" s="352"/>
      <c r="Q62" s="353"/>
      <c r="R62" s="323" t="e">
        <f>VLOOKUP($G62&amp;R$60,申込確認シート!$E$1:$F$200,2,FALSE)</f>
        <v>#N/A</v>
      </c>
      <c r="S62" s="323"/>
      <c r="T62" s="323"/>
      <c r="U62" s="329"/>
      <c r="V62" s="321" t="e">
        <f>VLOOKUP($G62&amp;V$60,申込確認シート!$E$1:$F$200,2,FALSE)</f>
        <v>#N/A</v>
      </c>
      <c r="W62" s="321"/>
      <c r="X62" s="321"/>
      <c r="Y62" s="321"/>
      <c r="Z62" s="321" t="e">
        <f>VLOOKUP($G62&amp;Z$60,申込確認シート!$E$1:$F$200,2,FALSE)</f>
        <v>#N/A</v>
      </c>
      <c r="AA62" s="321"/>
      <c r="AB62" s="321"/>
      <c r="AC62" s="321"/>
      <c r="AD62" s="321" t="e">
        <f>VLOOKUP($G62&amp;AD$60,申込確認シート!$E$1:$F$200,2,FALSE)</f>
        <v>#N/A</v>
      </c>
      <c r="AE62" s="321"/>
      <c r="AF62" s="321"/>
      <c r="AG62" s="321"/>
      <c r="AH62" s="321" t="e">
        <f>VLOOKUP($G62&amp;AH$60,申込確認シート!$E$1:$F$200,2,FALSE)</f>
        <v>#N/A</v>
      </c>
      <c r="AI62" s="321"/>
      <c r="AJ62" s="321"/>
      <c r="AK62" s="321"/>
      <c r="AL62" s="321" t="e">
        <f>VLOOKUP($G62&amp;AL$60,申込確認シート!$E$1:$F$200,2,FALSE)</f>
        <v>#N/A</v>
      </c>
      <c r="AM62" s="321"/>
      <c r="AN62" s="321"/>
      <c r="AO62" s="321"/>
      <c r="AP62" s="321" t="e">
        <f>VLOOKUP($G62&amp;AP$60,申込確認シート!$E$1:$F$200,2,FALSE)</f>
        <v>#N/A</v>
      </c>
      <c r="AQ62" s="321"/>
      <c r="AR62" s="321"/>
      <c r="AS62" s="321"/>
      <c r="AT62" s="321" t="e">
        <f>VLOOKUP($G62&amp;AT$60,申込確認シート!$E$1:$F$200,2,FALSE)</f>
        <v>#N/A</v>
      </c>
      <c r="AU62" s="321"/>
      <c r="AV62" s="321"/>
      <c r="AW62" s="321"/>
      <c r="AX62" s="321" t="e">
        <f>VLOOKUP($G62&amp;AX$60,申込確認シート!$E$1:$F$200,2,FALSE)</f>
        <v>#N/A</v>
      </c>
      <c r="AY62" s="321"/>
      <c r="AZ62" s="321"/>
      <c r="BA62" s="321"/>
      <c r="BB62" s="321" t="e">
        <f>VLOOKUP($G62&amp;BB$60,申込確認シート!$E$1:$F$200,2,FALSE)</f>
        <v>#N/A</v>
      </c>
      <c r="BC62" s="321"/>
      <c r="BD62" s="321"/>
      <c r="BE62" s="321"/>
      <c r="BF62" s="321" t="e">
        <f>VLOOKUP($G62&amp;BF$60,申込確認シート!$E$1:$F$200,2,FALSE)</f>
        <v>#N/A</v>
      </c>
      <c r="BG62" s="321"/>
      <c r="BH62" s="321"/>
      <c r="BI62" s="321"/>
      <c r="BJ62" s="321" t="e">
        <f>VLOOKUP($G62&amp;BJ$60,申込確認シート!$E$1:$F$200,2,FALSE)</f>
        <v>#N/A</v>
      </c>
      <c r="BK62" s="321"/>
      <c r="BL62" s="321"/>
      <c r="BM62" s="321"/>
      <c r="BN62" s="321" t="e">
        <f>VLOOKUP($G62&amp;BN$60,申込確認シート!$E$1:$F$200,2,FALSE)</f>
        <v>#N/A</v>
      </c>
      <c r="BO62" s="321"/>
      <c r="BP62" s="321"/>
      <c r="BQ62" s="321"/>
      <c r="BR62" s="321" t="e">
        <f>VLOOKUP($G62&amp;BR$60,申込確認シート!$E$1:$F$200,2,FALSE)</f>
        <v>#N/A</v>
      </c>
      <c r="BS62" s="321"/>
      <c r="BT62" s="321"/>
      <c r="BU62" s="321"/>
      <c r="BV62" s="322" t="e">
        <f>VLOOKUP($G62&amp;BV$60,申込確認シート!$E$1:$F$200,2,FALSE)</f>
        <v>#N/A</v>
      </c>
      <c r="BW62" s="323"/>
      <c r="BX62" s="323"/>
      <c r="BY62" s="323"/>
      <c r="BZ62" s="287">
        <f>COUNTIF(申込確認シート!$C$1:$C$200,G62)</f>
        <v>0</v>
      </c>
      <c r="CA62" s="287"/>
      <c r="CB62" s="287"/>
      <c r="CC62" s="287"/>
      <c r="CQ62" s="44"/>
      <c r="CR62" s="89"/>
      <c r="CS62" s="89"/>
      <c r="CT62" s="89"/>
      <c r="CU62" s="89"/>
      <c r="CV62" s="89" t="s">
        <v>327</v>
      </c>
      <c r="CW62" s="44"/>
      <c r="CX62" s="44"/>
      <c r="CY62" s="87"/>
      <c r="CZ62" s="89" t="s">
        <v>368</v>
      </c>
      <c r="DA62" s="42"/>
      <c r="DB62" s="46"/>
      <c r="DC62" s="46"/>
      <c r="DD62" s="46"/>
      <c r="DE62" s="46"/>
      <c r="DF62" s="46"/>
      <c r="DG62" s="46"/>
      <c r="DH62" s="46"/>
      <c r="DI62" s="46"/>
      <c r="DJ62" s="46"/>
      <c r="DK62" s="46"/>
      <c r="DL62" s="46"/>
      <c r="DM62" s="46"/>
      <c r="DN62" s="46"/>
      <c r="DO62" s="46"/>
      <c r="DP62" s="46"/>
      <c r="DQ62" s="46"/>
      <c r="DR62" s="46"/>
      <c r="DS62" s="46"/>
      <c r="DT62" s="46"/>
      <c r="DU62" s="46"/>
      <c r="DV62" s="46"/>
      <c r="DW62" s="46"/>
      <c r="DX62" s="46"/>
    </row>
    <row r="63" spans="1:128" ht="9.75" customHeight="1">
      <c r="A63" s="334"/>
      <c r="B63" s="334"/>
      <c r="C63" s="334"/>
      <c r="D63" s="331">
        <v>3</v>
      </c>
      <c r="E63" s="331"/>
      <c r="F63" s="331"/>
      <c r="G63" s="351" t="str">
        <f t="shared" si="226"/>
        <v>中学男子200m</v>
      </c>
      <c r="H63" s="352"/>
      <c r="I63" s="352"/>
      <c r="J63" s="352"/>
      <c r="K63" s="352"/>
      <c r="L63" s="352"/>
      <c r="M63" s="352"/>
      <c r="N63" s="352"/>
      <c r="O63" s="352"/>
      <c r="P63" s="352"/>
      <c r="Q63" s="353"/>
      <c r="R63" s="323" t="e">
        <f>VLOOKUP($G63&amp;R$60,申込確認シート!$E$1:$F$200,2,FALSE)</f>
        <v>#N/A</v>
      </c>
      <c r="S63" s="323"/>
      <c r="T63" s="323"/>
      <c r="U63" s="329"/>
      <c r="V63" s="321" t="e">
        <f>VLOOKUP($G63&amp;V$60,申込確認シート!$E$1:$F$200,2,FALSE)</f>
        <v>#N/A</v>
      </c>
      <c r="W63" s="321"/>
      <c r="X63" s="321"/>
      <c r="Y63" s="321"/>
      <c r="Z63" s="321" t="e">
        <f>VLOOKUP($G63&amp;Z$60,申込確認シート!$E$1:$F$200,2,FALSE)</f>
        <v>#N/A</v>
      </c>
      <c r="AA63" s="321"/>
      <c r="AB63" s="321"/>
      <c r="AC63" s="321"/>
      <c r="AD63" s="321" t="e">
        <f>VLOOKUP($G63&amp;AD$60,申込確認シート!$E$1:$F$200,2,FALSE)</f>
        <v>#N/A</v>
      </c>
      <c r="AE63" s="321"/>
      <c r="AF63" s="321"/>
      <c r="AG63" s="321"/>
      <c r="AH63" s="321" t="e">
        <f>VLOOKUP($G63&amp;AH$60,申込確認シート!$E$1:$F$200,2,FALSE)</f>
        <v>#N/A</v>
      </c>
      <c r="AI63" s="321"/>
      <c r="AJ63" s="321"/>
      <c r="AK63" s="321"/>
      <c r="AL63" s="321" t="e">
        <f>VLOOKUP($G63&amp;AL$60,申込確認シート!$E$1:$F$200,2,FALSE)</f>
        <v>#N/A</v>
      </c>
      <c r="AM63" s="321"/>
      <c r="AN63" s="321"/>
      <c r="AO63" s="321"/>
      <c r="AP63" s="321" t="e">
        <f>VLOOKUP($G63&amp;AP$60,申込確認シート!$E$1:$F$200,2,FALSE)</f>
        <v>#N/A</v>
      </c>
      <c r="AQ63" s="321"/>
      <c r="AR63" s="321"/>
      <c r="AS63" s="321"/>
      <c r="AT63" s="321" t="e">
        <f>VLOOKUP($G63&amp;AT$60,申込確認シート!$E$1:$F$200,2,FALSE)</f>
        <v>#N/A</v>
      </c>
      <c r="AU63" s="321"/>
      <c r="AV63" s="321"/>
      <c r="AW63" s="321"/>
      <c r="AX63" s="321" t="e">
        <f>VLOOKUP($G63&amp;AX$60,申込確認シート!$E$1:$F$200,2,FALSE)</f>
        <v>#N/A</v>
      </c>
      <c r="AY63" s="321"/>
      <c r="AZ63" s="321"/>
      <c r="BA63" s="321"/>
      <c r="BB63" s="321" t="e">
        <f>VLOOKUP($G63&amp;BB$60,申込確認シート!$E$1:$F$200,2,FALSE)</f>
        <v>#N/A</v>
      </c>
      <c r="BC63" s="321"/>
      <c r="BD63" s="321"/>
      <c r="BE63" s="321"/>
      <c r="BF63" s="321" t="e">
        <f>VLOOKUP($G63&amp;BF$60,申込確認シート!$E$1:$F$200,2,FALSE)</f>
        <v>#N/A</v>
      </c>
      <c r="BG63" s="321"/>
      <c r="BH63" s="321"/>
      <c r="BI63" s="321"/>
      <c r="BJ63" s="321" t="e">
        <f>VLOOKUP($G63&amp;BJ$60,申込確認シート!$E$1:$F$200,2,FALSE)</f>
        <v>#N/A</v>
      </c>
      <c r="BK63" s="321"/>
      <c r="BL63" s="321"/>
      <c r="BM63" s="321"/>
      <c r="BN63" s="321" t="e">
        <f>VLOOKUP($G63&amp;BN$60,申込確認シート!$E$1:$F$200,2,FALSE)</f>
        <v>#N/A</v>
      </c>
      <c r="BO63" s="321"/>
      <c r="BP63" s="321"/>
      <c r="BQ63" s="321"/>
      <c r="BR63" s="321" t="e">
        <f>VLOOKUP($G63&amp;BR$60,申込確認シート!$E$1:$F$200,2,FALSE)</f>
        <v>#N/A</v>
      </c>
      <c r="BS63" s="321"/>
      <c r="BT63" s="321"/>
      <c r="BU63" s="321"/>
      <c r="BV63" s="322" t="e">
        <f>VLOOKUP($G63&amp;BV$60,申込確認シート!$E$1:$F$200,2,FALSE)</f>
        <v>#N/A</v>
      </c>
      <c r="BW63" s="323"/>
      <c r="BX63" s="323"/>
      <c r="BY63" s="323"/>
      <c r="BZ63" s="287">
        <f>COUNTIF(申込確認シート!$C$1:$C$200,G63)</f>
        <v>0</v>
      </c>
      <c r="CA63" s="287"/>
      <c r="CB63" s="287"/>
      <c r="CC63" s="287"/>
      <c r="CQ63" s="44"/>
      <c r="CR63" s="89"/>
      <c r="CS63" s="89"/>
      <c r="CT63" s="89"/>
      <c r="CU63" s="89"/>
      <c r="CV63" s="89" t="s">
        <v>302</v>
      </c>
      <c r="CW63" s="44"/>
      <c r="CX63" s="44"/>
      <c r="CY63" s="101"/>
      <c r="CZ63" s="89" t="s">
        <v>369</v>
      </c>
      <c r="DA63" s="42"/>
      <c r="DB63" s="46"/>
      <c r="DC63" s="46"/>
      <c r="DD63" s="46"/>
      <c r="DE63" s="46"/>
      <c r="DF63" s="46"/>
      <c r="DG63" s="46"/>
      <c r="DH63" s="46"/>
      <c r="DI63" s="46"/>
      <c r="DJ63" s="46"/>
      <c r="DK63" s="46"/>
      <c r="DL63" s="46"/>
      <c r="DM63" s="46"/>
      <c r="DN63" s="46"/>
      <c r="DO63" s="46"/>
      <c r="DP63" s="46"/>
      <c r="DQ63" s="46"/>
      <c r="DR63" s="46"/>
      <c r="DS63" s="46"/>
      <c r="DT63" s="46"/>
      <c r="DU63" s="46"/>
      <c r="DV63" s="46"/>
      <c r="DW63" s="46"/>
      <c r="DX63" s="46"/>
    </row>
    <row r="64" spans="1:128" ht="9.75" customHeight="1">
      <c r="A64" s="334"/>
      <c r="B64" s="334"/>
      <c r="C64" s="334"/>
      <c r="D64" s="331">
        <v>4</v>
      </c>
      <c r="E64" s="331"/>
      <c r="F64" s="331"/>
      <c r="G64" s="351" t="str">
        <f t="shared" si="226"/>
        <v>中学男子400m</v>
      </c>
      <c r="H64" s="352"/>
      <c r="I64" s="352"/>
      <c r="J64" s="352"/>
      <c r="K64" s="352"/>
      <c r="L64" s="352"/>
      <c r="M64" s="352"/>
      <c r="N64" s="352"/>
      <c r="O64" s="352"/>
      <c r="P64" s="352"/>
      <c r="Q64" s="353"/>
      <c r="R64" s="323" t="e">
        <f>VLOOKUP($G64&amp;R$60,申込確認シート!$E$1:$F$200,2,FALSE)</f>
        <v>#N/A</v>
      </c>
      <c r="S64" s="323"/>
      <c r="T64" s="323"/>
      <c r="U64" s="329"/>
      <c r="V64" s="321" t="e">
        <f>VLOOKUP($G64&amp;V$60,申込確認シート!$E$1:$F$200,2,FALSE)</f>
        <v>#N/A</v>
      </c>
      <c r="W64" s="321"/>
      <c r="X64" s="321"/>
      <c r="Y64" s="321"/>
      <c r="Z64" s="321" t="e">
        <f>VLOOKUP($G64&amp;Z$60,申込確認シート!$E$1:$F$200,2,FALSE)</f>
        <v>#N/A</v>
      </c>
      <c r="AA64" s="321"/>
      <c r="AB64" s="321"/>
      <c r="AC64" s="321"/>
      <c r="AD64" s="321" t="e">
        <f>VLOOKUP($G64&amp;AD$60,申込確認シート!$E$1:$F$200,2,FALSE)</f>
        <v>#N/A</v>
      </c>
      <c r="AE64" s="321"/>
      <c r="AF64" s="321"/>
      <c r="AG64" s="321"/>
      <c r="AH64" s="321" t="e">
        <f>VLOOKUP($G64&amp;AH$60,申込確認シート!$E$1:$F$200,2,FALSE)</f>
        <v>#N/A</v>
      </c>
      <c r="AI64" s="321"/>
      <c r="AJ64" s="321"/>
      <c r="AK64" s="321"/>
      <c r="AL64" s="321" t="e">
        <f>VLOOKUP($G64&amp;AL$60,申込確認シート!$E$1:$F$200,2,FALSE)</f>
        <v>#N/A</v>
      </c>
      <c r="AM64" s="321"/>
      <c r="AN64" s="321"/>
      <c r="AO64" s="321"/>
      <c r="AP64" s="321" t="e">
        <f>VLOOKUP($G64&amp;AP$60,申込確認シート!$E$1:$F$200,2,FALSE)</f>
        <v>#N/A</v>
      </c>
      <c r="AQ64" s="321"/>
      <c r="AR64" s="321"/>
      <c r="AS64" s="321"/>
      <c r="AT64" s="321" t="e">
        <f>VLOOKUP($G64&amp;AT$60,申込確認シート!$E$1:$F$200,2,FALSE)</f>
        <v>#N/A</v>
      </c>
      <c r="AU64" s="321"/>
      <c r="AV64" s="321"/>
      <c r="AW64" s="321"/>
      <c r="AX64" s="321" t="e">
        <f>VLOOKUP($G64&amp;AX$60,申込確認シート!$E$1:$F$200,2,FALSE)</f>
        <v>#N/A</v>
      </c>
      <c r="AY64" s="321"/>
      <c r="AZ64" s="321"/>
      <c r="BA64" s="321"/>
      <c r="BB64" s="321" t="e">
        <f>VLOOKUP($G64&amp;BB$60,申込確認シート!$E$1:$F$200,2,FALSE)</f>
        <v>#N/A</v>
      </c>
      <c r="BC64" s="321"/>
      <c r="BD64" s="321"/>
      <c r="BE64" s="321"/>
      <c r="BF64" s="321" t="e">
        <f>VLOOKUP($G64&amp;BF$60,申込確認シート!$E$1:$F$200,2,FALSE)</f>
        <v>#N/A</v>
      </c>
      <c r="BG64" s="321"/>
      <c r="BH64" s="321"/>
      <c r="BI64" s="321"/>
      <c r="BJ64" s="321" t="e">
        <f>VLOOKUP($G64&amp;BJ$60,申込確認シート!$E$1:$F$200,2,FALSE)</f>
        <v>#N/A</v>
      </c>
      <c r="BK64" s="321"/>
      <c r="BL64" s="321"/>
      <c r="BM64" s="321"/>
      <c r="BN64" s="321" t="e">
        <f>VLOOKUP($G64&amp;BN$60,申込確認シート!$E$1:$F$200,2,FALSE)</f>
        <v>#N/A</v>
      </c>
      <c r="BO64" s="321"/>
      <c r="BP64" s="321"/>
      <c r="BQ64" s="321"/>
      <c r="BR64" s="321" t="e">
        <f>VLOOKUP($G64&amp;BR$60,申込確認シート!$E$1:$F$200,2,FALSE)</f>
        <v>#N/A</v>
      </c>
      <c r="BS64" s="321"/>
      <c r="BT64" s="321"/>
      <c r="BU64" s="321"/>
      <c r="BV64" s="322" t="e">
        <f>VLOOKUP($G64&amp;BV$60,申込確認シート!$E$1:$F$200,2,FALSE)</f>
        <v>#N/A</v>
      </c>
      <c r="BW64" s="323"/>
      <c r="BX64" s="323"/>
      <c r="BY64" s="323"/>
      <c r="BZ64" s="287">
        <f>COUNTIF(申込確認シート!$C$1:$C$200,G64)</f>
        <v>0</v>
      </c>
      <c r="CA64" s="287"/>
      <c r="CB64" s="287"/>
      <c r="CC64" s="287"/>
      <c r="CQ64" s="44"/>
      <c r="CR64" s="89"/>
      <c r="CS64" s="89"/>
      <c r="CT64" s="89"/>
      <c r="CU64" s="89"/>
      <c r="CV64" s="89" t="s">
        <v>328</v>
      </c>
      <c r="CW64" s="44"/>
      <c r="CX64" s="44"/>
      <c r="CY64" s="44"/>
      <c r="CZ64" s="89" t="s">
        <v>370</v>
      </c>
      <c r="DA64" s="42"/>
      <c r="DB64" s="46"/>
      <c r="DC64" s="46"/>
      <c r="DD64" s="46"/>
      <c r="DE64" s="46"/>
      <c r="DF64" s="46"/>
      <c r="DG64" s="46"/>
      <c r="DH64" s="46"/>
      <c r="DI64" s="46"/>
      <c r="DJ64" s="46"/>
      <c r="DK64" s="46"/>
      <c r="DL64" s="46"/>
      <c r="DM64" s="46"/>
      <c r="DN64" s="46"/>
      <c r="DO64" s="46"/>
      <c r="DP64" s="46"/>
      <c r="DQ64" s="46"/>
      <c r="DR64" s="46"/>
      <c r="DS64" s="46"/>
      <c r="DT64" s="46"/>
      <c r="DU64" s="46"/>
      <c r="DV64" s="46"/>
      <c r="DW64" s="46"/>
      <c r="DX64" s="46"/>
    </row>
    <row r="65" spans="1:244" ht="9.75" customHeight="1">
      <c r="A65" s="334"/>
      <c r="B65" s="334"/>
      <c r="C65" s="334"/>
      <c r="D65" s="331">
        <v>5</v>
      </c>
      <c r="E65" s="331"/>
      <c r="F65" s="331"/>
      <c r="G65" s="351" t="str">
        <f t="shared" si="226"/>
        <v>中学男子800m</v>
      </c>
      <c r="H65" s="352"/>
      <c r="I65" s="352"/>
      <c r="J65" s="352"/>
      <c r="K65" s="352"/>
      <c r="L65" s="352"/>
      <c r="M65" s="352"/>
      <c r="N65" s="352"/>
      <c r="O65" s="352"/>
      <c r="P65" s="352"/>
      <c r="Q65" s="353"/>
      <c r="R65" s="323" t="e">
        <f>VLOOKUP($G65&amp;R$60,申込確認シート!$E$1:$F$200,2,FALSE)</f>
        <v>#N/A</v>
      </c>
      <c r="S65" s="323"/>
      <c r="T65" s="323"/>
      <c r="U65" s="329"/>
      <c r="V65" s="321" t="e">
        <f>VLOOKUP($G65&amp;V$60,申込確認シート!$E$1:$F$200,2,FALSE)</f>
        <v>#N/A</v>
      </c>
      <c r="W65" s="321"/>
      <c r="X65" s="321"/>
      <c r="Y65" s="321"/>
      <c r="Z65" s="321" t="e">
        <f>VLOOKUP($G65&amp;Z$60,申込確認シート!$E$1:$F$200,2,FALSE)</f>
        <v>#N/A</v>
      </c>
      <c r="AA65" s="321"/>
      <c r="AB65" s="321"/>
      <c r="AC65" s="321"/>
      <c r="AD65" s="321" t="e">
        <f>VLOOKUP($G65&amp;AD$60,申込確認シート!$E$1:$F$200,2,FALSE)</f>
        <v>#N/A</v>
      </c>
      <c r="AE65" s="321"/>
      <c r="AF65" s="321"/>
      <c r="AG65" s="321"/>
      <c r="AH65" s="321" t="e">
        <f>VLOOKUP($G65&amp;AH$60,申込確認シート!$E$1:$F$200,2,FALSE)</f>
        <v>#N/A</v>
      </c>
      <c r="AI65" s="321"/>
      <c r="AJ65" s="321"/>
      <c r="AK65" s="321"/>
      <c r="AL65" s="321" t="e">
        <f>VLOOKUP($G65&amp;AL$60,申込確認シート!$E$1:$F$200,2,FALSE)</f>
        <v>#N/A</v>
      </c>
      <c r="AM65" s="321"/>
      <c r="AN65" s="321"/>
      <c r="AO65" s="321"/>
      <c r="AP65" s="321" t="e">
        <f>VLOOKUP($G65&amp;AP$60,申込確認シート!$E$1:$F$200,2,FALSE)</f>
        <v>#N/A</v>
      </c>
      <c r="AQ65" s="321"/>
      <c r="AR65" s="321"/>
      <c r="AS65" s="321"/>
      <c r="AT65" s="321" t="e">
        <f>VLOOKUP($G65&amp;AT$60,申込確認シート!$E$1:$F$200,2,FALSE)</f>
        <v>#N/A</v>
      </c>
      <c r="AU65" s="321"/>
      <c r="AV65" s="321"/>
      <c r="AW65" s="321"/>
      <c r="AX65" s="321" t="e">
        <f>VLOOKUP($G65&amp;AX$60,申込確認シート!$E$1:$F$200,2,FALSE)</f>
        <v>#N/A</v>
      </c>
      <c r="AY65" s="321"/>
      <c r="AZ65" s="321"/>
      <c r="BA65" s="321"/>
      <c r="BB65" s="321" t="e">
        <f>VLOOKUP($G65&amp;BB$60,申込確認シート!$E$1:$F$200,2,FALSE)</f>
        <v>#N/A</v>
      </c>
      <c r="BC65" s="321"/>
      <c r="BD65" s="321"/>
      <c r="BE65" s="321"/>
      <c r="BF65" s="321" t="e">
        <f>VLOOKUP($G65&amp;BF$60,申込確認シート!$E$1:$F$200,2,FALSE)</f>
        <v>#N/A</v>
      </c>
      <c r="BG65" s="321"/>
      <c r="BH65" s="321"/>
      <c r="BI65" s="321"/>
      <c r="BJ65" s="321" t="e">
        <f>VLOOKUP($G65&amp;BJ$60,申込確認シート!$E$1:$F$200,2,FALSE)</f>
        <v>#N/A</v>
      </c>
      <c r="BK65" s="321"/>
      <c r="BL65" s="321"/>
      <c r="BM65" s="321"/>
      <c r="BN65" s="321" t="e">
        <f>VLOOKUP($G65&amp;BN$60,申込確認シート!$E$1:$F$200,2,FALSE)</f>
        <v>#N/A</v>
      </c>
      <c r="BO65" s="321"/>
      <c r="BP65" s="321"/>
      <c r="BQ65" s="321"/>
      <c r="BR65" s="321" t="e">
        <f>VLOOKUP($G65&amp;BR$60,申込確認シート!$E$1:$F$200,2,FALSE)</f>
        <v>#N/A</v>
      </c>
      <c r="BS65" s="321"/>
      <c r="BT65" s="321"/>
      <c r="BU65" s="321"/>
      <c r="BV65" s="322" t="e">
        <f>VLOOKUP($G65&amp;BV$60,申込確認シート!$E$1:$F$200,2,FALSE)</f>
        <v>#N/A</v>
      </c>
      <c r="BW65" s="323"/>
      <c r="BX65" s="323"/>
      <c r="BY65" s="323"/>
      <c r="BZ65" s="287">
        <f>COUNTIF(申込確認シート!$C$1:$C$200,G65)</f>
        <v>0</v>
      </c>
      <c r="CA65" s="287"/>
      <c r="CB65" s="287"/>
      <c r="CC65" s="287"/>
      <c r="CQ65" s="44"/>
      <c r="CR65" s="89"/>
      <c r="CS65" s="89"/>
      <c r="CT65" s="89"/>
      <c r="CU65" s="89"/>
      <c r="CV65" s="89" t="s">
        <v>56</v>
      </c>
      <c r="CW65" s="44"/>
      <c r="CX65" s="44"/>
      <c r="CY65" s="44"/>
      <c r="CZ65" s="89" t="s">
        <v>371</v>
      </c>
      <c r="DA65" s="42"/>
      <c r="DB65" s="46"/>
      <c r="DC65" s="46"/>
      <c r="DD65" s="46"/>
      <c r="DE65" s="46"/>
      <c r="DF65" s="46"/>
      <c r="DG65" s="46"/>
      <c r="DH65" s="46"/>
      <c r="DI65" s="46"/>
      <c r="DJ65" s="46"/>
      <c r="DK65" s="46"/>
      <c r="DL65" s="46"/>
      <c r="DM65" s="46"/>
      <c r="DN65" s="46"/>
      <c r="DO65" s="46"/>
      <c r="DP65" s="46"/>
      <c r="DQ65" s="46"/>
      <c r="DR65" s="46"/>
      <c r="DS65" s="46"/>
      <c r="DT65" s="46"/>
      <c r="DU65" s="46"/>
      <c r="DV65" s="46"/>
      <c r="DW65" s="46"/>
      <c r="DX65" s="46"/>
    </row>
    <row r="66" spans="1:244" ht="9.75" customHeight="1">
      <c r="A66" s="334"/>
      <c r="B66" s="334"/>
      <c r="C66" s="334"/>
      <c r="D66" s="331">
        <v>6</v>
      </c>
      <c r="E66" s="331"/>
      <c r="F66" s="331"/>
      <c r="G66" s="351" t="str">
        <f t="shared" si="226"/>
        <v>中学男子2年1500m</v>
      </c>
      <c r="H66" s="352"/>
      <c r="I66" s="352"/>
      <c r="J66" s="352"/>
      <c r="K66" s="352"/>
      <c r="L66" s="352"/>
      <c r="M66" s="352"/>
      <c r="N66" s="352"/>
      <c r="O66" s="352"/>
      <c r="P66" s="352"/>
      <c r="Q66" s="353"/>
      <c r="R66" s="323" t="e">
        <f>VLOOKUP($G66&amp;R$60,申込確認シート!$E$1:$F$200,2,FALSE)</f>
        <v>#N/A</v>
      </c>
      <c r="S66" s="323"/>
      <c r="T66" s="323"/>
      <c r="U66" s="329"/>
      <c r="V66" s="321" t="e">
        <f>VLOOKUP($G66&amp;V$60,申込確認シート!$E$1:$F$200,2,FALSE)</f>
        <v>#N/A</v>
      </c>
      <c r="W66" s="321"/>
      <c r="X66" s="321"/>
      <c r="Y66" s="321"/>
      <c r="Z66" s="321" t="e">
        <f>VLOOKUP($G66&amp;Z$60,申込確認シート!$E$1:$F$200,2,FALSE)</f>
        <v>#N/A</v>
      </c>
      <c r="AA66" s="321"/>
      <c r="AB66" s="321"/>
      <c r="AC66" s="321"/>
      <c r="AD66" s="321" t="e">
        <f>VLOOKUP($G66&amp;AD$60,申込確認シート!$E$1:$F$200,2,FALSE)</f>
        <v>#N/A</v>
      </c>
      <c r="AE66" s="321"/>
      <c r="AF66" s="321"/>
      <c r="AG66" s="321"/>
      <c r="AH66" s="321" t="e">
        <f>VLOOKUP($G66&amp;AH$60,申込確認シート!$E$1:$F$200,2,FALSE)</f>
        <v>#N/A</v>
      </c>
      <c r="AI66" s="321"/>
      <c r="AJ66" s="321"/>
      <c r="AK66" s="321"/>
      <c r="AL66" s="321" t="e">
        <f>VLOOKUP($G66&amp;AL$60,申込確認シート!$E$1:$F$200,2,FALSE)</f>
        <v>#N/A</v>
      </c>
      <c r="AM66" s="321"/>
      <c r="AN66" s="321"/>
      <c r="AO66" s="321"/>
      <c r="AP66" s="321" t="e">
        <f>VLOOKUP($G66&amp;AP$60,申込確認シート!$E$1:$F$200,2,FALSE)</f>
        <v>#N/A</v>
      </c>
      <c r="AQ66" s="321"/>
      <c r="AR66" s="321"/>
      <c r="AS66" s="321"/>
      <c r="AT66" s="321" t="e">
        <f>VLOOKUP($G66&amp;AT$60,申込確認シート!$E$1:$F$200,2,FALSE)</f>
        <v>#N/A</v>
      </c>
      <c r="AU66" s="321"/>
      <c r="AV66" s="321"/>
      <c r="AW66" s="321"/>
      <c r="AX66" s="321" t="e">
        <f>VLOOKUP($G66&amp;AX$60,申込確認シート!$E$1:$F$200,2,FALSE)</f>
        <v>#N/A</v>
      </c>
      <c r="AY66" s="321"/>
      <c r="AZ66" s="321"/>
      <c r="BA66" s="321"/>
      <c r="BB66" s="321" t="e">
        <f>VLOOKUP($G66&amp;BB$60,申込確認シート!$E$1:$F$200,2,FALSE)</f>
        <v>#N/A</v>
      </c>
      <c r="BC66" s="321"/>
      <c r="BD66" s="321"/>
      <c r="BE66" s="321"/>
      <c r="BF66" s="321" t="e">
        <f>VLOOKUP($G66&amp;BF$60,申込確認シート!$E$1:$F$200,2,FALSE)</f>
        <v>#N/A</v>
      </c>
      <c r="BG66" s="321"/>
      <c r="BH66" s="321"/>
      <c r="BI66" s="321"/>
      <c r="BJ66" s="321" t="e">
        <f>VLOOKUP($G66&amp;BJ$60,申込確認シート!$E$1:$F$200,2,FALSE)</f>
        <v>#N/A</v>
      </c>
      <c r="BK66" s="321"/>
      <c r="BL66" s="321"/>
      <c r="BM66" s="321"/>
      <c r="BN66" s="321" t="e">
        <f>VLOOKUP($G66&amp;BN$60,申込確認シート!$E$1:$F$200,2,FALSE)</f>
        <v>#N/A</v>
      </c>
      <c r="BO66" s="321"/>
      <c r="BP66" s="321"/>
      <c r="BQ66" s="321"/>
      <c r="BR66" s="321" t="e">
        <f>VLOOKUP($G66&amp;BR$60,申込確認シート!$E$1:$F$200,2,FALSE)</f>
        <v>#N/A</v>
      </c>
      <c r="BS66" s="321"/>
      <c r="BT66" s="321"/>
      <c r="BU66" s="321"/>
      <c r="BV66" s="322" t="e">
        <f>VLOOKUP($G66&amp;BV$60,申込確認シート!$E$1:$F$200,2,FALSE)</f>
        <v>#N/A</v>
      </c>
      <c r="BW66" s="323"/>
      <c r="BX66" s="323"/>
      <c r="BY66" s="323"/>
      <c r="BZ66" s="287">
        <f>COUNTIF(申込確認シート!$C$1:$C$200,G66)</f>
        <v>0</v>
      </c>
      <c r="CA66" s="287"/>
      <c r="CB66" s="287"/>
      <c r="CC66" s="287"/>
      <c r="CQ66" s="44"/>
      <c r="CR66" s="89"/>
      <c r="CS66" s="89"/>
      <c r="CT66" s="89"/>
      <c r="CU66" s="89"/>
      <c r="CV66" s="89" t="s">
        <v>183</v>
      </c>
      <c r="CW66" s="44"/>
      <c r="CX66" s="44"/>
      <c r="CY66" s="44"/>
      <c r="CZ66" s="89" t="s">
        <v>372</v>
      </c>
      <c r="DA66" s="44"/>
      <c r="DB66" s="46"/>
      <c r="DC66" s="46"/>
      <c r="DD66" s="46"/>
      <c r="DE66" s="46"/>
      <c r="DF66" s="46"/>
      <c r="DG66" s="46"/>
      <c r="DH66" s="46"/>
      <c r="DI66" s="46"/>
      <c r="DJ66" s="46"/>
      <c r="DK66" s="46"/>
      <c r="DL66" s="46"/>
      <c r="DM66" s="46"/>
      <c r="DN66" s="46"/>
      <c r="DO66" s="46"/>
      <c r="DP66" s="46"/>
      <c r="DQ66" s="46"/>
      <c r="DR66" s="46"/>
      <c r="DS66" s="46"/>
      <c r="DT66" s="46"/>
      <c r="DU66" s="46"/>
      <c r="DV66" s="46"/>
      <c r="DW66" s="46"/>
      <c r="DX66" s="46"/>
    </row>
    <row r="67" spans="1:244" s="47" customFormat="1" ht="9.75" customHeight="1">
      <c r="A67" s="334"/>
      <c r="B67" s="334"/>
      <c r="C67" s="334"/>
      <c r="D67" s="331">
        <v>7</v>
      </c>
      <c r="E67" s="331"/>
      <c r="F67" s="331"/>
      <c r="G67" s="351" t="str">
        <f t="shared" si="226"/>
        <v>中学男子1年1500m</v>
      </c>
      <c r="H67" s="352"/>
      <c r="I67" s="352"/>
      <c r="J67" s="352"/>
      <c r="K67" s="352"/>
      <c r="L67" s="352"/>
      <c r="M67" s="352"/>
      <c r="N67" s="352"/>
      <c r="O67" s="352"/>
      <c r="P67" s="352"/>
      <c r="Q67" s="353"/>
      <c r="R67" s="323" t="e">
        <f>VLOOKUP($G67&amp;R$60,申込確認シート!$E$1:$F$200,2,FALSE)</f>
        <v>#N/A</v>
      </c>
      <c r="S67" s="323"/>
      <c r="T67" s="323"/>
      <c r="U67" s="329"/>
      <c r="V67" s="321" t="e">
        <f>VLOOKUP($G67&amp;V$60,申込確認シート!$E$1:$F$200,2,FALSE)</f>
        <v>#N/A</v>
      </c>
      <c r="W67" s="321"/>
      <c r="X67" s="321"/>
      <c r="Y67" s="321"/>
      <c r="Z67" s="321" t="e">
        <f>VLOOKUP($G67&amp;Z$60,申込確認シート!$E$1:$F$200,2,FALSE)</f>
        <v>#N/A</v>
      </c>
      <c r="AA67" s="321"/>
      <c r="AB67" s="321"/>
      <c r="AC67" s="321"/>
      <c r="AD67" s="321" t="e">
        <f>VLOOKUP($G67&amp;AD$60,申込確認シート!$E$1:$F$200,2,FALSE)</f>
        <v>#N/A</v>
      </c>
      <c r="AE67" s="321"/>
      <c r="AF67" s="321"/>
      <c r="AG67" s="321"/>
      <c r="AH67" s="321" t="e">
        <f>VLOOKUP($G67&amp;AH$60,申込確認シート!$E$1:$F$200,2,FALSE)</f>
        <v>#N/A</v>
      </c>
      <c r="AI67" s="321"/>
      <c r="AJ67" s="321"/>
      <c r="AK67" s="321"/>
      <c r="AL67" s="321" t="e">
        <f>VLOOKUP($G67&amp;AL$60,申込確認シート!$E$1:$F$200,2,FALSE)</f>
        <v>#N/A</v>
      </c>
      <c r="AM67" s="321"/>
      <c r="AN67" s="321"/>
      <c r="AO67" s="321"/>
      <c r="AP67" s="321" t="e">
        <f>VLOOKUP($G67&amp;AP$60,申込確認シート!$E$1:$F$200,2,FALSE)</f>
        <v>#N/A</v>
      </c>
      <c r="AQ67" s="321"/>
      <c r="AR67" s="321"/>
      <c r="AS67" s="321"/>
      <c r="AT67" s="321" t="e">
        <f>VLOOKUP($G67&amp;AT$60,申込確認シート!$E$1:$F$200,2,FALSE)</f>
        <v>#N/A</v>
      </c>
      <c r="AU67" s="321"/>
      <c r="AV67" s="321"/>
      <c r="AW67" s="321"/>
      <c r="AX67" s="321" t="e">
        <f>VLOOKUP($G67&amp;AX$60,申込確認シート!$E$1:$F$200,2,FALSE)</f>
        <v>#N/A</v>
      </c>
      <c r="AY67" s="321"/>
      <c r="AZ67" s="321"/>
      <c r="BA67" s="321"/>
      <c r="BB67" s="321" t="e">
        <f>VLOOKUP($G67&amp;BB$60,申込確認シート!$E$1:$F$200,2,FALSE)</f>
        <v>#N/A</v>
      </c>
      <c r="BC67" s="321"/>
      <c r="BD67" s="321"/>
      <c r="BE67" s="321"/>
      <c r="BF67" s="321" t="e">
        <f>VLOOKUP($G67&amp;BF$60,申込確認シート!$E$1:$F$200,2,FALSE)</f>
        <v>#N/A</v>
      </c>
      <c r="BG67" s="321"/>
      <c r="BH67" s="321"/>
      <c r="BI67" s="321"/>
      <c r="BJ67" s="321" t="e">
        <f>VLOOKUP($G67&amp;BJ$60,申込確認シート!$E$1:$F$200,2,FALSE)</f>
        <v>#N/A</v>
      </c>
      <c r="BK67" s="321"/>
      <c r="BL67" s="321"/>
      <c r="BM67" s="321"/>
      <c r="BN67" s="321" t="e">
        <f>VLOOKUP($G67&amp;BN$60,申込確認シート!$E$1:$F$200,2,FALSE)</f>
        <v>#N/A</v>
      </c>
      <c r="BO67" s="321"/>
      <c r="BP67" s="321"/>
      <c r="BQ67" s="321"/>
      <c r="BR67" s="321" t="e">
        <f>VLOOKUP($G67&amp;BR$60,申込確認シート!$E$1:$F$200,2,FALSE)</f>
        <v>#N/A</v>
      </c>
      <c r="BS67" s="321"/>
      <c r="BT67" s="321"/>
      <c r="BU67" s="321"/>
      <c r="BV67" s="322" t="e">
        <f>VLOOKUP($G67&amp;BV$60,申込確認シート!$E$1:$F$200,2,FALSE)</f>
        <v>#N/A</v>
      </c>
      <c r="BW67" s="323"/>
      <c r="BX67" s="323"/>
      <c r="BY67" s="323"/>
      <c r="BZ67" s="287">
        <f>COUNTIF(申込確認シート!$C$1:$C$200,G67)</f>
        <v>0</v>
      </c>
      <c r="CA67" s="287"/>
      <c r="CB67" s="287"/>
      <c r="CC67" s="287"/>
      <c r="CD67" s="50"/>
      <c r="CE67" s="50"/>
      <c r="CF67" s="50"/>
      <c r="CG67" s="50"/>
      <c r="CH67" s="50"/>
      <c r="CI67" s="50"/>
      <c r="CJ67" s="50"/>
      <c r="CK67" s="40"/>
      <c r="CL67" s="44"/>
      <c r="CM67" s="44"/>
      <c r="CN67" s="44"/>
      <c r="CO67" s="44"/>
      <c r="CP67" s="44"/>
      <c r="CQ67" s="44"/>
      <c r="CR67" s="89"/>
      <c r="CS67" s="89"/>
      <c r="CT67" s="89"/>
      <c r="CU67" s="89"/>
      <c r="CV67" s="89" t="s">
        <v>329</v>
      </c>
      <c r="CW67" s="44"/>
      <c r="CX67" s="44"/>
      <c r="CY67" s="44"/>
      <c r="CZ67" s="89" t="s">
        <v>373</v>
      </c>
      <c r="DA67" s="44"/>
      <c r="DB67" s="46"/>
      <c r="DC67" s="46"/>
      <c r="DD67" s="46"/>
      <c r="DE67" s="46"/>
      <c r="DF67" s="46"/>
      <c r="DG67" s="46"/>
      <c r="DH67" s="46"/>
      <c r="DI67" s="46"/>
      <c r="DJ67" s="46"/>
      <c r="DK67" s="46"/>
      <c r="DL67" s="46"/>
      <c r="DM67" s="46"/>
      <c r="DN67" s="46"/>
      <c r="DO67" s="46"/>
      <c r="DP67" s="46"/>
      <c r="DQ67" s="46"/>
      <c r="DR67" s="46"/>
      <c r="DS67" s="46"/>
      <c r="DT67" s="46"/>
      <c r="DU67" s="46"/>
      <c r="DV67" s="46"/>
      <c r="DW67" s="46"/>
      <c r="DX67" s="46"/>
      <c r="DY67" s="37"/>
      <c r="DZ67" s="40"/>
      <c r="EA67" s="40"/>
      <c r="EB67" s="40"/>
      <c r="EC67" s="40"/>
      <c r="ED67" s="40"/>
      <c r="EE67" s="40"/>
      <c r="EF67" s="40"/>
      <c r="EG67" s="40"/>
      <c r="EH67" s="40"/>
      <c r="EI67" s="40"/>
      <c r="EJ67" s="40"/>
      <c r="EK67" s="50"/>
      <c r="EL67" s="50"/>
      <c r="EM67" s="50"/>
      <c r="EN67" s="50"/>
      <c r="EO67" s="50"/>
      <c r="EP67" s="50"/>
      <c r="EQ67" s="50"/>
      <c r="ER67" s="50"/>
      <c r="ES67" s="50"/>
      <c r="ET67" s="50"/>
      <c r="EU67" s="50"/>
      <c r="EV67" s="50"/>
      <c r="EW67" s="50"/>
      <c r="EX67" s="50"/>
      <c r="EY67" s="50"/>
      <c r="EZ67" s="50"/>
      <c r="FA67" s="50"/>
      <c r="FB67" s="50"/>
      <c r="FC67" s="50"/>
      <c r="FD67" s="50"/>
      <c r="FE67" s="50"/>
      <c r="FF67" s="50"/>
      <c r="FG67" s="50"/>
      <c r="FH67" s="50"/>
      <c r="FI67" s="50"/>
      <c r="FJ67" s="50"/>
      <c r="FK67" s="50"/>
      <c r="FL67" s="50"/>
      <c r="FM67" s="50"/>
      <c r="FN67" s="50"/>
      <c r="FO67" s="50"/>
      <c r="FP67" s="50"/>
      <c r="FQ67" s="50"/>
      <c r="FR67" s="50"/>
      <c r="FS67" s="50"/>
      <c r="FT67" s="50"/>
      <c r="FU67" s="50"/>
      <c r="FV67" s="50"/>
      <c r="FW67" s="50"/>
      <c r="FX67" s="50"/>
      <c r="FY67" s="50"/>
      <c r="FZ67" s="50"/>
      <c r="GA67" s="50"/>
      <c r="GB67" s="50"/>
      <c r="GC67" s="50"/>
      <c r="GD67" s="50"/>
      <c r="GE67" s="50"/>
      <c r="GF67" s="50"/>
      <c r="GG67" s="50"/>
      <c r="GH67" s="50"/>
      <c r="GI67" s="50"/>
      <c r="GJ67" s="50"/>
      <c r="GK67" s="50"/>
      <c r="GL67" s="50"/>
      <c r="GM67" s="50"/>
      <c r="GN67" s="50"/>
      <c r="GO67" s="50"/>
      <c r="GP67" s="50"/>
      <c r="GQ67" s="50"/>
      <c r="GR67" s="50"/>
      <c r="GS67" s="50"/>
      <c r="GT67" s="50"/>
      <c r="GU67" s="50"/>
      <c r="GV67" s="50"/>
      <c r="GW67" s="50"/>
      <c r="GX67" s="50"/>
      <c r="GY67" s="50"/>
      <c r="GZ67" s="50"/>
      <c r="HA67" s="50"/>
      <c r="HB67" s="50"/>
      <c r="HC67" s="50"/>
      <c r="HD67" s="50"/>
      <c r="HE67" s="50"/>
      <c r="HF67" s="50"/>
      <c r="HG67" s="50"/>
      <c r="HH67" s="50"/>
      <c r="HI67" s="50"/>
      <c r="HJ67" s="50"/>
      <c r="HK67" s="50"/>
      <c r="HL67" s="50"/>
      <c r="HM67" s="50"/>
      <c r="HN67" s="50"/>
      <c r="HO67" s="50"/>
      <c r="HP67" s="50"/>
      <c r="HQ67" s="50"/>
      <c r="HR67" s="50"/>
      <c r="HS67" s="50"/>
      <c r="HT67" s="50"/>
      <c r="HU67" s="50"/>
      <c r="HV67" s="50"/>
      <c r="HW67" s="50"/>
      <c r="HX67" s="50"/>
      <c r="HY67" s="50"/>
      <c r="HZ67" s="50"/>
      <c r="IA67" s="50"/>
      <c r="IB67" s="50"/>
      <c r="IC67" s="50"/>
      <c r="ID67" s="50"/>
      <c r="IE67" s="50"/>
      <c r="IF67" s="50"/>
      <c r="IG67" s="50"/>
      <c r="IH67" s="50"/>
      <c r="II67" s="50"/>
      <c r="IJ67" s="50"/>
    </row>
    <row r="68" spans="1:244" s="47" customFormat="1" ht="9.75" customHeight="1">
      <c r="A68" s="334"/>
      <c r="B68" s="334"/>
      <c r="C68" s="334"/>
      <c r="D68" s="331">
        <v>8</v>
      </c>
      <c r="E68" s="331"/>
      <c r="F68" s="331"/>
      <c r="G68" s="351" t="str">
        <f t="shared" si="226"/>
        <v>中学男子3000m</v>
      </c>
      <c r="H68" s="352"/>
      <c r="I68" s="352"/>
      <c r="J68" s="352"/>
      <c r="K68" s="352"/>
      <c r="L68" s="352"/>
      <c r="M68" s="352"/>
      <c r="N68" s="352"/>
      <c r="O68" s="352"/>
      <c r="P68" s="352"/>
      <c r="Q68" s="353"/>
      <c r="R68" s="323" t="e">
        <f>VLOOKUP($G68&amp;R$60,申込確認シート!$E$1:$F$200,2,FALSE)</f>
        <v>#N/A</v>
      </c>
      <c r="S68" s="323"/>
      <c r="T68" s="323"/>
      <c r="U68" s="329"/>
      <c r="V68" s="321" t="e">
        <f>VLOOKUP($G68&amp;V$60,申込確認シート!$E$1:$F$200,2,FALSE)</f>
        <v>#N/A</v>
      </c>
      <c r="W68" s="321"/>
      <c r="X68" s="321"/>
      <c r="Y68" s="321"/>
      <c r="Z68" s="321" t="e">
        <f>VLOOKUP($G68&amp;Z$60,申込確認シート!$E$1:$F$200,2,FALSE)</f>
        <v>#N/A</v>
      </c>
      <c r="AA68" s="321"/>
      <c r="AB68" s="321"/>
      <c r="AC68" s="321"/>
      <c r="AD68" s="321" t="e">
        <f>VLOOKUP($G68&amp;AD$60,申込確認シート!$E$1:$F$200,2,FALSE)</f>
        <v>#N/A</v>
      </c>
      <c r="AE68" s="321"/>
      <c r="AF68" s="321"/>
      <c r="AG68" s="321"/>
      <c r="AH68" s="321" t="e">
        <f>VLOOKUP($G68&amp;AH$60,申込確認シート!$E$1:$F$200,2,FALSE)</f>
        <v>#N/A</v>
      </c>
      <c r="AI68" s="321"/>
      <c r="AJ68" s="321"/>
      <c r="AK68" s="321"/>
      <c r="AL68" s="321" t="e">
        <f>VLOOKUP($G68&amp;AL$60,申込確認シート!$E$1:$F$200,2,FALSE)</f>
        <v>#N/A</v>
      </c>
      <c r="AM68" s="321"/>
      <c r="AN68" s="321"/>
      <c r="AO68" s="321"/>
      <c r="AP68" s="321" t="e">
        <f>VLOOKUP($G68&amp;AP$60,申込確認シート!$E$1:$F$200,2,FALSE)</f>
        <v>#N/A</v>
      </c>
      <c r="AQ68" s="321"/>
      <c r="AR68" s="321"/>
      <c r="AS68" s="321"/>
      <c r="AT68" s="321" t="e">
        <f>VLOOKUP($G68&amp;AT$60,申込確認シート!$E$1:$F$200,2,FALSE)</f>
        <v>#N/A</v>
      </c>
      <c r="AU68" s="321"/>
      <c r="AV68" s="321"/>
      <c r="AW68" s="321"/>
      <c r="AX68" s="321" t="e">
        <f>VLOOKUP($G68&amp;AX$60,申込確認シート!$E$1:$F$200,2,FALSE)</f>
        <v>#N/A</v>
      </c>
      <c r="AY68" s="321"/>
      <c r="AZ68" s="321"/>
      <c r="BA68" s="321"/>
      <c r="BB68" s="321" t="e">
        <f>VLOOKUP($G68&amp;BB$60,申込確認シート!$E$1:$F$200,2,FALSE)</f>
        <v>#N/A</v>
      </c>
      <c r="BC68" s="321"/>
      <c r="BD68" s="321"/>
      <c r="BE68" s="321"/>
      <c r="BF68" s="321" t="e">
        <f>VLOOKUP($G68&amp;BF$60,申込確認シート!$E$1:$F$200,2,FALSE)</f>
        <v>#N/A</v>
      </c>
      <c r="BG68" s="321"/>
      <c r="BH68" s="321"/>
      <c r="BI68" s="321"/>
      <c r="BJ68" s="321" t="e">
        <f>VLOOKUP($G68&amp;BJ$60,申込確認シート!$E$1:$F$200,2,FALSE)</f>
        <v>#N/A</v>
      </c>
      <c r="BK68" s="321"/>
      <c r="BL68" s="321"/>
      <c r="BM68" s="321"/>
      <c r="BN68" s="321" t="e">
        <f>VLOOKUP($G68&amp;BN$60,申込確認シート!$E$1:$F$200,2,FALSE)</f>
        <v>#N/A</v>
      </c>
      <c r="BO68" s="321"/>
      <c r="BP68" s="321"/>
      <c r="BQ68" s="321"/>
      <c r="BR68" s="321" t="e">
        <f>VLOOKUP($G68&amp;BR$60,申込確認シート!$E$1:$F$200,2,FALSE)</f>
        <v>#N/A</v>
      </c>
      <c r="BS68" s="321"/>
      <c r="BT68" s="321"/>
      <c r="BU68" s="321"/>
      <c r="BV68" s="322" t="e">
        <f>VLOOKUP($G68&amp;BV$60,申込確認シート!$E$1:$F$200,2,FALSE)</f>
        <v>#N/A</v>
      </c>
      <c r="BW68" s="323"/>
      <c r="BX68" s="323"/>
      <c r="BY68" s="323"/>
      <c r="BZ68" s="287">
        <f>COUNTIF(申込確認シート!$C$1:$C$200,G68)</f>
        <v>0</v>
      </c>
      <c r="CA68" s="287"/>
      <c r="CB68" s="287"/>
      <c r="CC68" s="287"/>
      <c r="CD68" s="50"/>
      <c r="CE68" s="50"/>
      <c r="CF68" s="50"/>
      <c r="CG68" s="50"/>
      <c r="CH68" s="50"/>
      <c r="CI68" s="50"/>
      <c r="CJ68" s="50"/>
      <c r="CK68" s="40"/>
      <c r="CL68" s="44"/>
      <c r="CM68" s="44"/>
      <c r="CN68" s="44"/>
      <c r="CO68" s="44"/>
      <c r="CP68" s="44"/>
      <c r="CQ68" s="44"/>
      <c r="CR68" s="89"/>
      <c r="CS68" s="89"/>
      <c r="CT68" s="89"/>
      <c r="CU68" s="89"/>
      <c r="CV68" s="89" t="s">
        <v>292</v>
      </c>
      <c r="CW68" s="44"/>
      <c r="CX68" s="44"/>
      <c r="CY68" s="44"/>
      <c r="CZ68" s="89" t="s">
        <v>374</v>
      </c>
      <c r="DA68" s="44"/>
      <c r="DB68" s="46"/>
      <c r="DC68" s="46"/>
      <c r="DD68" s="46"/>
      <c r="DE68" s="46"/>
      <c r="DF68" s="46"/>
      <c r="DG68" s="46"/>
      <c r="DH68" s="46"/>
      <c r="DI68" s="46"/>
      <c r="DJ68" s="46"/>
      <c r="DK68" s="46"/>
      <c r="DL68" s="46"/>
      <c r="DM68" s="46"/>
      <c r="DN68" s="46"/>
      <c r="DO68" s="46"/>
      <c r="DP68" s="46"/>
      <c r="DQ68" s="46"/>
      <c r="DR68" s="46"/>
      <c r="DS68" s="46"/>
      <c r="DT68" s="46"/>
      <c r="DU68" s="46"/>
      <c r="DV68" s="46"/>
      <c r="DW68" s="46"/>
      <c r="DX68" s="46"/>
      <c r="DY68" s="37"/>
      <c r="DZ68" s="40"/>
      <c r="EA68" s="40"/>
      <c r="EB68" s="40"/>
      <c r="EC68" s="40"/>
      <c r="ED68" s="40"/>
      <c r="EE68" s="40"/>
      <c r="EF68" s="40"/>
      <c r="EG68" s="40"/>
      <c r="EH68" s="40"/>
      <c r="EI68" s="40"/>
      <c r="EJ68" s="40"/>
      <c r="EK68" s="50"/>
      <c r="EL68" s="50"/>
      <c r="EM68" s="50"/>
      <c r="EN68" s="50"/>
      <c r="EO68" s="50"/>
      <c r="EP68" s="50"/>
      <c r="EQ68" s="50"/>
      <c r="ER68" s="50"/>
      <c r="ES68" s="50"/>
      <c r="ET68" s="50"/>
      <c r="EU68" s="50"/>
      <c r="EV68" s="50"/>
      <c r="EW68" s="50"/>
      <c r="EX68" s="50"/>
      <c r="EY68" s="50"/>
      <c r="EZ68" s="50"/>
      <c r="FA68" s="50"/>
      <c r="FB68" s="50"/>
      <c r="FC68" s="50"/>
      <c r="FD68" s="50"/>
      <c r="FE68" s="50"/>
      <c r="FF68" s="50"/>
      <c r="FG68" s="50"/>
      <c r="FH68" s="50"/>
      <c r="FI68" s="50"/>
      <c r="FJ68" s="50"/>
      <c r="FK68" s="50"/>
      <c r="FL68" s="50"/>
      <c r="FM68" s="50"/>
      <c r="FN68" s="50"/>
      <c r="FO68" s="50"/>
      <c r="FP68" s="50"/>
      <c r="FQ68" s="50"/>
      <c r="FR68" s="50"/>
      <c r="FS68" s="50"/>
      <c r="FT68" s="50"/>
      <c r="FU68" s="50"/>
      <c r="FV68" s="50"/>
      <c r="FW68" s="50"/>
      <c r="FX68" s="50"/>
      <c r="FY68" s="50"/>
      <c r="FZ68" s="50"/>
      <c r="GA68" s="50"/>
      <c r="GB68" s="50"/>
      <c r="GC68" s="50"/>
      <c r="GD68" s="50"/>
      <c r="GE68" s="50"/>
      <c r="GF68" s="50"/>
      <c r="GG68" s="50"/>
      <c r="GH68" s="50"/>
      <c r="GI68" s="50"/>
      <c r="GJ68" s="50"/>
      <c r="GK68" s="50"/>
      <c r="GL68" s="50"/>
      <c r="GM68" s="50"/>
      <c r="GN68" s="50"/>
      <c r="GO68" s="50"/>
      <c r="GP68" s="50"/>
      <c r="GQ68" s="50"/>
      <c r="GR68" s="50"/>
      <c r="GS68" s="50"/>
      <c r="GT68" s="50"/>
      <c r="GU68" s="50"/>
      <c r="GV68" s="50"/>
      <c r="GW68" s="50"/>
      <c r="GX68" s="50"/>
      <c r="GY68" s="50"/>
      <c r="GZ68" s="50"/>
      <c r="HA68" s="50"/>
      <c r="HB68" s="50"/>
      <c r="HC68" s="50"/>
      <c r="HD68" s="50"/>
      <c r="HE68" s="50"/>
      <c r="HF68" s="50"/>
      <c r="HG68" s="50"/>
      <c r="HH68" s="50"/>
      <c r="HI68" s="50"/>
      <c r="HJ68" s="50"/>
      <c r="HK68" s="50"/>
      <c r="HL68" s="50"/>
      <c r="HM68" s="50"/>
      <c r="HN68" s="50"/>
      <c r="HO68" s="50"/>
      <c r="HP68" s="50"/>
      <c r="HQ68" s="50"/>
      <c r="HR68" s="50"/>
      <c r="HS68" s="50"/>
      <c r="HT68" s="50"/>
      <c r="HU68" s="50"/>
      <c r="HV68" s="50"/>
      <c r="HW68" s="50"/>
      <c r="HX68" s="50"/>
      <c r="HY68" s="50"/>
      <c r="HZ68" s="50"/>
      <c r="IA68" s="50"/>
      <c r="IB68" s="50"/>
      <c r="IC68" s="50"/>
      <c r="ID68" s="50"/>
      <c r="IE68" s="50"/>
      <c r="IF68" s="50"/>
      <c r="IG68" s="50"/>
      <c r="IH68" s="50"/>
      <c r="II68" s="50"/>
      <c r="IJ68" s="50"/>
    </row>
    <row r="69" spans="1:244" s="47" customFormat="1" ht="9.75" customHeight="1">
      <c r="A69" s="334"/>
      <c r="B69" s="334"/>
      <c r="C69" s="334"/>
      <c r="D69" s="331">
        <v>9</v>
      </c>
      <c r="E69" s="331"/>
      <c r="F69" s="331"/>
      <c r="G69" s="351" t="str">
        <f t="shared" si="226"/>
        <v>中学男子110mH(0.914m)</v>
      </c>
      <c r="H69" s="352"/>
      <c r="I69" s="352"/>
      <c r="J69" s="352"/>
      <c r="K69" s="352"/>
      <c r="L69" s="352"/>
      <c r="M69" s="352"/>
      <c r="N69" s="352"/>
      <c r="O69" s="352"/>
      <c r="P69" s="352"/>
      <c r="Q69" s="353"/>
      <c r="R69" s="323" t="e">
        <f>VLOOKUP($G69&amp;R$60,申込確認シート!$E$1:$F$200,2,FALSE)</f>
        <v>#N/A</v>
      </c>
      <c r="S69" s="323"/>
      <c r="T69" s="323"/>
      <c r="U69" s="329"/>
      <c r="V69" s="321" t="e">
        <f>VLOOKUP($G69&amp;V$60,申込確認シート!$E$1:$F$200,2,FALSE)</f>
        <v>#N/A</v>
      </c>
      <c r="W69" s="321"/>
      <c r="X69" s="321"/>
      <c r="Y69" s="321"/>
      <c r="Z69" s="321" t="e">
        <f>VLOOKUP($G69&amp;Z$60,申込確認シート!$E$1:$F$200,2,FALSE)</f>
        <v>#N/A</v>
      </c>
      <c r="AA69" s="321"/>
      <c r="AB69" s="321"/>
      <c r="AC69" s="321"/>
      <c r="AD69" s="321" t="e">
        <f>VLOOKUP($G69&amp;AD$60,申込確認シート!$E$1:$F$200,2,FALSE)</f>
        <v>#N/A</v>
      </c>
      <c r="AE69" s="321"/>
      <c r="AF69" s="321"/>
      <c r="AG69" s="321"/>
      <c r="AH69" s="321" t="e">
        <f>VLOOKUP($G69&amp;AH$60,申込確認シート!$E$1:$F$200,2,FALSE)</f>
        <v>#N/A</v>
      </c>
      <c r="AI69" s="321"/>
      <c r="AJ69" s="321"/>
      <c r="AK69" s="321"/>
      <c r="AL69" s="321" t="e">
        <f>VLOOKUP($G69&amp;AL$60,申込確認シート!$E$1:$F$200,2,FALSE)</f>
        <v>#N/A</v>
      </c>
      <c r="AM69" s="321"/>
      <c r="AN69" s="321"/>
      <c r="AO69" s="321"/>
      <c r="AP69" s="321" t="e">
        <f>VLOOKUP($G69&amp;AP$60,申込確認シート!$E$1:$F$200,2,FALSE)</f>
        <v>#N/A</v>
      </c>
      <c r="AQ69" s="321"/>
      <c r="AR69" s="321"/>
      <c r="AS69" s="321"/>
      <c r="AT69" s="321" t="e">
        <f>VLOOKUP($G69&amp;AT$60,申込確認シート!$E$1:$F$200,2,FALSE)</f>
        <v>#N/A</v>
      </c>
      <c r="AU69" s="321"/>
      <c r="AV69" s="321"/>
      <c r="AW69" s="321"/>
      <c r="AX69" s="321" t="e">
        <f>VLOOKUP($G69&amp;AX$60,申込確認シート!$E$1:$F$200,2,FALSE)</f>
        <v>#N/A</v>
      </c>
      <c r="AY69" s="321"/>
      <c r="AZ69" s="321"/>
      <c r="BA69" s="321"/>
      <c r="BB69" s="321" t="e">
        <f>VLOOKUP($G69&amp;BB$60,申込確認シート!$E$1:$F$200,2,FALSE)</f>
        <v>#N/A</v>
      </c>
      <c r="BC69" s="321"/>
      <c r="BD69" s="321"/>
      <c r="BE69" s="321"/>
      <c r="BF69" s="321" t="e">
        <f>VLOOKUP($G69&amp;BF$60,申込確認シート!$E$1:$F$200,2,FALSE)</f>
        <v>#N/A</v>
      </c>
      <c r="BG69" s="321"/>
      <c r="BH69" s="321"/>
      <c r="BI69" s="321"/>
      <c r="BJ69" s="321" t="e">
        <f>VLOOKUP($G69&amp;BJ$60,申込確認シート!$E$1:$F$200,2,FALSE)</f>
        <v>#N/A</v>
      </c>
      <c r="BK69" s="321"/>
      <c r="BL69" s="321"/>
      <c r="BM69" s="321"/>
      <c r="BN69" s="321" t="e">
        <f>VLOOKUP($G69&amp;BN$60,申込確認シート!$E$1:$F$200,2,FALSE)</f>
        <v>#N/A</v>
      </c>
      <c r="BO69" s="321"/>
      <c r="BP69" s="321"/>
      <c r="BQ69" s="321"/>
      <c r="BR69" s="321" t="e">
        <f>VLOOKUP($G69&amp;BR$60,申込確認シート!$E$1:$F$200,2,FALSE)</f>
        <v>#N/A</v>
      </c>
      <c r="BS69" s="321"/>
      <c r="BT69" s="321"/>
      <c r="BU69" s="321"/>
      <c r="BV69" s="322" t="e">
        <f>VLOOKUP($G69&amp;BV$60,申込確認シート!$E$1:$F$200,2,FALSE)</f>
        <v>#N/A</v>
      </c>
      <c r="BW69" s="323"/>
      <c r="BX69" s="323"/>
      <c r="BY69" s="323"/>
      <c r="BZ69" s="287">
        <f>COUNTIF(申込確認シート!$C$1:$C$200,G69)</f>
        <v>0</v>
      </c>
      <c r="CA69" s="287"/>
      <c r="CB69" s="287"/>
      <c r="CC69" s="287"/>
      <c r="CD69" s="50"/>
      <c r="CE69" s="50"/>
      <c r="CF69" s="50"/>
      <c r="CG69" s="50"/>
      <c r="CH69" s="50"/>
      <c r="CI69" s="50"/>
      <c r="CJ69" s="50"/>
      <c r="CK69" s="40"/>
      <c r="CL69" s="44"/>
      <c r="CM69" s="44"/>
      <c r="CN69" s="44"/>
      <c r="CO69" s="44"/>
      <c r="CP69" s="44"/>
      <c r="CQ69" s="44"/>
      <c r="CR69" s="89"/>
      <c r="CS69" s="89"/>
      <c r="CT69" s="89"/>
      <c r="CU69" s="89"/>
      <c r="CV69" s="89" t="s">
        <v>55</v>
      </c>
      <c r="CW69" s="44"/>
      <c r="CX69" s="44"/>
      <c r="CY69" s="44"/>
      <c r="CZ69" s="89" t="s">
        <v>375</v>
      </c>
      <c r="DA69" s="44"/>
      <c r="DB69" s="46"/>
      <c r="DC69" s="46"/>
      <c r="DD69" s="46"/>
      <c r="DE69" s="46"/>
      <c r="DF69" s="46"/>
      <c r="DG69" s="46"/>
      <c r="DH69" s="46"/>
      <c r="DI69" s="46"/>
      <c r="DJ69" s="46"/>
      <c r="DK69" s="46"/>
      <c r="DL69" s="46"/>
      <c r="DM69" s="46"/>
      <c r="DN69" s="46"/>
      <c r="DO69" s="46"/>
      <c r="DP69" s="46"/>
      <c r="DQ69" s="46"/>
      <c r="DR69" s="46"/>
      <c r="DS69" s="46"/>
      <c r="DT69" s="46"/>
      <c r="DU69" s="46"/>
      <c r="DV69" s="46"/>
      <c r="DW69" s="46"/>
      <c r="DX69" s="46"/>
      <c r="DY69" s="37"/>
      <c r="DZ69" s="40"/>
      <c r="EA69" s="40"/>
      <c r="EB69" s="40"/>
      <c r="EC69" s="40"/>
      <c r="ED69" s="40"/>
      <c r="EE69" s="40"/>
      <c r="EF69" s="40"/>
      <c r="EG69" s="40"/>
      <c r="EH69" s="40"/>
      <c r="EI69" s="40"/>
      <c r="EJ69" s="40"/>
      <c r="EK69" s="50"/>
      <c r="EL69" s="50"/>
      <c r="EM69" s="50"/>
      <c r="EN69" s="50"/>
      <c r="EO69" s="50"/>
      <c r="EP69" s="50"/>
      <c r="EQ69" s="50"/>
      <c r="ER69" s="50"/>
      <c r="ES69" s="50"/>
      <c r="ET69" s="50"/>
      <c r="EU69" s="50"/>
      <c r="EV69" s="50"/>
      <c r="EW69" s="50"/>
      <c r="EX69" s="50"/>
      <c r="EY69" s="50"/>
      <c r="EZ69" s="50"/>
      <c r="FA69" s="50"/>
      <c r="FB69" s="50"/>
      <c r="FC69" s="50"/>
      <c r="FD69" s="50"/>
      <c r="FE69" s="50"/>
      <c r="FF69" s="50"/>
      <c r="FG69" s="50"/>
      <c r="FH69" s="50"/>
      <c r="FI69" s="50"/>
      <c r="FJ69" s="50"/>
      <c r="FK69" s="50"/>
      <c r="FL69" s="50"/>
      <c r="FM69" s="50"/>
      <c r="FN69" s="50"/>
      <c r="FO69" s="50"/>
      <c r="FP69" s="50"/>
      <c r="FQ69" s="50"/>
      <c r="FR69" s="50"/>
      <c r="FS69" s="50"/>
      <c r="FT69" s="50"/>
      <c r="FU69" s="50"/>
      <c r="FV69" s="50"/>
      <c r="FW69" s="50"/>
      <c r="FX69" s="50"/>
      <c r="FY69" s="50"/>
      <c r="FZ69" s="50"/>
      <c r="GA69" s="50"/>
      <c r="GB69" s="50"/>
      <c r="GC69" s="50"/>
      <c r="GD69" s="50"/>
      <c r="GE69" s="50"/>
      <c r="GF69" s="50"/>
      <c r="GG69" s="50"/>
      <c r="GH69" s="50"/>
      <c r="GI69" s="50"/>
      <c r="GJ69" s="50"/>
      <c r="GK69" s="50"/>
      <c r="GL69" s="50"/>
      <c r="GM69" s="50"/>
      <c r="GN69" s="50"/>
      <c r="GO69" s="50"/>
      <c r="GP69" s="50"/>
      <c r="GQ69" s="50"/>
      <c r="GR69" s="50"/>
      <c r="GS69" s="50"/>
      <c r="GT69" s="50"/>
      <c r="GU69" s="50"/>
      <c r="GV69" s="50"/>
      <c r="GW69" s="50"/>
      <c r="GX69" s="50"/>
      <c r="GY69" s="50"/>
      <c r="GZ69" s="50"/>
      <c r="HA69" s="50"/>
      <c r="HB69" s="50"/>
      <c r="HC69" s="50"/>
      <c r="HD69" s="50"/>
      <c r="HE69" s="50"/>
      <c r="HF69" s="50"/>
      <c r="HG69" s="50"/>
      <c r="HH69" s="50"/>
      <c r="HI69" s="50"/>
      <c r="HJ69" s="50"/>
      <c r="HK69" s="50"/>
      <c r="HL69" s="50"/>
      <c r="HM69" s="50"/>
      <c r="HN69" s="50"/>
      <c r="HO69" s="50"/>
      <c r="HP69" s="50"/>
      <c r="HQ69" s="50"/>
      <c r="HR69" s="50"/>
      <c r="HS69" s="50"/>
      <c r="HT69" s="50"/>
      <c r="HU69" s="50"/>
      <c r="HV69" s="50"/>
      <c r="HW69" s="50"/>
      <c r="HX69" s="50"/>
      <c r="HY69" s="50"/>
      <c r="HZ69" s="50"/>
      <c r="IA69" s="50"/>
      <c r="IB69" s="50"/>
      <c r="IC69" s="50"/>
      <c r="ID69" s="50"/>
      <c r="IE69" s="50"/>
      <c r="IF69" s="50"/>
      <c r="IG69" s="50"/>
      <c r="IH69" s="50"/>
      <c r="II69" s="50"/>
      <c r="IJ69" s="50"/>
    </row>
    <row r="70" spans="1:244" s="47" customFormat="1" ht="9.75" customHeight="1">
      <c r="A70" s="334"/>
      <c r="B70" s="334"/>
      <c r="C70" s="334"/>
      <c r="D70" s="331">
        <v>10</v>
      </c>
      <c r="E70" s="331"/>
      <c r="F70" s="331"/>
      <c r="G70" s="351" t="str">
        <f t="shared" si="226"/>
        <v>中学男子走高跳</v>
      </c>
      <c r="H70" s="352"/>
      <c r="I70" s="352"/>
      <c r="J70" s="352"/>
      <c r="K70" s="352"/>
      <c r="L70" s="352"/>
      <c r="M70" s="352"/>
      <c r="N70" s="352"/>
      <c r="O70" s="352"/>
      <c r="P70" s="352"/>
      <c r="Q70" s="353"/>
      <c r="R70" s="323" t="e">
        <f>VLOOKUP($G70&amp;R$60,申込確認シート!$E$1:$F$200,2,FALSE)</f>
        <v>#N/A</v>
      </c>
      <c r="S70" s="323"/>
      <c r="T70" s="323"/>
      <c r="U70" s="329"/>
      <c r="V70" s="321" t="e">
        <f>VLOOKUP($G70&amp;V$60,申込確認シート!$E$1:$F$200,2,FALSE)</f>
        <v>#N/A</v>
      </c>
      <c r="W70" s="321"/>
      <c r="X70" s="321"/>
      <c r="Y70" s="321"/>
      <c r="Z70" s="321" t="e">
        <f>VLOOKUP($G70&amp;Z$60,申込確認シート!$E$1:$F$200,2,FALSE)</f>
        <v>#N/A</v>
      </c>
      <c r="AA70" s="321"/>
      <c r="AB70" s="321"/>
      <c r="AC70" s="321"/>
      <c r="AD70" s="321" t="e">
        <f>VLOOKUP($G70&amp;AD$60,申込確認シート!$E$1:$F$200,2,FALSE)</f>
        <v>#N/A</v>
      </c>
      <c r="AE70" s="321"/>
      <c r="AF70" s="321"/>
      <c r="AG70" s="321"/>
      <c r="AH70" s="321" t="e">
        <f>VLOOKUP($G70&amp;AH$60,申込確認シート!$E$1:$F$200,2,FALSE)</f>
        <v>#N/A</v>
      </c>
      <c r="AI70" s="321"/>
      <c r="AJ70" s="321"/>
      <c r="AK70" s="321"/>
      <c r="AL70" s="321" t="e">
        <f>VLOOKUP($G70&amp;AL$60,申込確認シート!$E$1:$F$200,2,FALSE)</f>
        <v>#N/A</v>
      </c>
      <c r="AM70" s="321"/>
      <c r="AN70" s="321"/>
      <c r="AO70" s="321"/>
      <c r="AP70" s="321" t="e">
        <f>VLOOKUP($G70&amp;AP$60,申込確認シート!$E$1:$F$200,2,FALSE)</f>
        <v>#N/A</v>
      </c>
      <c r="AQ70" s="321"/>
      <c r="AR70" s="321"/>
      <c r="AS70" s="321"/>
      <c r="AT70" s="321" t="e">
        <f>VLOOKUP($G70&amp;AT$60,申込確認シート!$E$1:$F$200,2,FALSE)</f>
        <v>#N/A</v>
      </c>
      <c r="AU70" s="321"/>
      <c r="AV70" s="321"/>
      <c r="AW70" s="321"/>
      <c r="AX70" s="321" t="e">
        <f>VLOOKUP($G70&amp;AX$60,申込確認シート!$E$1:$F$200,2,FALSE)</f>
        <v>#N/A</v>
      </c>
      <c r="AY70" s="321"/>
      <c r="AZ70" s="321"/>
      <c r="BA70" s="321"/>
      <c r="BB70" s="321" t="e">
        <f>VLOOKUP($G70&amp;BB$60,申込確認シート!$E$1:$F$200,2,FALSE)</f>
        <v>#N/A</v>
      </c>
      <c r="BC70" s="321"/>
      <c r="BD70" s="321"/>
      <c r="BE70" s="321"/>
      <c r="BF70" s="321" t="e">
        <f>VLOOKUP($G70&amp;BF$60,申込確認シート!$E$1:$F$200,2,FALSE)</f>
        <v>#N/A</v>
      </c>
      <c r="BG70" s="321"/>
      <c r="BH70" s="321"/>
      <c r="BI70" s="321"/>
      <c r="BJ70" s="321" t="e">
        <f>VLOOKUP($G70&amp;BJ$60,申込確認シート!$E$1:$F$200,2,FALSE)</f>
        <v>#N/A</v>
      </c>
      <c r="BK70" s="321"/>
      <c r="BL70" s="321"/>
      <c r="BM70" s="321"/>
      <c r="BN70" s="321" t="e">
        <f>VLOOKUP($G70&amp;BN$60,申込確認シート!$E$1:$F$200,2,FALSE)</f>
        <v>#N/A</v>
      </c>
      <c r="BO70" s="321"/>
      <c r="BP70" s="321"/>
      <c r="BQ70" s="321"/>
      <c r="BR70" s="321" t="e">
        <f>VLOOKUP($G70&amp;BR$60,申込確認シート!$E$1:$F$200,2,FALSE)</f>
        <v>#N/A</v>
      </c>
      <c r="BS70" s="321"/>
      <c r="BT70" s="321"/>
      <c r="BU70" s="321"/>
      <c r="BV70" s="322" t="e">
        <f>VLOOKUP($G70&amp;BV$60,申込確認シート!$E$1:$F$200,2,FALSE)</f>
        <v>#N/A</v>
      </c>
      <c r="BW70" s="323"/>
      <c r="BX70" s="323"/>
      <c r="BY70" s="323"/>
      <c r="BZ70" s="287">
        <f>COUNTIF(申込確認シート!$C$1:$C$200,G70)</f>
        <v>0</v>
      </c>
      <c r="CA70" s="287"/>
      <c r="CB70" s="287"/>
      <c r="CC70" s="287"/>
      <c r="CD70" s="50"/>
      <c r="CE70" s="50"/>
      <c r="CF70" s="50"/>
      <c r="CG70" s="50"/>
      <c r="CH70" s="50"/>
      <c r="CI70" s="50"/>
      <c r="CJ70" s="50"/>
      <c r="CK70" s="40"/>
      <c r="CL70" s="44"/>
      <c r="CM70" s="44"/>
      <c r="CN70" s="44"/>
      <c r="CO70" s="44"/>
      <c r="CP70" s="44"/>
      <c r="CQ70" s="44"/>
      <c r="CR70" s="89"/>
      <c r="CS70" s="89"/>
      <c r="CT70" s="89"/>
      <c r="CU70" s="89"/>
      <c r="CV70" s="89" t="s">
        <v>185</v>
      </c>
      <c r="CW70" s="44"/>
      <c r="CX70" s="44"/>
      <c r="CY70" s="44"/>
      <c r="CZ70" s="89"/>
      <c r="DA70" s="44"/>
      <c r="DB70" s="46"/>
      <c r="DC70" s="46"/>
      <c r="DD70" s="46"/>
      <c r="DE70" s="46"/>
      <c r="DF70" s="46"/>
      <c r="DG70" s="46"/>
      <c r="DH70" s="46"/>
      <c r="DI70" s="46"/>
      <c r="DJ70" s="46"/>
      <c r="DK70" s="46"/>
      <c r="DL70" s="46"/>
      <c r="DM70" s="46"/>
      <c r="DN70" s="46"/>
      <c r="DO70" s="46"/>
      <c r="DP70" s="46"/>
      <c r="DQ70" s="46"/>
      <c r="DR70" s="46"/>
      <c r="DS70" s="46"/>
      <c r="DT70" s="46"/>
      <c r="DU70" s="46"/>
      <c r="DV70" s="46"/>
      <c r="DW70" s="46"/>
      <c r="DX70" s="46"/>
      <c r="DY70" s="37"/>
      <c r="DZ70" s="40"/>
      <c r="EA70" s="40"/>
      <c r="EB70" s="40"/>
      <c r="EC70" s="40"/>
      <c r="ED70" s="40"/>
      <c r="EE70" s="40"/>
      <c r="EF70" s="40"/>
      <c r="EG70" s="40"/>
      <c r="EH70" s="40"/>
      <c r="EI70" s="40"/>
      <c r="EJ70" s="40"/>
      <c r="EK70" s="50"/>
      <c r="EL70" s="50"/>
      <c r="EM70" s="50"/>
      <c r="EN70" s="50"/>
      <c r="EO70" s="50"/>
      <c r="EP70" s="50"/>
      <c r="EQ70" s="50"/>
      <c r="ER70" s="50"/>
      <c r="ES70" s="50"/>
      <c r="ET70" s="50"/>
      <c r="EU70" s="50"/>
      <c r="EV70" s="50"/>
      <c r="EW70" s="50"/>
      <c r="EX70" s="50"/>
      <c r="EY70" s="50"/>
      <c r="EZ70" s="50"/>
      <c r="FA70" s="50"/>
      <c r="FB70" s="50"/>
      <c r="FC70" s="50"/>
      <c r="FD70" s="50"/>
      <c r="FE70" s="50"/>
      <c r="FF70" s="50"/>
      <c r="FG70" s="50"/>
      <c r="FH70" s="50"/>
      <c r="FI70" s="50"/>
      <c r="FJ70" s="50"/>
      <c r="FK70" s="50"/>
      <c r="FL70" s="50"/>
      <c r="FM70" s="50"/>
      <c r="FN70" s="50"/>
      <c r="FO70" s="50"/>
      <c r="FP70" s="50"/>
      <c r="FQ70" s="50"/>
      <c r="FR70" s="50"/>
      <c r="FS70" s="50"/>
      <c r="FT70" s="50"/>
      <c r="FU70" s="50"/>
      <c r="FV70" s="50"/>
      <c r="FW70" s="50"/>
      <c r="FX70" s="50"/>
      <c r="FY70" s="50"/>
      <c r="FZ70" s="50"/>
      <c r="GA70" s="50"/>
      <c r="GB70" s="50"/>
      <c r="GC70" s="50"/>
      <c r="GD70" s="50"/>
      <c r="GE70" s="50"/>
      <c r="GF70" s="50"/>
      <c r="GG70" s="50"/>
      <c r="GH70" s="50"/>
      <c r="GI70" s="50"/>
      <c r="GJ70" s="50"/>
      <c r="GK70" s="50"/>
      <c r="GL70" s="50"/>
      <c r="GM70" s="50"/>
      <c r="GN70" s="50"/>
      <c r="GO70" s="50"/>
      <c r="GP70" s="50"/>
      <c r="GQ70" s="50"/>
      <c r="GR70" s="50"/>
      <c r="GS70" s="50"/>
      <c r="GT70" s="50"/>
      <c r="GU70" s="50"/>
      <c r="GV70" s="50"/>
      <c r="GW70" s="50"/>
      <c r="GX70" s="50"/>
      <c r="GY70" s="50"/>
      <c r="GZ70" s="50"/>
      <c r="HA70" s="50"/>
      <c r="HB70" s="50"/>
      <c r="HC70" s="50"/>
      <c r="HD70" s="50"/>
      <c r="HE70" s="50"/>
      <c r="HF70" s="50"/>
      <c r="HG70" s="50"/>
      <c r="HH70" s="50"/>
      <c r="HI70" s="50"/>
      <c r="HJ70" s="50"/>
      <c r="HK70" s="50"/>
      <c r="HL70" s="50"/>
      <c r="HM70" s="50"/>
      <c r="HN70" s="50"/>
      <c r="HO70" s="50"/>
      <c r="HP70" s="50"/>
      <c r="HQ70" s="50"/>
      <c r="HR70" s="50"/>
      <c r="HS70" s="50"/>
      <c r="HT70" s="50"/>
      <c r="HU70" s="50"/>
      <c r="HV70" s="50"/>
      <c r="HW70" s="50"/>
      <c r="HX70" s="50"/>
      <c r="HY70" s="50"/>
      <c r="HZ70" s="50"/>
      <c r="IA70" s="50"/>
      <c r="IB70" s="50"/>
      <c r="IC70" s="50"/>
      <c r="ID70" s="50"/>
      <c r="IE70" s="50"/>
      <c r="IF70" s="50"/>
      <c r="IG70" s="50"/>
      <c r="IH70" s="50"/>
      <c r="II70" s="50"/>
      <c r="IJ70" s="50"/>
    </row>
    <row r="71" spans="1:244" s="47" customFormat="1" ht="9.75" customHeight="1">
      <c r="A71" s="334"/>
      <c r="B71" s="334"/>
      <c r="C71" s="334"/>
      <c r="D71" s="331">
        <v>11</v>
      </c>
      <c r="E71" s="331"/>
      <c r="F71" s="331"/>
      <c r="G71" s="351" t="str">
        <f t="shared" si="226"/>
        <v>中学男子棒高跳</v>
      </c>
      <c r="H71" s="352"/>
      <c r="I71" s="352"/>
      <c r="J71" s="352"/>
      <c r="K71" s="352"/>
      <c r="L71" s="352"/>
      <c r="M71" s="352"/>
      <c r="N71" s="352"/>
      <c r="O71" s="352"/>
      <c r="P71" s="352"/>
      <c r="Q71" s="353"/>
      <c r="R71" s="323" t="e">
        <f>VLOOKUP($G71&amp;R$60,申込確認シート!$E$1:$F$200,2,FALSE)</f>
        <v>#N/A</v>
      </c>
      <c r="S71" s="323"/>
      <c r="T71" s="323"/>
      <c r="U71" s="329"/>
      <c r="V71" s="321" t="e">
        <f>VLOOKUP($G71&amp;V$60,申込確認シート!$E$1:$F$200,2,FALSE)</f>
        <v>#N/A</v>
      </c>
      <c r="W71" s="321"/>
      <c r="X71" s="321"/>
      <c r="Y71" s="321"/>
      <c r="Z71" s="321" t="e">
        <f>VLOOKUP($G71&amp;Z$60,申込確認シート!$E$1:$F$200,2,FALSE)</f>
        <v>#N/A</v>
      </c>
      <c r="AA71" s="321"/>
      <c r="AB71" s="321"/>
      <c r="AC71" s="321"/>
      <c r="AD71" s="321" t="e">
        <f>VLOOKUP($G71&amp;AD$60,申込確認シート!$E$1:$F$200,2,FALSE)</f>
        <v>#N/A</v>
      </c>
      <c r="AE71" s="321"/>
      <c r="AF71" s="321"/>
      <c r="AG71" s="321"/>
      <c r="AH71" s="321" t="e">
        <f>VLOOKUP($G71&amp;AH$60,申込確認シート!$E$1:$F$200,2,FALSE)</f>
        <v>#N/A</v>
      </c>
      <c r="AI71" s="321"/>
      <c r="AJ71" s="321"/>
      <c r="AK71" s="321"/>
      <c r="AL71" s="321" t="e">
        <f>VLOOKUP($G71&amp;AL$60,申込確認シート!$E$1:$F$200,2,FALSE)</f>
        <v>#N/A</v>
      </c>
      <c r="AM71" s="321"/>
      <c r="AN71" s="321"/>
      <c r="AO71" s="321"/>
      <c r="AP71" s="321" t="e">
        <f>VLOOKUP($G71&amp;AP$60,申込確認シート!$E$1:$F$200,2,FALSE)</f>
        <v>#N/A</v>
      </c>
      <c r="AQ71" s="321"/>
      <c r="AR71" s="321"/>
      <c r="AS71" s="321"/>
      <c r="AT71" s="321" t="e">
        <f>VLOOKUP($G71&amp;AT$60,申込確認シート!$E$1:$F$200,2,FALSE)</f>
        <v>#N/A</v>
      </c>
      <c r="AU71" s="321"/>
      <c r="AV71" s="321"/>
      <c r="AW71" s="321"/>
      <c r="AX71" s="321" t="e">
        <f>VLOOKUP($G71&amp;AX$60,申込確認シート!$E$1:$F$200,2,FALSE)</f>
        <v>#N/A</v>
      </c>
      <c r="AY71" s="321"/>
      <c r="AZ71" s="321"/>
      <c r="BA71" s="321"/>
      <c r="BB71" s="321" t="e">
        <f>VLOOKUP($G71&amp;BB$60,申込確認シート!$E$1:$F$200,2,FALSE)</f>
        <v>#N/A</v>
      </c>
      <c r="BC71" s="321"/>
      <c r="BD71" s="321"/>
      <c r="BE71" s="321"/>
      <c r="BF71" s="321" t="e">
        <f>VLOOKUP($G71&amp;BF$60,申込確認シート!$E$1:$F$200,2,FALSE)</f>
        <v>#N/A</v>
      </c>
      <c r="BG71" s="321"/>
      <c r="BH71" s="321"/>
      <c r="BI71" s="321"/>
      <c r="BJ71" s="321" t="e">
        <f>VLOOKUP($G71&amp;BJ$60,申込確認シート!$E$1:$F$200,2,FALSE)</f>
        <v>#N/A</v>
      </c>
      <c r="BK71" s="321"/>
      <c r="BL71" s="321"/>
      <c r="BM71" s="321"/>
      <c r="BN71" s="321" t="e">
        <f>VLOOKUP($G71&amp;BN$60,申込確認シート!$E$1:$F$200,2,FALSE)</f>
        <v>#N/A</v>
      </c>
      <c r="BO71" s="321"/>
      <c r="BP71" s="321"/>
      <c r="BQ71" s="321"/>
      <c r="BR71" s="321" t="e">
        <f>VLOOKUP($G71&amp;BR$60,申込確認シート!$E$1:$F$200,2,FALSE)</f>
        <v>#N/A</v>
      </c>
      <c r="BS71" s="321"/>
      <c r="BT71" s="321"/>
      <c r="BU71" s="321"/>
      <c r="BV71" s="322" t="e">
        <f>VLOOKUP($G71&amp;BV$60,申込確認シート!$E$1:$F$200,2,FALSE)</f>
        <v>#N/A</v>
      </c>
      <c r="BW71" s="323"/>
      <c r="BX71" s="323"/>
      <c r="BY71" s="323"/>
      <c r="BZ71" s="287">
        <f>COUNTIF(申込確認シート!$C$1:$C$200,G71)</f>
        <v>0</v>
      </c>
      <c r="CA71" s="287"/>
      <c r="CB71" s="287"/>
      <c r="CC71" s="287"/>
      <c r="CD71" s="50"/>
      <c r="CE71" s="50"/>
      <c r="CF71" s="50"/>
      <c r="CG71" s="50"/>
      <c r="CH71" s="50"/>
      <c r="CI71" s="50"/>
      <c r="CJ71" s="50"/>
      <c r="CK71" s="40"/>
      <c r="CL71" s="44"/>
      <c r="CM71" s="44"/>
      <c r="CN71" s="44"/>
      <c r="CO71" s="44"/>
      <c r="CP71" s="44"/>
      <c r="CQ71" s="44"/>
      <c r="CR71" s="89"/>
      <c r="CS71" s="89"/>
      <c r="CT71" s="89"/>
      <c r="CU71" s="89"/>
      <c r="CV71" s="89" t="s">
        <v>54</v>
      </c>
      <c r="CW71" s="44"/>
      <c r="CX71" s="44"/>
      <c r="CY71" s="44"/>
      <c r="CZ71" s="89"/>
      <c r="DA71" s="44"/>
      <c r="DB71" s="46"/>
      <c r="DC71" s="46"/>
      <c r="DD71" s="46"/>
      <c r="DE71" s="46"/>
      <c r="DF71" s="46"/>
      <c r="DG71" s="46"/>
      <c r="DH71" s="46"/>
      <c r="DI71" s="46"/>
      <c r="DJ71" s="46"/>
      <c r="DK71" s="46"/>
      <c r="DL71" s="46"/>
      <c r="DM71" s="46"/>
      <c r="DN71" s="46"/>
      <c r="DO71" s="46"/>
      <c r="DP71" s="46"/>
      <c r="DQ71" s="46"/>
      <c r="DR71" s="46"/>
      <c r="DS71" s="46"/>
      <c r="DT71" s="46"/>
      <c r="DU71" s="46"/>
      <c r="DV71" s="46"/>
      <c r="DW71" s="46"/>
      <c r="DX71" s="46"/>
      <c r="DY71" s="37"/>
      <c r="DZ71" s="40"/>
      <c r="EA71" s="40"/>
      <c r="EB71" s="40"/>
      <c r="EC71" s="40"/>
      <c r="ED71" s="40"/>
      <c r="EE71" s="40"/>
      <c r="EF71" s="40"/>
      <c r="EG71" s="40"/>
      <c r="EH71" s="40"/>
      <c r="EI71" s="40"/>
      <c r="EJ71" s="40"/>
      <c r="EK71" s="50"/>
      <c r="EL71" s="50"/>
      <c r="EM71" s="50"/>
      <c r="EN71" s="50"/>
      <c r="EO71" s="50"/>
      <c r="EP71" s="50"/>
      <c r="EQ71" s="50"/>
      <c r="ER71" s="50"/>
      <c r="ES71" s="50"/>
      <c r="ET71" s="50"/>
      <c r="EU71" s="50"/>
      <c r="EV71" s="50"/>
      <c r="EW71" s="50"/>
      <c r="EX71" s="50"/>
      <c r="EY71" s="50"/>
      <c r="EZ71" s="50"/>
      <c r="FA71" s="50"/>
      <c r="FB71" s="50"/>
      <c r="FC71" s="50"/>
      <c r="FD71" s="50"/>
      <c r="FE71" s="50"/>
      <c r="FF71" s="50"/>
      <c r="FG71" s="50"/>
      <c r="FH71" s="50"/>
      <c r="FI71" s="50"/>
      <c r="FJ71" s="50"/>
      <c r="FK71" s="50"/>
      <c r="FL71" s="50"/>
      <c r="FM71" s="50"/>
      <c r="FN71" s="50"/>
      <c r="FO71" s="50"/>
      <c r="FP71" s="50"/>
      <c r="FQ71" s="50"/>
      <c r="FR71" s="50"/>
      <c r="FS71" s="50"/>
      <c r="FT71" s="50"/>
      <c r="FU71" s="50"/>
      <c r="FV71" s="50"/>
      <c r="FW71" s="50"/>
      <c r="FX71" s="50"/>
      <c r="FY71" s="50"/>
      <c r="FZ71" s="50"/>
      <c r="GA71" s="50"/>
      <c r="GB71" s="50"/>
      <c r="GC71" s="50"/>
      <c r="GD71" s="50"/>
      <c r="GE71" s="50"/>
      <c r="GF71" s="50"/>
      <c r="GG71" s="50"/>
      <c r="GH71" s="50"/>
      <c r="GI71" s="50"/>
      <c r="GJ71" s="50"/>
      <c r="GK71" s="50"/>
      <c r="GL71" s="50"/>
      <c r="GM71" s="50"/>
      <c r="GN71" s="50"/>
      <c r="GO71" s="50"/>
      <c r="GP71" s="50"/>
      <c r="GQ71" s="50"/>
      <c r="GR71" s="50"/>
      <c r="GS71" s="50"/>
      <c r="GT71" s="50"/>
      <c r="GU71" s="50"/>
      <c r="GV71" s="50"/>
      <c r="GW71" s="50"/>
      <c r="GX71" s="50"/>
      <c r="GY71" s="50"/>
      <c r="GZ71" s="50"/>
      <c r="HA71" s="50"/>
      <c r="HB71" s="50"/>
      <c r="HC71" s="50"/>
      <c r="HD71" s="50"/>
      <c r="HE71" s="50"/>
      <c r="HF71" s="50"/>
      <c r="HG71" s="50"/>
      <c r="HH71" s="50"/>
      <c r="HI71" s="50"/>
      <c r="HJ71" s="50"/>
      <c r="HK71" s="50"/>
      <c r="HL71" s="50"/>
      <c r="HM71" s="50"/>
      <c r="HN71" s="50"/>
      <c r="HO71" s="50"/>
      <c r="HP71" s="50"/>
      <c r="HQ71" s="50"/>
      <c r="HR71" s="50"/>
      <c r="HS71" s="50"/>
      <c r="HT71" s="50"/>
      <c r="HU71" s="50"/>
      <c r="HV71" s="50"/>
      <c r="HW71" s="50"/>
      <c r="HX71" s="50"/>
      <c r="HY71" s="50"/>
      <c r="HZ71" s="50"/>
      <c r="IA71" s="50"/>
      <c r="IB71" s="50"/>
      <c r="IC71" s="50"/>
      <c r="ID71" s="50"/>
      <c r="IE71" s="50"/>
      <c r="IF71" s="50"/>
      <c r="IG71" s="50"/>
      <c r="IH71" s="50"/>
      <c r="II71" s="50"/>
      <c r="IJ71" s="50"/>
    </row>
    <row r="72" spans="1:244" s="47" customFormat="1" ht="9.75" customHeight="1">
      <c r="A72" s="334"/>
      <c r="B72" s="334"/>
      <c r="C72" s="334"/>
      <c r="D72" s="331">
        <v>12</v>
      </c>
      <c r="E72" s="331"/>
      <c r="F72" s="331"/>
      <c r="G72" s="351" t="str">
        <f t="shared" si="226"/>
        <v>中学男子走幅跳</v>
      </c>
      <c r="H72" s="352"/>
      <c r="I72" s="352"/>
      <c r="J72" s="352"/>
      <c r="K72" s="352"/>
      <c r="L72" s="352"/>
      <c r="M72" s="352"/>
      <c r="N72" s="352"/>
      <c r="O72" s="352"/>
      <c r="P72" s="352"/>
      <c r="Q72" s="353"/>
      <c r="R72" s="323" t="e">
        <f>VLOOKUP($G72&amp;R$60,申込確認シート!$E$1:$F$200,2,FALSE)</f>
        <v>#N/A</v>
      </c>
      <c r="S72" s="323"/>
      <c r="T72" s="323"/>
      <c r="U72" s="329"/>
      <c r="V72" s="321" t="e">
        <f>VLOOKUP($G72&amp;V$60,申込確認シート!$E$1:$F$200,2,FALSE)</f>
        <v>#N/A</v>
      </c>
      <c r="W72" s="321"/>
      <c r="X72" s="321"/>
      <c r="Y72" s="321"/>
      <c r="Z72" s="321" t="e">
        <f>VLOOKUP($G72&amp;Z$60,申込確認シート!$E$1:$F$200,2,FALSE)</f>
        <v>#N/A</v>
      </c>
      <c r="AA72" s="321"/>
      <c r="AB72" s="321"/>
      <c r="AC72" s="321"/>
      <c r="AD72" s="321" t="e">
        <f>VLOOKUP($G72&amp;AD$60,申込確認シート!$E$1:$F$200,2,FALSE)</f>
        <v>#N/A</v>
      </c>
      <c r="AE72" s="321"/>
      <c r="AF72" s="321"/>
      <c r="AG72" s="321"/>
      <c r="AH72" s="321" t="e">
        <f>VLOOKUP($G72&amp;AH$60,申込確認シート!$E$1:$F$200,2,FALSE)</f>
        <v>#N/A</v>
      </c>
      <c r="AI72" s="321"/>
      <c r="AJ72" s="321"/>
      <c r="AK72" s="321"/>
      <c r="AL72" s="321" t="e">
        <f>VLOOKUP($G72&amp;AL$60,申込確認シート!$E$1:$F$200,2,FALSE)</f>
        <v>#N/A</v>
      </c>
      <c r="AM72" s="321"/>
      <c r="AN72" s="321"/>
      <c r="AO72" s="321"/>
      <c r="AP72" s="321" t="e">
        <f>VLOOKUP($G72&amp;AP$60,申込確認シート!$E$1:$F$200,2,FALSE)</f>
        <v>#N/A</v>
      </c>
      <c r="AQ72" s="321"/>
      <c r="AR72" s="321"/>
      <c r="AS72" s="321"/>
      <c r="AT72" s="321" t="e">
        <f>VLOOKUP($G72&amp;AT$60,申込確認シート!$E$1:$F$200,2,FALSE)</f>
        <v>#N/A</v>
      </c>
      <c r="AU72" s="321"/>
      <c r="AV72" s="321"/>
      <c r="AW72" s="321"/>
      <c r="AX72" s="321" t="e">
        <f>VLOOKUP($G72&amp;AX$60,申込確認シート!$E$1:$F$200,2,FALSE)</f>
        <v>#N/A</v>
      </c>
      <c r="AY72" s="321"/>
      <c r="AZ72" s="321"/>
      <c r="BA72" s="321"/>
      <c r="BB72" s="321" t="e">
        <f>VLOOKUP($G72&amp;BB$60,申込確認シート!$E$1:$F$200,2,FALSE)</f>
        <v>#N/A</v>
      </c>
      <c r="BC72" s="321"/>
      <c r="BD72" s="321"/>
      <c r="BE72" s="321"/>
      <c r="BF72" s="321" t="e">
        <f>VLOOKUP($G72&amp;BF$60,申込確認シート!$E$1:$F$200,2,FALSE)</f>
        <v>#N/A</v>
      </c>
      <c r="BG72" s="321"/>
      <c r="BH72" s="321"/>
      <c r="BI72" s="321"/>
      <c r="BJ72" s="321" t="e">
        <f>VLOOKUP($G72&amp;BJ$60,申込確認シート!$E$1:$F$200,2,FALSE)</f>
        <v>#N/A</v>
      </c>
      <c r="BK72" s="321"/>
      <c r="BL72" s="321"/>
      <c r="BM72" s="321"/>
      <c r="BN72" s="321" t="e">
        <f>VLOOKUP($G72&amp;BN$60,申込確認シート!$E$1:$F$200,2,FALSE)</f>
        <v>#N/A</v>
      </c>
      <c r="BO72" s="321"/>
      <c r="BP72" s="321"/>
      <c r="BQ72" s="321"/>
      <c r="BR72" s="321" t="e">
        <f>VLOOKUP($G72&amp;BR$60,申込確認シート!$E$1:$F$200,2,FALSE)</f>
        <v>#N/A</v>
      </c>
      <c r="BS72" s="321"/>
      <c r="BT72" s="321"/>
      <c r="BU72" s="321"/>
      <c r="BV72" s="322" t="e">
        <f>VLOOKUP($G72&amp;BV$60,申込確認シート!$E$1:$F$200,2,FALSE)</f>
        <v>#N/A</v>
      </c>
      <c r="BW72" s="323"/>
      <c r="BX72" s="323"/>
      <c r="BY72" s="323"/>
      <c r="BZ72" s="287">
        <f>COUNTIF(申込確認シート!$C$1:$C$200,G72)</f>
        <v>0</v>
      </c>
      <c r="CA72" s="287"/>
      <c r="CB72" s="287"/>
      <c r="CC72" s="287"/>
      <c r="CD72" s="50"/>
      <c r="CE72" s="50"/>
      <c r="CF72" s="50"/>
      <c r="CG72" s="50"/>
      <c r="CH72" s="50"/>
      <c r="CI72" s="50"/>
      <c r="CJ72" s="50"/>
      <c r="CK72" s="40"/>
      <c r="CL72" s="44"/>
      <c r="CM72" s="44"/>
      <c r="CN72" s="44"/>
      <c r="CO72" s="44"/>
      <c r="CP72" s="44"/>
      <c r="CQ72" s="44"/>
      <c r="CR72" s="89"/>
      <c r="CS72" s="89"/>
      <c r="CT72" s="89"/>
      <c r="CU72" s="89"/>
      <c r="CV72" s="89" t="s">
        <v>330</v>
      </c>
      <c r="CW72" s="44"/>
      <c r="CX72" s="44"/>
      <c r="CY72" s="44"/>
      <c r="CZ72" s="89"/>
      <c r="DA72" s="44"/>
      <c r="DB72" s="46"/>
      <c r="DC72" s="46"/>
      <c r="DD72" s="46"/>
      <c r="DE72" s="46"/>
      <c r="DF72" s="46"/>
      <c r="DG72" s="46"/>
      <c r="DH72" s="46"/>
      <c r="DI72" s="46"/>
      <c r="DJ72" s="46"/>
      <c r="DK72" s="46"/>
      <c r="DL72" s="46"/>
      <c r="DM72" s="46"/>
      <c r="DN72" s="46"/>
      <c r="DO72" s="46"/>
      <c r="DP72" s="46"/>
      <c r="DQ72" s="46"/>
      <c r="DR72" s="46"/>
      <c r="DS72" s="46"/>
      <c r="DT72" s="46"/>
      <c r="DU72" s="46"/>
      <c r="DV72" s="46"/>
      <c r="DW72" s="46"/>
      <c r="DX72" s="46"/>
      <c r="DY72" s="37"/>
      <c r="DZ72" s="40"/>
      <c r="EA72" s="40"/>
      <c r="EB72" s="40"/>
      <c r="EC72" s="40"/>
      <c r="ED72" s="40"/>
      <c r="EE72" s="40"/>
      <c r="EF72" s="40"/>
      <c r="EG72" s="40"/>
      <c r="EH72" s="40"/>
      <c r="EI72" s="40"/>
      <c r="EJ72" s="40"/>
      <c r="EK72" s="50"/>
      <c r="EL72" s="50"/>
      <c r="EM72" s="50"/>
      <c r="EN72" s="50"/>
      <c r="EO72" s="50"/>
      <c r="EP72" s="50"/>
      <c r="EQ72" s="50"/>
      <c r="ER72" s="50"/>
      <c r="ES72" s="50"/>
      <c r="ET72" s="50"/>
      <c r="EU72" s="50"/>
      <c r="EV72" s="50"/>
      <c r="EW72" s="50"/>
      <c r="EX72" s="50"/>
      <c r="EY72" s="50"/>
      <c r="EZ72" s="50"/>
      <c r="FA72" s="50"/>
      <c r="FB72" s="50"/>
      <c r="FC72" s="50"/>
      <c r="FD72" s="50"/>
      <c r="FE72" s="50"/>
      <c r="FF72" s="50"/>
      <c r="FG72" s="50"/>
      <c r="FH72" s="50"/>
      <c r="FI72" s="50"/>
      <c r="FJ72" s="50"/>
      <c r="FK72" s="50"/>
      <c r="FL72" s="50"/>
      <c r="FM72" s="50"/>
      <c r="FN72" s="50"/>
      <c r="FO72" s="50"/>
      <c r="FP72" s="50"/>
      <c r="FQ72" s="50"/>
      <c r="FR72" s="50"/>
      <c r="FS72" s="50"/>
      <c r="FT72" s="50"/>
      <c r="FU72" s="50"/>
      <c r="FV72" s="50"/>
      <c r="FW72" s="50"/>
      <c r="FX72" s="50"/>
      <c r="FY72" s="50"/>
      <c r="FZ72" s="50"/>
      <c r="GA72" s="50"/>
      <c r="GB72" s="50"/>
      <c r="GC72" s="50"/>
      <c r="GD72" s="50"/>
      <c r="GE72" s="50"/>
      <c r="GF72" s="50"/>
      <c r="GG72" s="50"/>
      <c r="GH72" s="50"/>
      <c r="GI72" s="50"/>
      <c r="GJ72" s="50"/>
      <c r="GK72" s="50"/>
      <c r="GL72" s="50"/>
      <c r="GM72" s="50"/>
      <c r="GN72" s="50"/>
      <c r="GO72" s="50"/>
      <c r="GP72" s="50"/>
      <c r="GQ72" s="50"/>
      <c r="GR72" s="50"/>
      <c r="GS72" s="50"/>
      <c r="GT72" s="50"/>
      <c r="GU72" s="50"/>
      <c r="GV72" s="50"/>
      <c r="GW72" s="50"/>
      <c r="GX72" s="50"/>
      <c r="GY72" s="50"/>
      <c r="GZ72" s="50"/>
      <c r="HA72" s="50"/>
      <c r="HB72" s="50"/>
      <c r="HC72" s="50"/>
      <c r="HD72" s="50"/>
      <c r="HE72" s="50"/>
      <c r="HF72" s="50"/>
      <c r="HG72" s="50"/>
      <c r="HH72" s="50"/>
      <c r="HI72" s="50"/>
      <c r="HJ72" s="50"/>
      <c r="HK72" s="50"/>
      <c r="HL72" s="50"/>
      <c r="HM72" s="50"/>
      <c r="HN72" s="50"/>
      <c r="HO72" s="50"/>
      <c r="HP72" s="50"/>
      <c r="HQ72" s="50"/>
      <c r="HR72" s="50"/>
      <c r="HS72" s="50"/>
      <c r="HT72" s="50"/>
      <c r="HU72" s="50"/>
      <c r="HV72" s="50"/>
      <c r="HW72" s="50"/>
      <c r="HX72" s="50"/>
      <c r="HY72" s="50"/>
      <c r="HZ72" s="50"/>
      <c r="IA72" s="50"/>
      <c r="IB72" s="50"/>
      <c r="IC72" s="50"/>
      <c r="ID72" s="50"/>
      <c r="IE72" s="50"/>
      <c r="IF72" s="50"/>
      <c r="IG72" s="50"/>
      <c r="IH72" s="50"/>
      <c r="II72" s="50"/>
      <c r="IJ72" s="50"/>
    </row>
    <row r="73" spans="1:244" s="47" customFormat="1" ht="9.75" customHeight="1">
      <c r="A73" s="334"/>
      <c r="B73" s="334"/>
      <c r="C73" s="334"/>
      <c r="D73" s="331">
        <v>13</v>
      </c>
      <c r="E73" s="331"/>
      <c r="F73" s="331"/>
      <c r="G73" s="351" t="str">
        <f t="shared" si="226"/>
        <v>中学男子砲丸投(5.000kg)</v>
      </c>
      <c r="H73" s="352"/>
      <c r="I73" s="352"/>
      <c r="J73" s="352"/>
      <c r="K73" s="352"/>
      <c r="L73" s="352"/>
      <c r="M73" s="352"/>
      <c r="N73" s="352"/>
      <c r="O73" s="352"/>
      <c r="P73" s="352"/>
      <c r="Q73" s="353"/>
      <c r="R73" s="323" t="e">
        <f>VLOOKUP($G73&amp;R$60,申込確認シート!$E$1:$F$200,2,FALSE)</f>
        <v>#N/A</v>
      </c>
      <c r="S73" s="323"/>
      <c r="T73" s="323"/>
      <c r="U73" s="329"/>
      <c r="V73" s="321" t="e">
        <f>VLOOKUP($G73&amp;V$60,申込確認シート!$E$1:$F$200,2,FALSE)</f>
        <v>#N/A</v>
      </c>
      <c r="W73" s="321"/>
      <c r="X73" s="321"/>
      <c r="Y73" s="321"/>
      <c r="Z73" s="321" t="e">
        <f>VLOOKUP($G73&amp;Z$60,申込確認シート!$E$1:$F$200,2,FALSE)</f>
        <v>#N/A</v>
      </c>
      <c r="AA73" s="321"/>
      <c r="AB73" s="321"/>
      <c r="AC73" s="321"/>
      <c r="AD73" s="321" t="e">
        <f>VLOOKUP($G73&amp;AD$60,申込確認シート!$E$1:$F$200,2,FALSE)</f>
        <v>#N/A</v>
      </c>
      <c r="AE73" s="321"/>
      <c r="AF73" s="321"/>
      <c r="AG73" s="321"/>
      <c r="AH73" s="321" t="e">
        <f>VLOOKUP($G73&amp;AH$60,申込確認シート!$E$1:$F$200,2,FALSE)</f>
        <v>#N/A</v>
      </c>
      <c r="AI73" s="321"/>
      <c r="AJ73" s="321"/>
      <c r="AK73" s="321"/>
      <c r="AL73" s="321" t="e">
        <f>VLOOKUP($G73&amp;AL$60,申込確認シート!$E$1:$F$200,2,FALSE)</f>
        <v>#N/A</v>
      </c>
      <c r="AM73" s="321"/>
      <c r="AN73" s="321"/>
      <c r="AO73" s="321"/>
      <c r="AP73" s="321" t="e">
        <f>VLOOKUP($G73&amp;AP$60,申込確認シート!$E$1:$F$200,2,FALSE)</f>
        <v>#N/A</v>
      </c>
      <c r="AQ73" s="321"/>
      <c r="AR73" s="321"/>
      <c r="AS73" s="321"/>
      <c r="AT73" s="321" t="e">
        <f>VLOOKUP($G73&amp;AT$60,申込確認シート!$E$1:$F$200,2,FALSE)</f>
        <v>#N/A</v>
      </c>
      <c r="AU73" s="321"/>
      <c r="AV73" s="321"/>
      <c r="AW73" s="321"/>
      <c r="AX73" s="321" t="e">
        <f>VLOOKUP($G73&amp;AX$60,申込確認シート!$E$1:$F$200,2,FALSE)</f>
        <v>#N/A</v>
      </c>
      <c r="AY73" s="321"/>
      <c r="AZ73" s="321"/>
      <c r="BA73" s="321"/>
      <c r="BB73" s="321" t="e">
        <f>VLOOKUP($G73&amp;BB$60,申込確認シート!$E$1:$F$200,2,FALSE)</f>
        <v>#N/A</v>
      </c>
      <c r="BC73" s="321"/>
      <c r="BD73" s="321"/>
      <c r="BE73" s="321"/>
      <c r="BF73" s="321" t="e">
        <f>VLOOKUP($G73&amp;BF$60,申込確認シート!$E$1:$F$200,2,FALSE)</f>
        <v>#N/A</v>
      </c>
      <c r="BG73" s="321"/>
      <c r="BH73" s="321"/>
      <c r="BI73" s="321"/>
      <c r="BJ73" s="321" t="e">
        <f>VLOOKUP($G73&amp;BJ$60,申込確認シート!$E$1:$F$200,2,FALSE)</f>
        <v>#N/A</v>
      </c>
      <c r="BK73" s="321"/>
      <c r="BL73" s="321"/>
      <c r="BM73" s="321"/>
      <c r="BN73" s="321" t="e">
        <f>VLOOKUP($G73&amp;BN$60,申込確認シート!$E$1:$F$200,2,FALSE)</f>
        <v>#N/A</v>
      </c>
      <c r="BO73" s="321"/>
      <c r="BP73" s="321"/>
      <c r="BQ73" s="321"/>
      <c r="BR73" s="321" t="e">
        <f>VLOOKUP($G73&amp;BR$60,申込確認シート!$E$1:$F$200,2,FALSE)</f>
        <v>#N/A</v>
      </c>
      <c r="BS73" s="321"/>
      <c r="BT73" s="321"/>
      <c r="BU73" s="321"/>
      <c r="BV73" s="322" t="e">
        <f>VLOOKUP($G73&amp;BV$60,申込確認シート!$E$1:$F$200,2,FALSE)</f>
        <v>#N/A</v>
      </c>
      <c r="BW73" s="323"/>
      <c r="BX73" s="323"/>
      <c r="BY73" s="323"/>
      <c r="BZ73" s="287">
        <f>COUNTIF(申込確認シート!$C$1:$C$200,G73)</f>
        <v>0</v>
      </c>
      <c r="CA73" s="287"/>
      <c r="CB73" s="287"/>
      <c r="CC73" s="287"/>
      <c r="CD73" s="50"/>
      <c r="CE73" s="50"/>
      <c r="CF73" s="50"/>
      <c r="CG73" s="50"/>
      <c r="CH73" s="50"/>
      <c r="CI73" s="50"/>
      <c r="CJ73" s="50"/>
      <c r="CK73" s="40"/>
      <c r="CL73" s="44"/>
      <c r="CM73" s="44"/>
      <c r="CN73" s="44"/>
      <c r="CO73" s="44"/>
      <c r="CP73" s="44"/>
      <c r="CQ73" s="44"/>
      <c r="CR73" s="89"/>
      <c r="CS73" s="89"/>
      <c r="CT73" s="89"/>
      <c r="CU73" s="89"/>
      <c r="CV73" s="89"/>
      <c r="CW73" s="44"/>
      <c r="CX73" s="44"/>
      <c r="CY73" s="44"/>
      <c r="CZ73" s="89"/>
      <c r="DA73" s="44"/>
      <c r="DB73" s="46"/>
      <c r="DC73" s="46"/>
      <c r="DD73" s="46"/>
      <c r="DE73" s="46"/>
      <c r="DF73" s="46"/>
      <c r="DG73" s="46"/>
      <c r="DH73" s="46"/>
      <c r="DI73" s="46"/>
      <c r="DJ73" s="46"/>
      <c r="DK73" s="46"/>
      <c r="DL73" s="46"/>
      <c r="DM73" s="46"/>
      <c r="DN73" s="46"/>
      <c r="DO73" s="46"/>
      <c r="DP73" s="46"/>
      <c r="DQ73" s="46"/>
      <c r="DR73" s="46"/>
      <c r="DS73" s="46"/>
      <c r="DT73" s="46"/>
      <c r="DU73" s="46"/>
      <c r="DV73" s="46"/>
      <c r="DW73" s="46"/>
      <c r="DX73" s="46"/>
      <c r="DY73" s="37"/>
      <c r="DZ73" s="40"/>
      <c r="EA73" s="40"/>
      <c r="EB73" s="40"/>
      <c r="EC73" s="40"/>
      <c r="ED73" s="40"/>
      <c r="EE73" s="40"/>
      <c r="EF73" s="40"/>
      <c r="EG73" s="40"/>
      <c r="EH73" s="40"/>
      <c r="EI73" s="40"/>
      <c r="EJ73" s="40"/>
      <c r="EK73" s="50"/>
      <c r="EL73" s="50"/>
      <c r="EM73" s="50"/>
      <c r="EN73" s="50"/>
      <c r="EO73" s="50"/>
      <c r="EP73" s="50"/>
      <c r="EQ73" s="50"/>
      <c r="ER73" s="50"/>
      <c r="ES73" s="50"/>
      <c r="ET73" s="50"/>
      <c r="EU73" s="50"/>
      <c r="EV73" s="50"/>
      <c r="EW73" s="50"/>
      <c r="EX73" s="50"/>
      <c r="EY73" s="50"/>
      <c r="EZ73" s="50"/>
      <c r="FA73" s="50"/>
      <c r="FB73" s="50"/>
      <c r="FC73" s="50"/>
      <c r="FD73" s="50"/>
      <c r="FE73" s="50"/>
      <c r="FF73" s="50"/>
      <c r="FG73" s="50"/>
      <c r="FH73" s="50"/>
      <c r="FI73" s="50"/>
      <c r="FJ73" s="50"/>
      <c r="FK73" s="50"/>
      <c r="FL73" s="50"/>
      <c r="FM73" s="50"/>
      <c r="FN73" s="50"/>
      <c r="FO73" s="50"/>
      <c r="FP73" s="50"/>
      <c r="FQ73" s="50"/>
      <c r="FR73" s="50"/>
      <c r="FS73" s="50"/>
      <c r="FT73" s="50"/>
      <c r="FU73" s="50"/>
      <c r="FV73" s="50"/>
      <c r="FW73" s="50"/>
      <c r="FX73" s="50"/>
      <c r="FY73" s="50"/>
      <c r="FZ73" s="50"/>
      <c r="GA73" s="50"/>
      <c r="GB73" s="50"/>
      <c r="GC73" s="50"/>
      <c r="GD73" s="50"/>
      <c r="GE73" s="50"/>
      <c r="GF73" s="50"/>
      <c r="GG73" s="50"/>
      <c r="GH73" s="50"/>
      <c r="GI73" s="50"/>
      <c r="GJ73" s="50"/>
      <c r="GK73" s="50"/>
      <c r="GL73" s="50"/>
      <c r="GM73" s="50"/>
      <c r="GN73" s="50"/>
      <c r="GO73" s="50"/>
      <c r="GP73" s="50"/>
      <c r="GQ73" s="50"/>
      <c r="GR73" s="50"/>
      <c r="GS73" s="50"/>
      <c r="GT73" s="50"/>
      <c r="GU73" s="50"/>
      <c r="GV73" s="50"/>
      <c r="GW73" s="50"/>
      <c r="GX73" s="50"/>
      <c r="GY73" s="50"/>
      <c r="GZ73" s="50"/>
      <c r="HA73" s="50"/>
      <c r="HB73" s="50"/>
      <c r="HC73" s="50"/>
      <c r="HD73" s="50"/>
      <c r="HE73" s="50"/>
      <c r="HF73" s="50"/>
      <c r="HG73" s="50"/>
      <c r="HH73" s="50"/>
      <c r="HI73" s="50"/>
      <c r="HJ73" s="50"/>
      <c r="HK73" s="50"/>
      <c r="HL73" s="50"/>
      <c r="HM73" s="50"/>
      <c r="HN73" s="50"/>
      <c r="HO73" s="50"/>
      <c r="HP73" s="50"/>
      <c r="HQ73" s="50"/>
      <c r="HR73" s="50"/>
      <c r="HS73" s="50"/>
      <c r="HT73" s="50"/>
      <c r="HU73" s="50"/>
      <c r="HV73" s="50"/>
      <c r="HW73" s="50"/>
      <c r="HX73" s="50"/>
      <c r="HY73" s="50"/>
      <c r="HZ73" s="50"/>
      <c r="IA73" s="50"/>
      <c r="IB73" s="50"/>
      <c r="IC73" s="50"/>
      <c r="ID73" s="50"/>
      <c r="IE73" s="50"/>
      <c r="IF73" s="50"/>
      <c r="IG73" s="50"/>
      <c r="IH73" s="50"/>
      <c r="II73" s="50"/>
      <c r="IJ73" s="50"/>
    </row>
    <row r="74" spans="1:244" s="47" customFormat="1" ht="9.75" customHeight="1">
      <c r="A74" s="334"/>
      <c r="B74" s="334"/>
      <c r="C74" s="334"/>
      <c r="D74" s="331">
        <v>14</v>
      </c>
      <c r="E74" s="331"/>
      <c r="F74" s="331"/>
      <c r="G74" s="351" t="str">
        <f t="shared" si="226"/>
        <v>中学男子円盤投(1.500kg)</v>
      </c>
      <c r="H74" s="352"/>
      <c r="I74" s="352"/>
      <c r="J74" s="352"/>
      <c r="K74" s="352"/>
      <c r="L74" s="352"/>
      <c r="M74" s="352"/>
      <c r="N74" s="352"/>
      <c r="O74" s="352"/>
      <c r="P74" s="352"/>
      <c r="Q74" s="353"/>
      <c r="R74" s="323" t="e">
        <f>VLOOKUP($G74&amp;R$60,申込確認シート!$E$1:$F$200,2,FALSE)</f>
        <v>#N/A</v>
      </c>
      <c r="S74" s="323"/>
      <c r="T74" s="323"/>
      <c r="U74" s="329"/>
      <c r="V74" s="321" t="e">
        <f>VLOOKUP($G74&amp;V$60,申込確認シート!$E$1:$F$200,2,FALSE)</f>
        <v>#N/A</v>
      </c>
      <c r="W74" s="321"/>
      <c r="X74" s="321"/>
      <c r="Y74" s="321"/>
      <c r="Z74" s="321" t="e">
        <f>VLOOKUP($G74&amp;Z$60,申込確認シート!$E$1:$F$200,2,FALSE)</f>
        <v>#N/A</v>
      </c>
      <c r="AA74" s="321"/>
      <c r="AB74" s="321"/>
      <c r="AC74" s="321"/>
      <c r="AD74" s="321" t="e">
        <f>VLOOKUP($G74&amp;AD$60,申込確認シート!$E$1:$F$200,2,FALSE)</f>
        <v>#N/A</v>
      </c>
      <c r="AE74" s="321"/>
      <c r="AF74" s="321"/>
      <c r="AG74" s="321"/>
      <c r="AH74" s="321" t="e">
        <f>VLOOKUP($G74&amp;AH$60,申込確認シート!$E$1:$F$200,2,FALSE)</f>
        <v>#N/A</v>
      </c>
      <c r="AI74" s="321"/>
      <c r="AJ74" s="321"/>
      <c r="AK74" s="321"/>
      <c r="AL74" s="321" t="e">
        <f>VLOOKUP($G74&amp;AL$60,申込確認シート!$E$1:$F$200,2,FALSE)</f>
        <v>#N/A</v>
      </c>
      <c r="AM74" s="321"/>
      <c r="AN74" s="321"/>
      <c r="AO74" s="321"/>
      <c r="AP74" s="321" t="e">
        <f>VLOOKUP($G74&amp;AP$60,申込確認シート!$E$1:$F$200,2,FALSE)</f>
        <v>#N/A</v>
      </c>
      <c r="AQ74" s="321"/>
      <c r="AR74" s="321"/>
      <c r="AS74" s="321"/>
      <c r="AT74" s="321" t="e">
        <f>VLOOKUP($G74&amp;AT$60,申込確認シート!$E$1:$F$200,2,FALSE)</f>
        <v>#N/A</v>
      </c>
      <c r="AU74" s="321"/>
      <c r="AV74" s="321"/>
      <c r="AW74" s="321"/>
      <c r="AX74" s="321" t="e">
        <f>VLOOKUP($G74&amp;AX$60,申込確認シート!$E$1:$F$200,2,FALSE)</f>
        <v>#N/A</v>
      </c>
      <c r="AY74" s="321"/>
      <c r="AZ74" s="321"/>
      <c r="BA74" s="321"/>
      <c r="BB74" s="321" t="e">
        <f>VLOOKUP($G74&amp;BB$60,申込確認シート!$E$1:$F$200,2,FALSE)</f>
        <v>#N/A</v>
      </c>
      <c r="BC74" s="321"/>
      <c r="BD74" s="321"/>
      <c r="BE74" s="321"/>
      <c r="BF74" s="321" t="e">
        <f>VLOOKUP($G74&amp;BF$60,申込確認シート!$E$1:$F$200,2,FALSE)</f>
        <v>#N/A</v>
      </c>
      <c r="BG74" s="321"/>
      <c r="BH74" s="321"/>
      <c r="BI74" s="321"/>
      <c r="BJ74" s="321" t="e">
        <f>VLOOKUP($G74&amp;BJ$60,申込確認シート!$E$1:$F$200,2,FALSE)</f>
        <v>#N/A</v>
      </c>
      <c r="BK74" s="321"/>
      <c r="BL74" s="321"/>
      <c r="BM74" s="321"/>
      <c r="BN74" s="321" t="e">
        <f>VLOOKUP($G74&amp;BN$60,申込確認シート!$E$1:$F$200,2,FALSE)</f>
        <v>#N/A</v>
      </c>
      <c r="BO74" s="321"/>
      <c r="BP74" s="321"/>
      <c r="BQ74" s="321"/>
      <c r="BR74" s="321" t="e">
        <f>VLOOKUP($G74&amp;BR$60,申込確認シート!$E$1:$F$200,2,FALSE)</f>
        <v>#N/A</v>
      </c>
      <c r="BS74" s="321"/>
      <c r="BT74" s="321"/>
      <c r="BU74" s="321"/>
      <c r="BV74" s="322" t="e">
        <f>VLOOKUP($G74&amp;BV$60,申込確認シート!$E$1:$F$200,2,FALSE)</f>
        <v>#N/A</v>
      </c>
      <c r="BW74" s="323"/>
      <c r="BX74" s="323"/>
      <c r="BY74" s="323"/>
      <c r="BZ74" s="287">
        <f>COUNTIF(申込確認シート!$C$1:$C$200,G74)</f>
        <v>0</v>
      </c>
      <c r="CA74" s="287"/>
      <c r="CB74" s="287"/>
      <c r="CC74" s="287"/>
      <c r="CD74" s="50"/>
      <c r="CE74" s="50"/>
      <c r="CF74" s="50"/>
      <c r="CG74" s="50"/>
      <c r="CH74" s="50"/>
      <c r="CI74" s="50"/>
      <c r="CJ74" s="50"/>
      <c r="CK74" s="40"/>
      <c r="CL74" s="44"/>
      <c r="CM74" s="44"/>
      <c r="CN74" s="44"/>
      <c r="CO74" s="44"/>
      <c r="CP74" s="44"/>
      <c r="CQ74" s="44"/>
      <c r="CR74" s="90"/>
      <c r="CS74" s="90"/>
      <c r="CT74" s="90"/>
      <c r="CU74" s="90"/>
      <c r="CV74" s="90"/>
      <c r="CW74" s="44"/>
      <c r="CX74" s="44"/>
      <c r="CY74" s="44"/>
      <c r="CZ74" s="89"/>
      <c r="DA74" s="44"/>
      <c r="DB74" s="46"/>
      <c r="DC74" s="46"/>
      <c r="DD74" s="46"/>
      <c r="DE74" s="46"/>
      <c r="DF74" s="46"/>
      <c r="DG74" s="46"/>
      <c r="DH74" s="46"/>
      <c r="DI74" s="46"/>
      <c r="DJ74" s="46"/>
      <c r="DK74" s="46"/>
      <c r="DL74" s="46"/>
      <c r="DM74" s="46"/>
      <c r="DN74" s="46"/>
      <c r="DO74" s="46"/>
      <c r="DP74" s="46"/>
      <c r="DQ74" s="46"/>
      <c r="DR74" s="46"/>
      <c r="DS74" s="46"/>
      <c r="DT74" s="46"/>
      <c r="DU74" s="46"/>
      <c r="DV74" s="46"/>
      <c r="DW74" s="46"/>
      <c r="DX74" s="46"/>
      <c r="DY74" s="37"/>
      <c r="DZ74" s="40"/>
      <c r="EA74" s="40"/>
      <c r="EB74" s="40"/>
      <c r="EC74" s="40"/>
      <c r="ED74" s="40"/>
      <c r="EE74" s="40"/>
      <c r="EF74" s="40"/>
      <c r="EG74" s="40"/>
      <c r="EH74" s="40"/>
      <c r="EI74" s="40"/>
      <c r="EJ74" s="40"/>
      <c r="EK74" s="50"/>
      <c r="EL74" s="50"/>
      <c r="EM74" s="50"/>
      <c r="EN74" s="50"/>
      <c r="EO74" s="50"/>
      <c r="EP74" s="50"/>
      <c r="EQ74" s="50"/>
      <c r="ER74" s="50"/>
      <c r="ES74" s="50"/>
      <c r="ET74" s="50"/>
      <c r="EU74" s="50"/>
      <c r="EV74" s="50"/>
      <c r="EW74" s="50"/>
      <c r="EX74" s="50"/>
      <c r="EY74" s="50"/>
      <c r="EZ74" s="50"/>
      <c r="FA74" s="50"/>
      <c r="FB74" s="50"/>
      <c r="FC74" s="50"/>
      <c r="FD74" s="50"/>
      <c r="FE74" s="50"/>
      <c r="FF74" s="50"/>
      <c r="FG74" s="50"/>
      <c r="FH74" s="50"/>
      <c r="FI74" s="50"/>
      <c r="FJ74" s="50"/>
      <c r="FK74" s="50"/>
      <c r="FL74" s="50"/>
      <c r="FM74" s="50"/>
      <c r="FN74" s="50"/>
      <c r="FO74" s="50"/>
      <c r="FP74" s="50"/>
      <c r="FQ74" s="50"/>
      <c r="FR74" s="50"/>
      <c r="FS74" s="50"/>
      <c r="FT74" s="50"/>
      <c r="FU74" s="50"/>
      <c r="FV74" s="50"/>
      <c r="FW74" s="50"/>
      <c r="FX74" s="50"/>
      <c r="FY74" s="50"/>
      <c r="FZ74" s="50"/>
      <c r="GA74" s="50"/>
      <c r="GB74" s="50"/>
      <c r="GC74" s="50"/>
      <c r="GD74" s="50"/>
      <c r="GE74" s="50"/>
      <c r="GF74" s="50"/>
      <c r="GG74" s="50"/>
      <c r="GH74" s="50"/>
      <c r="GI74" s="50"/>
      <c r="GJ74" s="50"/>
      <c r="GK74" s="50"/>
      <c r="GL74" s="50"/>
      <c r="GM74" s="50"/>
      <c r="GN74" s="50"/>
      <c r="GO74" s="50"/>
      <c r="GP74" s="50"/>
      <c r="GQ74" s="50"/>
      <c r="GR74" s="50"/>
      <c r="GS74" s="50"/>
      <c r="GT74" s="50"/>
      <c r="GU74" s="50"/>
      <c r="GV74" s="50"/>
      <c r="GW74" s="50"/>
      <c r="GX74" s="50"/>
      <c r="GY74" s="50"/>
      <c r="GZ74" s="50"/>
      <c r="HA74" s="50"/>
      <c r="HB74" s="50"/>
      <c r="HC74" s="50"/>
      <c r="HD74" s="50"/>
      <c r="HE74" s="50"/>
      <c r="HF74" s="50"/>
      <c r="HG74" s="50"/>
      <c r="HH74" s="50"/>
      <c r="HI74" s="50"/>
      <c r="HJ74" s="50"/>
      <c r="HK74" s="50"/>
      <c r="HL74" s="50"/>
      <c r="HM74" s="50"/>
      <c r="HN74" s="50"/>
      <c r="HO74" s="50"/>
      <c r="HP74" s="50"/>
      <c r="HQ74" s="50"/>
      <c r="HR74" s="50"/>
      <c r="HS74" s="50"/>
      <c r="HT74" s="50"/>
      <c r="HU74" s="50"/>
      <c r="HV74" s="50"/>
      <c r="HW74" s="50"/>
      <c r="HX74" s="50"/>
      <c r="HY74" s="50"/>
      <c r="HZ74" s="50"/>
      <c r="IA74" s="50"/>
      <c r="IB74" s="50"/>
      <c r="IC74" s="50"/>
      <c r="ID74" s="50"/>
      <c r="IE74" s="50"/>
      <c r="IF74" s="50"/>
      <c r="IG74" s="50"/>
      <c r="IH74" s="50"/>
      <c r="II74" s="50"/>
      <c r="IJ74" s="50"/>
    </row>
    <row r="75" spans="1:244" s="47" customFormat="1" ht="9.75" customHeight="1">
      <c r="A75" s="334"/>
      <c r="B75" s="334"/>
      <c r="C75" s="334"/>
      <c r="D75" s="331">
        <v>15</v>
      </c>
      <c r="E75" s="331"/>
      <c r="F75" s="331"/>
      <c r="G75" s="351" t="str">
        <f t="shared" si="226"/>
        <v>中学男子ｼﾞｬﾍﾞﾘｯｸｽﾛｰ</v>
      </c>
      <c r="H75" s="352"/>
      <c r="I75" s="352"/>
      <c r="J75" s="352"/>
      <c r="K75" s="352"/>
      <c r="L75" s="352"/>
      <c r="M75" s="352"/>
      <c r="N75" s="352"/>
      <c r="O75" s="352"/>
      <c r="P75" s="352"/>
      <c r="Q75" s="353"/>
      <c r="R75" s="323" t="e">
        <f>VLOOKUP($G75&amp;R$60,申込確認シート!$E$1:$F$200,2,FALSE)</f>
        <v>#N/A</v>
      </c>
      <c r="S75" s="323"/>
      <c r="T75" s="323"/>
      <c r="U75" s="329"/>
      <c r="V75" s="321" t="e">
        <f>VLOOKUP($G75&amp;V$60,申込確認シート!$E$1:$F$200,2,FALSE)</f>
        <v>#N/A</v>
      </c>
      <c r="W75" s="321"/>
      <c r="X75" s="321"/>
      <c r="Y75" s="321"/>
      <c r="Z75" s="321" t="e">
        <f>VLOOKUP($G75&amp;Z$60,申込確認シート!$E$1:$F$200,2,FALSE)</f>
        <v>#N/A</v>
      </c>
      <c r="AA75" s="321"/>
      <c r="AB75" s="321"/>
      <c r="AC75" s="321"/>
      <c r="AD75" s="321" t="e">
        <f>VLOOKUP($G75&amp;AD$60,申込確認シート!$E$1:$F$200,2,FALSE)</f>
        <v>#N/A</v>
      </c>
      <c r="AE75" s="321"/>
      <c r="AF75" s="321"/>
      <c r="AG75" s="321"/>
      <c r="AH75" s="321" t="e">
        <f>VLOOKUP($G75&amp;AH$60,申込確認シート!$E$1:$F$200,2,FALSE)</f>
        <v>#N/A</v>
      </c>
      <c r="AI75" s="321"/>
      <c r="AJ75" s="321"/>
      <c r="AK75" s="321"/>
      <c r="AL75" s="321" t="e">
        <f>VLOOKUP($G75&amp;AL$60,申込確認シート!$E$1:$F$200,2,FALSE)</f>
        <v>#N/A</v>
      </c>
      <c r="AM75" s="321"/>
      <c r="AN75" s="321"/>
      <c r="AO75" s="321"/>
      <c r="AP75" s="321" t="e">
        <f>VLOOKUP($G75&amp;AP$60,申込確認シート!$E$1:$F$200,2,FALSE)</f>
        <v>#N/A</v>
      </c>
      <c r="AQ75" s="321"/>
      <c r="AR75" s="321"/>
      <c r="AS75" s="321"/>
      <c r="AT75" s="321" t="e">
        <f>VLOOKUP($G75&amp;AT$60,申込確認シート!$E$1:$F$200,2,FALSE)</f>
        <v>#N/A</v>
      </c>
      <c r="AU75" s="321"/>
      <c r="AV75" s="321"/>
      <c r="AW75" s="321"/>
      <c r="AX75" s="321" t="e">
        <f>VLOOKUP($G75&amp;AX$60,申込確認シート!$E$1:$F$200,2,FALSE)</f>
        <v>#N/A</v>
      </c>
      <c r="AY75" s="321"/>
      <c r="AZ75" s="321"/>
      <c r="BA75" s="321"/>
      <c r="BB75" s="321" t="e">
        <f>VLOOKUP($G75&amp;BB$60,申込確認シート!$E$1:$F$200,2,FALSE)</f>
        <v>#N/A</v>
      </c>
      <c r="BC75" s="321"/>
      <c r="BD75" s="321"/>
      <c r="BE75" s="321"/>
      <c r="BF75" s="321" t="e">
        <f>VLOOKUP($G75&amp;BF$60,申込確認シート!$E$1:$F$200,2,FALSE)</f>
        <v>#N/A</v>
      </c>
      <c r="BG75" s="321"/>
      <c r="BH75" s="321"/>
      <c r="BI75" s="321"/>
      <c r="BJ75" s="321" t="e">
        <f>VLOOKUP($G75&amp;BJ$60,申込確認シート!$E$1:$F$200,2,FALSE)</f>
        <v>#N/A</v>
      </c>
      <c r="BK75" s="321"/>
      <c r="BL75" s="321"/>
      <c r="BM75" s="321"/>
      <c r="BN75" s="321" t="e">
        <f>VLOOKUP($G75&amp;BN$60,申込確認シート!$E$1:$F$200,2,FALSE)</f>
        <v>#N/A</v>
      </c>
      <c r="BO75" s="321"/>
      <c r="BP75" s="321"/>
      <c r="BQ75" s="321"/>
      <c r="BR75" s="321" t="e">
        <f>VLOOKUP($G75&amp;BR$60,申込確認シート!$E$1:$F$200,2,FALSE)</f>
        <v>#N/A</v>
      </c>
      <c r="BS75" s="321"/>
      <c r="BT75" s="321"/>
      <c r="BU75" s="321"/>
      <c r="BV75" s="322" t="e">
        <f>VLOOKUP($G75&amp;BV$60,申込確認シート!$E$1:$F$200,2,FALSE)</f>
        <v>#N/A</v>
      </c>
      <c r="BW75" s="323"/>
      <c r="BX75" s="323"/>
      <c r="BY75" s="323"/>
      <c r="BZ75" s="287">
        <f>COUNTIF(申込確認シート!$C$1:$C$200,G75)</f>
        <v>0</v>
      </c>
      <c r="CA75" s="287"/>
      <c r="CB75" s="287"/>
      <c r="CC75" s="287"/>
      <c r="CD75" s="50"/>
      <c r="CE75" s="50"/>
      <c r="CF75" s="50"/>
      <c r="CG75" s="50"/>
      <c r="CH75" s="50"/>
      <c r="CI75" s="50"/>
      <c r="CJ75" s="50"/>
      <c r="CK75" s="40"/>
      <c r="CL75" s="44"/>
      <c r="CM75" s="44"/>
      <c r="CN75" s="44"/>
      <c r="CO75" s="44"/>
      <c r="CP75" s="44"/>
      <c r="CQ75" s="44"/>
      <c r="CR75" s="44"/>
      <c r="CS75" s="44"/>
      <c r="CT75" s="44"/>
      <c r="CU75" s="44"/>
      <c r="CV75" s="44"/>
      <c r="CW75" s="44"/>
      <c r="CX75" s="44"/>
      <c r="CY75" s="44"/>
      <c r="CZ75" s="89"/>
      <c r="DA75" s="44"/>
      <c r="DB75" s="46"/>
      <c r="DC75" s="46"/>
      <c r="DD75" s="46"/>
      <c r="DE75" s="46"/>
      <c r="DF75" s="46"/>
      <c r="DG75" s="46"/>
      <c r="DH75" s="46"/>
      <c r="DI75" s="46"/>
      <c r="DJ75" s="46"/>
      <c r="DK75" s="46"/>
      <c r="DL75" s="46"/>
      <c r="DM75" s="46"/>
      <c r="DN75" s="46"/>
      <c r="DO75" s="46"/>
      <c r="DP75" s="46"/>
      <c r="DQ75" s="46"/>
      <c r="DR75" s="46"/>
      <c r="DS75" s="46"/>
      <c r="DT75" s="46"/>
      <c r="DU75" s="46"/>
      <c r="DV75" s="46"/>
      <c r="DW75" s="46"/>
      <c r="DX75" s="46"/>
      <c r="DY75" s="37"/>
      <c r="DZ75" s="40"/>
      <c r="EA75" s="40"/>
      <c r="EB75" s="40"/>
      <c r="EC75" s="40"/>
      <c r="ED75" s="40"/>
      <c r="EE75" s="40"/>
      <c r="EF75" s="40"/>
      <c r="EG75" s="40"/>
      <c r="EH75" s="40"/>
      <c r="EI75" s="40"/>
      <c r="EJ75" s="40"/>
      <c r="EK75" s="50"/>
      <c r="EL75" s="50"/>
      <c r="EM75" s="50"/>
      <c r="EN75" s="50"/>
      <c r="EO75" s="50"/>
      <c r="EP75" s="50"/>
      <c r="EQ75" s="50"/>
      <c r="ER75" s="50"/>
      <c r="ES75" s="50"/>
      <c r="ET75" s="50"/>
      <c r="EU75" s="50"/>
      <c r="EV75" s="50"/>
      <c r="EW75" s="50"/>
      <c r="EX75" s="50"/>
      <c r="EY75" s="50"/>
      <c r="EZ75" s="50"/>
      <c r="FA75" s="50"/>
      <c r="FB75" s="50"/>
      <c r="FC75" s="50"/>
      <c r="FD75" s="50"/>
      <c r="FE75" s="50"/>
      <c r="FF75" s="50"/>
      <c r="FG75" s="50"/>
      <c r="FH75" s="50"/>
      <c r="FI75" s="50"/>
      <c r="FJ75" s="50"/>
      <c r="FK75" s="50"/>
      <c r="FL75" s="50"/>
      <c r="FM75" s="50"/>
      <c r="FN75" s="50"/>
      <c r="FO75" s="50"/>
      <c r="FP75" s="50"/>
      <c r="FQ75" s="50"/>
      <c r="FR75" s="50"/>
      <c r="FS75" s="50"/>
      <c r="FT75" s="50"/>
      <c r="FU75" s="50"/>
      <c r="FV75" s="50"/>
      <c r="FW75" s="50"/>
      <c r="FX75" s="50"/>
      <c r="FY75" s="50"/>
      <c r="FZ75" s="50"/>
      <c r="GA75" s="50"/>
      <c r="GB75" s="50"/>
      <c r="GC75" s="50"/>
      <c r="GD75" s="50"/>
      <c r="GE75" s="50"/>
      <c r="GF75" s="50"/>
      <c r="GG75" s="50"/>
      <c r="GH75" s="50"/>
      <c r="GI75" s="50"/>
      <c r="GJ75" s="50"/>
      <c r="GK75" s="50"/>
      <c r="GL75" s="50"/>
      <c r="GM75" s="50"/>
      <c r="GN75" s="50"/>
      <c r="GO75" s="50"/>
      <c r="GP75" s="50"/>
      <c r="GQ75" s="50"/>
      <c r="GR75" s="50"/>
      <c r="GS75" s="50"/>
      <c r="GT75" s="50"/>
      <c r="GU75" s="50"/>
      <c r="GV75" s="50"/>
      <c r="GW75" s="50"/>
      <c r="GX75" s="50"/>
      <c r="GY75" s="50"/>
      <c r="GZ75" s="50"/>
      <c r="HA75" s="50"/>
      <c r="HB75" s="50"/>
      <c r="HC75" s="50"/>
      <c r="HD75" s="50"/>
      <c r="HE75" s="50"/>
      <c r="HF75" s="50"/>
      <c r="HG75" s="50"/>
      <c r="HH75" s="50"/>
      <c r="HI75" s="50"/>
      <c r="HJ75" s="50"/>
      <c r="HK75" s="50"/>
      <c r="HL75" s="50"/>
      <c r="HM75" s="50"/>
      <c r="HN75" s="50"/>
      <c r="HO75" s="50"/>
      <c r="HP75" s="50"/>
      <c r="HQ75" s="50"/>
      <c r="HR75" s="50"/>
      <c r="HS75" s="50"/>
      <c r="HT75" s="50"/>
      <c r="HU75" s="50"/>
      <c r="HV75" s="50"/>
      <c r="HW75" s="50"/>
      <c r="HX75" s="50"/>
      <c r="HY75" s="50"/>
      <c r="HZ75" s="50"/>
      <c r="IA75" s="50"/>
      <c r="IB75" s="50"/>
      <c r="IC75" s="50"/>
      <c r="ID75" s="50"/>
      <c r="IE75" s="50"/>
      <c r="IF75" s="50"/>
      <c r="IG75" s="50"/>
      <c r="IH75" s="50"/>
      <c r="II75" s="50"/>
      <c r="IJ75" s="50"/>
    </row>
    <row r="76" spans="1:244" s="47" customFormat="1" ht="9.75" customHeight="1">
      <c r="A76" s="334"/>
      <c r="B76" s="334"/>
      <c r="C76" s="334"/>
      <c r="D76" s="331">
        <v>16</v>
      </c>
      <c r="E76" s="331"/>
      <c r="F76" s="331"/>
      <c r="G76" s="351" t="str">
        <f t="shared" si="226"/>
        <v>中学男子四種競技</v>
      </c>
      <c r="H76" s="352"/>
      <c r="I76" s="352"/>
      <c r="J76" s="352"/>
      <c r="K76" s="352"/>
      <c r="L76" s="352"/>
      <c r="M76" s="352"/>
      <c r="N76" s="352"/>
      <c r="O76" s="352"/>
      <c r="P76" s="352"/>
      <c r="Q76" s="353"/>
      <c r="R76" s="323" t="e">
        <f>VLOOKUP($G76&amp;R$60,申込確認シート!$E$1:$F$200,2,FALSE)</f>
        <v>#N/A</v>
      </c>
      <c r="S76" s="323"/>
      <c r="T76" s="323"/>
      <c r="U76" s="329"/>
      <c r="V76" s="321" t="e">
        <f>VLOOKUP($G76&amp;V$60,申込確認シート!$E$1:$F$200,2,FALSE)</f>
        <v>#N/A</v>
      </c>
      <c r="W76" s="321"/>
      <c r="X76" s="321"/>
      <c r="Y76" s="321"/>
      <c r="Z76" s="321" t="e">
        <f>VLOOKUP($G76&amp;Z$60,申込確認シート!$E$1:$F$200,2,FALSE)</f>
        <v>#N/A</v>
      </c>
      <c r="AA76" s="321"/>
      <c r="AB76" s="321"/>
      <c r="AC76" s="321"/>
      <c r="AD76" s="321" t="e">
        <f>VLOOKUP($G76&amp;AD$60,申込確認シート!$E$1:$F$200,2,FALSE)</f>
        <v>#N/A</v>
      </c>
      <c r="AE76" s="321"/>
      <c r="AF76" s="321"/>
      <c r="AG76" s="321"/>
      <c r="AH76" s="321" t="e">
        <f>VLOOKUP($G76&amp;AH$60,申込確認シート!$E$1:$F$200,2,FALSE)</f>
        <v>#N/A</v>
      </c>
      <c r="AI76" s="321"/>
      <c r="AJ76" s="321"/>
      <c r="AK76" s="321"/>
      <c r="AL76" s="321" t="e">
        <f>VLOOKUP($G76&amp;AL$60,申込確認シート!$E$1:$F$200,2,FALSE)</f>
        <v>#N/A</v>
      </c>
      <c r="AM76" s="321"/>
      <c r="AN76" s="321"/>
      <c r="AO76" s="321"/>
      <c r="AP76" s="321" t="e">
        <f>VLOOKUP($G76&amp;AP$60,申込確認シート!$E$1:$F$200,2,FALSE)</f>
        <v>#N/A</v>
      </c>
      <c r="AQ76" s="321"/>
      <c r="AR76" s="321"/>
      <c r="AS76" s="321"/>
      <c r="AT76" s="321" t="e">
        <f>VLOOKUP($G76&amp;AT$60,申込確認シート!$E$1:$F$200,2,FALSE)</f>
        <v>#N/A</v>
      </c>
      <c r="AU76" s="321"/>
      <c r="AV76" s="321"/>
      <c r="AW76" s="321"/>
      <c r="AX76" s="321" t="e">
        <f>VLOOKUP($G76&amp;AX$60,申込確認シート!$E$1:$F$200,2,FALSE)</f>
        <v>#N/A</v>
      </c>
      <c r="AY76" s="321"/>
      <c r="AZ76" s="321"/>
      <c r="BA76" s="321"/>
      <c r="BB76" s="321" t="e">
        <f>VLOOKUP($G76&amp;BB$60,申込確認シート!$E$1:$F$200,2,FALSE)</f>
        <v>#N/A</v>
      </c>
      <c r="BC76" s="321"/>
      <c r="BD76" s="321"/>
      <c r="BE76" s="321"/>
      <c r="BF76" s="321" t="e">
        <f>VLOOKUP($G76&amp;BF$60,申込確認シート!$E$1:$F$200,2,FALSE)</f>
        <v>#N/A</v>
      </c>
      <c r="BG76" s="321"/>
      <c r="BH76" s="321"/>
      <c r="BI76" s="321"/>
      <c r="BJ76" s="321" t="e">
        <f>VLOOKUP($G76&amp;BJ$60,申込確認シート!$E$1:$F$200,2,FALSE)</f>
        <v>#N/A</v>
      </c>
      <c r="BK76" s="321"/>
      <c r="BL76" s="321"/>
      <c r="BM76" s="321"/>
      <c r="BN76" s="321" t="e">
        <f>VLOOKUP($G76&amp;BN$60,申込確認シート!$E$1:$F$200,2,FALSE)</f>
        <v>#N/A</v>
      </c>
      <c r="BO76" s="321"/>
      <c r="BP76" s="321"/>
      <c r="BQ76" s="321"/>
      <c r="BR76" s="321" t="e">
        <f>VLOOKUP($G76&amp;BR$60,申込確認シート!$E$1:$F$200,2,FALSE)</f>
        <v>#N/A</v>
      </c>
      <c r="BS76" s="321"/>
      <c r="BT76" s="321"/>
      <c r="BU76" s="321"/>
      <c r="BV76" s="322" t="e">
        <f>VLOOKUP($G76&amp;BV$60,申込確認シート!$E$1:$F$200,2,FALSE)</f>
        <v>#N/A</v>
      </c>
      <c r="BW76" s="323"/>
      <c r="BX76" s="323"/>
      <c r="BY76" s="323"/>
      <c r="BZ76" s="287">
        <f>COUNTIF(申込確認シート!$C$1:$C$200,G76)</f>
        <v>0</v>
      </c>
      <c r="CA76" s="287"/>
      <c r="CB76" s="287"/>
      <c r="CC76" s="287"/>
      <c r="CD76" s="50"/>
      <c r="CE76" s="50"/>
      <c r="CF76" s="50"/>
      <c r="CG76" s="50"/>
      <c r="CH76" s="50"/>
      <c r="CI76" s="50"/>
      <c r="CJ76" s="50"/>
      <c r="CK76" s="40"/>
      <c r="CL76" s="44"/>
      <c r="CM76" s="44"/>
      <c r="CN76" s="44"/>
      <c r="CO76" s="44"/>
      <c r="CP76" s="44"/>
      <c r="CQ76" s="44"/>
      <c r="CR76" s="44"/>
      <c r="CS76" s="44"/>
      <c r="CT76" s="44"/>
      <c r="CU76" s="44"/>
      <c r="CV76" s="44"/>
      <c r="CW76" s="44"/>
      <c r="CX76" s="44"/>
      <c r="CY76" s="44"/>
      <c r="CZ76" s="89"/>
      <c r="DA76" s="44"/>
      <c r="DB76" s="46"/>
      <c r="DC76" s="46"/>
      <c r="DD76" s="46"/>
      <c r="DE76" s="46"/>
      <c r="DF76" s="46"/>
      <c r="DG76" s="46"/>
      <c r="DH76" s="46"/>
      <c r="DI76" s="46"/>
      <c r="DJ76" s="46"/>
      <c r="DK76" s="46"/>
      <c r="DL76" s="46"/>
      <c r="DM76" s="46"/>
      <c r="DN76" s="46"/>
      <c r="DO76" s="46"/>
      <c r="DP76" s="46"/>
      <c r="DQ76" s="46"/>
      <c r="DR76" s="46"/>
      <c r="DS76" s="46"/>
      <c r="DT76" s="46"/>
      <c r="DU76" s="46"/>
      <c r="DV76" s="46"/>
      <c r="DW76" s="46"/>
      <c r="DX76" s="46"/>
      <c r="DY76" s="37"/>
      <c r="DZ76" s="40"/>
      <c r="EA76" s="40"/>
      <c r="EB76" s="40"/>
      <c r="EC76" s="40"/>
      <c r="ED76" s="40"/>
      <c r="EE76" s="40"/>
      <c r="EF76" s="40"/>
      <c r="EG76" s="40"/>
      <c r="EH76" s="40"/>
      <c r="EI76" s="40"/>
      <c r="EJ76" s="40"/>
      <c r="EK76" s="50"/>
      <c r="EL76" s="50"/>
      <c r="EM76" s="50"/>
      <c r="EN76" s="50"/>
      <c r="EO76" s="50"/>
      <c r="EP76" s="50"/>
      <c r="EQ76" s="50"/>
      <c r="ER76" s="50"/>
      <c r="ES76" s="50"/>
      <c r="ET76" s="50"/>
      <c r="EU76" s="50"/>
      <c r="EV76" s="50"/>
      <c r="EW76" s="50"/>
      <c r="EX76" s="50"/>
      <c r="EY76" s="50"/>
      <c r="EZ76" s="50"/>
      <c r="FA76" s="50"/>
      <c r="FB76" s="50"/>
      <c r="FC76" s="50"/>
      <c r="FD76" s="50"/>
      <c r="FE76" s="50"/>
      <c r="FF76" s="50"/>
      <c r="FG76" s="50"/>
      <c r="FH76" s="50"/>
      <c r="FI76" s="50"/>
      <c r="FJ76" s="50"/>
      <c r="FK76" s="50"/>
      <c r="FL76" s="50"/>
      <c r="FM76" s="50"/>
      <c r="FN76" s="50"/>
      <c r="FO76" s="50"/>
      <c r="FP76" s="50"/>
      <c r="FQ76" s="50"/>
      <c r="FR76" s="50"/>
      <c r="FS76" s="50"/>
      <c r="FT76" s="50"/>
      <c r="FU76" s="50"/>
      <c r="FV76" s="50"/>
      <c r="FW76" s="50"/>
      <c r="FX76" s="50"/>
      <c r="FY76" s="50"/>
      <c r="FZ76" s="50"/>
      <c r="GA76" s="50"/>
      <c r="GB76" s="50"/>
      <c r="GC76" s="50"/>
      <c r="GD76" s="50"/>
      <c r="GE76" s="50"/>
      <c r="GF76" s="50"/>
      <c r="GG76" s="50"/>
      <c r="GH76" s="50"/>
      <c r="GI76" s="50"/>
      <c r="GJ76" s="50"/>
      <c r="GK76" s="50"/>
      <c r="GL76" s="50"/>
      <c r="GM76" s="50"/>
      <c r="GN76" s="50"/>
      <c r="GO76" s="50"/>
      <c r="GP76" s="50"/>
      <c r="GQ76" s="50"/>
      <c r="GR76" s="50"/>
      <c r="GS76" s="50"/>
      <c r="GT76" s="50"/>
      <c r="GU76" s="50"/>
      <c r="GV76" s="50"/>
      <c r="GW76" s="50"/>
      <c r="GX76" s="50"/>
      <c r="GY76" s="50"/>
      <c r="GZ76" s="50"/>
      <c r="HA76" s="50"/>
      <c r="HB76" s="50"/>
      <c r="HC76" s="50"/>
      <c r="HD76" s="50"/>
      <c r="HE76" s="50"/>
      <c r="HF76" s="50"/>
      <c r="HG76" s="50"/>
      <c r="HH76" s="50"/>
      <c r="HI76" s="50"/>
      <c r="HJ76" s="50"/>
      <c r="HK76" s="50"/>
      <c r="HL76" s="50"/>
      <c r="HM76" s="50"/>
      <c r="HN76" s="50"/>
      <c r="HO76" s="50"/>
      <c r="HP76" s="50"/>
      <c r="HQ76" s="50"/>
      <c r="HR76" s="50"/>
      <c r="HS76" s="50"/>
      <c r="HT76" s="50"/>
      <c r="HU76" s="50"/>
      <c r="HV76" s="50"/>
      <c r="HW76" s="50"/>
      <c r="HX76" s="50"/>
      <c r="HY76" s="50"/>
      <c r="HZ76" s="50"/>
      <c r="IA76" s="50"/>
      <c r="IB76" s="50"/>
      <c r="IC76" s="50"/>
      <c r="ID76" s="50"/>
      <c r="IE76" s="50"/>
      <c r="IF76" s="50"/>
      <c r="IG76" s="50"/>
      <c r="IH76" s="50"/>
      <c r="II76" s="50"/>
      <c r="IJ76" s="50"/>
    </row>
    <row r="77" spans="1:244" s="47" customFormat="1" ht="9.75" customHeight="1">
      <c r="A77" s="334"/>
      <c r="B77" s="334"/>
      <c r="C77" s="334"/>
      <c r="D77" s="331">
        <v>17</v>
      </c>
      <c r="E77" s="331"/>
      <c r="F77" s="331"/>
      <c r="G77" s="351" t="str">
        <f t="shared" si="226"/>
        <v>中学男子1年100mH(0.833m)</v>
      </c>
      <c r="H77" s="352"/>
      <c r="I77" s="352"/>
      <c r="J77" s="352"/>
      <c r="K77" s="352"/>
      <c r="L77" s="352"/>
      <c r="M77" s="352"/>
      <c r="N77" s="352"/>
      <c r="O77" s="352"/>
      <c r="P77" s="352"/>
      <c r="Q77" s="353"/>
      <c r="R77" s="323" t="e">
        <f>VLOOKUP($G77&amp;R$60,申込確認シート!$E$1:$F$200,2,FALSE)</f>
        <v>#N/A</v>
      </c>
      <c r="S77" s="323"/>
      <c r="T77" s="323"/>
      <c r="U77" s="329"/>
      <c r="V77" s="321" t="e">
        <f>VLOOKUP($G77&amp;V$60,申込確認シート!$E$1:$F$200,2,FALSE)</f>
        <v>#N/A</v>
      </c>
      <c r="W77" s="321"/>
      <c r="X77" s="321"/>
      <c r="Y77" s="321"/>
      <c r="Z77" s="321" t="e">
        <f>VLOOKUP($G77&amp;Z$60,申込確認シート!$E$1:$F$200,2,FALSE)</f>
        <v>#N/A</v>
      </c>
      <c r="AA77" s="321"/>
      <c r="AB77" s="321"/>
      <c r="AC77" s="321"/>
      <c r="AD77" s="321" t="e">
        <f>VLOOKUP($G77&amp;AD$60,申込確認シート!$E$1:$F$200,2,FALSE)</f>
        <v>#N/A</v>
      </c>
      <c r="AE77" s="321"/>
      <c r="AF77" s="321"/>
      <c r="AG77" s="321"/>
      <c r="AH77" s="321" t="e">
        <f>VLOOKUP($G77&amp;AH$60,申込確認シート!$E$1:$F$200,2,FALSE)</f>
        <v>#N/A</v>
      </c>
      <c r="AI77" s="321"/>
      <c r="AJ77" s="321"/>
      <c r="AK77" s="321"/>
      <c r="AL77" s="321" t="e">
        <f>VLOOKUP($G77&amp;AL$60,申込確認シート!$E$1:$F$200,2,FALSE)</f>
        <v>#N/A</v>
      </c>
      <c r="AM77" s="321"/>
      <c r="AN77" s="321"/>
      <c r="AO77" s="321"/>
      <c r="AP77" s="321" t="e">
        <f>VLOOKUP($G77&amp;AP$60,申込確認シート!$E$1:$F$200,2,FALSE)</f>
        <v>#N/A</v>
      </c>
      <c r="AQ77" s="321"/>
      <c r="AR77" s="321"/>
      <c r="AS77" s="321"/>
      <c r="AT77" s="321" t="e">
        <f>VLOOKUP($G77&amp;AT$60,申込確認シート!$E$1:$F$200,2,FALSE)</f>
        <v>#N/A</v>
      </c>
      <c r="AU77" s="321"/>
      <c r="AV77" s="321"/>
      <c r="AW77" s="321"/>
      <c r="AX77" s="321" t="e">
        <f>VLOOKUP($G77&amp;AX$60,申込確認シート!$E$1:$F$200,2,FALSE)</f>
        <v>#N/A</v>
      </c>
      <c r="AY77" s="321"/>
      <c r="AZ77" s="321"/>
      <c r="BA77" s="321"/>
      <c r="BB77" s="321" t="e">
        <f>VLOOKUP($G77&amp;BB$60,申込確認シート!$E$1:$F$200,2,FALSE)</f>
        <v>#N/A</v>
      </c>
      <c r="BC77" s="321"/>
      <c r="BD77" s="321"/>
      <c r="BE77" s="321"/>
      <c r="BF77" s="321" t="e">
        <f>VLOOKUP($G77&amp;BF$60,申込確認シート!$E$1:$F$200,2,FALSE)</f>
        <v>#N/A</v>
      </c>
      <c r="BG77" s="321"/>
      <c r="BH77" s="321"/>
      <c r="BI77" s="321"/>
      <c r="BJ77" s="321" t="e">
        <f>VLOOKUP($G77&amp;BJ$60,申込確認シート!$E$1:$F$200,2,FALSE)</f>
        <v>#N/A</v>
      </c>
      <c r="BK77" s="321"/>
      <c r="BL77" s="321"/>
      <c r="BM77" s="321"/>
      <c r="BN77" s="321" t="e">
        <f>VLOOKUP($G77&amp;BN$60,申込確認シート!$E$1:$F$200,2,FALSE)</f>
        <v>#N/A</v>
      </c>
      <c r="BO77" s="321"/>
      <c r="BP77" s="321"/>
      <c r="BQ77" s="321"/>
      <c r="BR77" s="321" t="e">
        <f>VLOOKUP($G77&amp;BR$60,申込確認シート!$E$1:$F$200,2,FALSE)</f>
        <v>#N/A</v>
      </c>
      <c r="BS77" s="321"/>
      <c r="BT77" s="321"/>
      <c r="BU77" s="321"/>
      <c r="BV77" s="322" t="e">
        <f>VLOOKUP($G77&amp;BV$60,申込確認シート!$E$1:$F$200,2,FALSE)</f>
        <v>#N/A</v>
      </c>
      <c r="BW77" s="323"/>
      <c r="BX77" s="323"/>
      <c r="BY77" s="323"/>
      <c r="BZ77" s="287">
        <f>COUNTIF(申込確認シート!$C$1:$C$200,G77)</f>
        <v>0</v>
      </c>
      <c r="CA77" s="287"/>
      <c r="CB77" s="287"/>
      <c r="CC77" s="287"/>
      <c r="CD77" s="50"/>
      <c r="CE77" s="50"/>
      <c r="CF77" s="50"/>
      <c r="CG77" s="50"/>
      <c r="CH77" s="50"/>
      <c r="CI77" s="50"/>
      <c r="CJ77" s="50"/>
      <c r="CK77" s="40"/>
      <c r="CL77" s="44"/>
      <c r="CM77" s="44"/>
      <c r="CN77" s="44"/>
      <c r="CO77" s="44"/>
      <c r="CP77" s="44"/>
      <c r="CQ77" s="44"/>
      <c r="CR77" s="44"/>
      <c r="CS77" s="44"/>
      <c r="CT77" s="44"/>
      <c r="CU77" s="44"/>
      <c r="CV77" s="44"/>
      <c r="CW77" s="44"/>
      <c r="CX77" s="44"/>
      <c r="CY77" s="44"/>
      <c r="CZ77" s="89"/>
      <c r="DA77" s="44"/>
      <c r="DB77" s="46"/>
      <c r="DC77" s="46"/>
      <c r="DD77" s="46"/>
      <c r="DE77" s="46"/>
      <c r="DF77" s="46"/>
      <c r="DG77" s="46"/>
      <c r="DH77" s="46"/>
      <c r="DI77" s="46"/>
      <c r="DJ77" s="46"/>
      <c r="DK77" s="46"/>
      <c r="DL77" s="46"/>
      <c r="DM77" s="46"/>
      <c r="DN77" s="46"/>
      <c r="DO77" s="46"/>
      <c r="DP77" s="46"/>
      <c r="DQ77" s="46"/>
      <c r="DR77" s="46"/>
      <c r="DS77" s="46"/>
      <c r="DT77" s="46"/>
      <c r="DU77" s="46"/>
      <c r="DV77" s="46"/>
      <c r="DW77" s="46"/>
      <c r="DX77" s="46"/>
      <c r="DY77" s="37"/>
      <c r="DZ77" s="40"/>
      <c r="EA77" s="40"/>
      <c r="EB77" s="40"/>
      <c r="EC77" s="40"/>
      <c r="ED77" s="40"/>
      <c r="EE77" s="40"/>
      <c r="EF77" s="40"/>
      <c r="EG77" s="40"/>
      <c r="EH77" s="40"/>
      <c r="EI77" s="40"/>
      <c r="EJ77" s="40"/>
      <c r="EK77" s="50"/>
      <c r="EL77" s="50"/>
      <c r="EM77" s="50"/>
      <c r="EN77" s="50"/>
      <c r="EO77" s="50"/>
      <c r="EP77" s="50"/>
      <c r="EQ77" s="50"/>
      <c r="ER77" s="50"/>
      <c r="ES77" s="50"/>
      <c r="ET77" s="50"/>
      <c r="EU77" s="50"/>
      <c r="EV77" s="50"/>
      <c r="EW77" s="50"/>
      <c r="EX77" s="50"/>
      <c r="EY77" s="50"/>
      <c r="EZ77" s="50"/>
      <c r="FA77" s="50"/>
      <c r="FB77" s="50"/>
      <c r="FC77" s="50"/>
      <c r="FD77" s="50"/>
      <c r="FE77" s="50"/>
      <c r="FF77" s="50"/>
      <c r="FG77" s="50"/>
      <c r="FH77" s="50"/>
      <c r="FI77" s="50"/>
      <c r="FJ77" s="50"/>
      <c r="FK77" s="50"/>
      <c r="FL77" s="50"/>
      <c r="FM77" s="50"/>
      <c r="FN77" s="50"/>
      <c r="FO77" s="50"/>
      <c r="FP77" s="50"/>
      <c r="FQ77" s="50"/>
      <c r="FR77" s="50"/>
      <c r="FS77" s="50"/>
      <c r="FT77" s="50"/>
      <c r="FU77" s="50"/>
      <c r="FV77" s="50"/>
      <c r="FW77" s="50"/>
      <c r="FX77" s="50"/>
      <c r="FY77" s="50"/>
      <c r="FZ77" s="50"/>
      <c r="GA77" s="50"/>
      <c r="GB77" s="50"/>
      <c r="GC77" s="50"/>
      <c r="GD77" s="50"/>
      <c r="GE77" s="50"/>
      <c r="GF77" s="50"/>
      <c r="GG77" s="50"/>
      <c r="GH77" s="50"/>
      <c r="GI77" s="50"/>
      <c r="GJ77" s="50"/>
      <c r="GK77" s="50"/>
      <c r="GL77" s="50"/>
      <c r="GM77" s="50"/>
      <c r="GN77" s="50"/>
      <c r="GO77" s="50"/>
      <c r="GP77" s="50"/>
      <c r="GQ77" s="50"/>
      <c r="GR77" s="50"/>
      <c r="GS77" s="50"/>
      <c r="GT77" s="50"/>
      <c r="GU77" s="50"/>
      <c r="GV77" s="50"/>
      <c r="GW77" s="50"/>
      <c r="GX77" s="50"/>
      <c r="GY77" s="50"/>
      <c r="GZ77" s="50"/>
      <c r="HA77" s="50"/>
      <c r="HB77" s="50"/>
      <c r="HC77" s="50"/>
      <c r="HD77" s="50"/>
      <c r="HE77" s="50"/>
      <c r="HF77" s="50"/>
      <c r="HG77" s="50"/>
      <c r="HH77" s="50"/>
      <c r="HI77" s="50"/>
      <c r="HJ77" s="50"/>
      <c r="HK77" s="50"/>
      <c r="HL77" s="50"/>
      <c r="HM77" s="50"/>
      <c r="HN77" s="50"/>
      <c r="HO77" s="50"/>
      <c r="HP77" s="50"/>
      <c r="HQ77" s="50"/>
      <c r="HR77" s="50"/>
      <c r="HS77" s="50"/>
      <c r="HT77" s="50"/>
      <c r="HU77" s="50"/>
      <c r="HV77" s="50"/>
      <c r="HW77" s="50"/>
      <c r="HX77" s="50"/>
      <c r="HY77" s="50"/>
      <c r="HZ77" s="50"/>
      <c r="IA77" s="50"/>
      <c r="IB77" s="50"/>
      <c r="IC77" s="50"/>
      <c r="ID77" s="50"/>
      <c r="IE77" s="50"/>
      <c r="IF77" s="50"/>
      <c r="IG77" s="50"/>
      <c r="IH77" s="50"/>
      <c r="II77" s="50"/>
      <c r="IJ77" s="50"/>
    </row>
    <row r="78" spans="1:244" s="47" customFormat="1" ht="9.75" customHeight="1">
      <c r="A78" s="334"/>
      <c r="B78" s="334"/>
      <c r="C78" s="334"/>
      <c r="D78" s="331">
        <v>18</v>
      </c>
      <c r="E78" s="331"/>
      <c r="F78" s="331"/>
      <c r="G78" s="351" t="str">
        <f t="shared" si="226"/>
        <v/>
      </c>
      <c r="H78" s="352"/>
      <c r="I78" s="352"/>
      <c r="J78" s="352"/>
      <c r="K78" s="352"/>
      <c r="L78" s="352"/>
      <c r="M78" s="352"/>
      <c r="N78" s="352"/>
      <c r="O78" s="352"/>
      <c r="P78" s="352"/>
      <c r="Q78" s="353"/>
      <c r="R78" s="323" t="e">
        <f>VLOOKUP($G78&amp;R$60,申込確認シート!$E$1:$F$200,2,FALSE)</f>
        <v>#N/A</v>
      </c>
      <c r="S78" s="323"/>
      <c r="T78" s="323"/>
      <c r="U78" s="329"/>
      <c r="V78" s="321" t="e">
        <f>VLOOKUP($G78&amp;V$60,申込確認シート!$E$1:$F$200,2,FALSE)</f>
        <v>#N/A</v>
      </c>
      <c r="W78" s="321"/>
      <c r="X78" s="321"/>
      <c r="Y78" s="321"/>
      <c r="Z78" s="321" t="e">
        <f>VLOOKUP($G78&amp;Z$60,申込確認シート!$E$1:$F$200,2,FALSE)</f>
        <v>#N/A</v>
      </c>
      <c r="AA78" s="321"/>
      <c r="AB78" s="321"/>
      <c r="AC78" s="321"/>
      <c r="AD78" s="321" t="e">
        <f>VLOOKUP($G78&amp;AD$60,申込確認シート!$E$1:$F$200,2,FALSE)</f>
        <v>#N/A</v>
      </c>
      <c r="AE78" s="321"/>
      <c r="AF78" s="321"/>
      <c r="AG78" s="321"/>
      <c r="AH78" s="321" t="e">
        <f>VLOOKUP($G78&amp;AH$60,申込確認シート!$E$1:$F$200,2,FALSE)</f>
        <v>#N/A</v>
      </c>
      <c r="AI78" s="321"/>
      <c r="AJ78" s="321"/>
      <c r="AK78" s="321"/>
      <c r="AL78" s="321" t="e">
        <f>VLOOKUP($G78&amp;AL$60,申込確認シート!$E$1:$F$200,2,FALSE)</f>
        <v>#N/A</v>
      </c>
      <c r="AM78" s="321"/>
      <c r="AN78" s="321"/>
      <c r="AO78" s="321"/>
      <c r="AP78" s="321" t="e">
        <f>VLOOKUP($G78&amp;AP$60,申込確認シート!$E$1:$F$200,2,FALSE)</f>
        <v>#N/A</v>
      </c>
      <c r="AQ78" s="321"/>
      <c r="AR78" s="321"/>
      <c r="AS78" s="321"/>
      <c r="AT78" s="321" t="e">
        <f>VLOOKUP($G78&amp;AT$60,申込確認シート!$E$1:$F$200,2,FALSE)</f>
        <v>#N/A</v>
      </c>
      <c r="AU78" s="321"/>
      <c r="AV78" s="321"/>
      <c r="AW78" s="321"/>
      <c r="AX78" s="321" t="e">
        <f>VLOOKUP($G78&amp;AX$60,申込確認シート!$E$1:$F$200,2,FALSE)</f>
        <v>#N/A</v>
      </c>
      <c r="AY78" s="321"/>
      <c r="AZ78" s="321"/>
      <c r="BA78" s="321"/>
      <c r="BB78" s="321" t="e">
        <f>VLOOKUP($G78&amp;BB$60,申込確認シート!$E$1:$F$200,2,FALSE)</f>
        <v>#N/A</v>
      </c>
      <c r="BC78" s="321"/>
      <c r="BD78" s="321"/>
      <c r="BE78" s="321"/>
      <c r="BF78" s="321" t="e">
        <f>VLOOKUP($G78&amp;BF$60,申込確認シート!$E$1:$F$200,2,FALSE)</f>
        <v>#N/A</v>
      </c>
      <c r="BG78" s="321"/>
      <c r="BH78" s="321"/>
      <c r="BI78" s="321"/>
      <c r="BJ78" s="321" t="e">
        <f>VLOOKUP($G78&amp;BJ$60,申込確認シート!$E$1:$F$200,2,FALSE)</f>
        <v>#N/A</v>
      </c>
      <c r="BK78" s="321"/>
      <c r="BL78" s="321"/>
      <c r="BM78" s="321"/>
      <c r="BN78" s="321" t="e">
        <f>VLOOKUP($G78&amp;BN$60,申込確認シート!$E$1:$F$200,2,FALSE)</f>
        <v>#N/A</v>
      </c>
      <c r="BO78" s="321"/>
      <c r="BP78" s="321"/>
      <c r="BQ78" s="321"/>
      <c r="BR78" s="321" t="e">
        <f>VLOOKUP($G78&amp;BR$60,申込確認シート!$E$1:$F$200,2,FALSE)</f>
        <v>#N/A</v>
      </c>
      <c r="BS78" s="321"/>
      <c r="BT78" s="321"/>
      <c r="BU78" s="321"/>
      <c r="BV78" s="322" t="e">
        <f>VLOOKUP($G78&amp;BV$60,申込確認シート!$E$1:$F$200,2,FALSE)</f>
        <v>#N/A</v>
      </c>
      <c r="BW78" s="323"/>
      <c r="BX78" s="323"/>
      <c r="BY78" s="323"/>
      <c r="BZ78" s="287">
        <f>COUNTIF(申込確認シート!$C$1:$C$200,G78)</f>
        <v>0</v>
      </c>
      <c r="CA78" s="287"/>
      <c r="CB78" s="287"/>
      <c r="CC78" s="287"/>
      <c r="CD78" s="50"/>
      <c r="CE78" s="50"/>
      <c r="CF78" s="50"/>
      <c r="CG78" s="50"/>
      <c r="CH78" s="50"/>
      <c r="CI78" s="50"/>
      <c r="CJ78" s="50"/>
      <c r="CK78" s="40"/>
      <c r="CL78" s="44"/>
      <c r="CM78" s="44"/>
      <c r="CN78" s="44"/>
      <c r="CO78" s="44"/>
      <c r="CP78" s="44"/>
      <c r="CQ78" s="44"/>
      <c r="CR78" s="44"/>
      <c r="CS78" s="44"/>
      <c r="CT78" s="44"/>
      <c r="CU78" s="44"/>
      <c r="CV78" s="44"/>
      <c r="CW78" s="44"/>
      <c r="CX78" s="44"/>
      <c r="CY78" s="44"/>
      <c r="CZ78" s="89"/>
      <c r="DA78" s="44"/>
      <c r="DB78" s="46"/>
      <c r="DC78" s="46"/>
      <c r="DD78" s="46"/>
      <c r="DE78" s="46"/>
      <c r="DF78" s="46"/>
      <c r="DG78" s="46"/>
      <c r="DH78" s="46"/>
      <c r="DI78" s="46"/>
      <c r="DJ78" s="46"/>
      <c r="DK78" s="46"/>
      <c r="DL78" s="46"/>
      <c r="DM78" s="46"/>
      <c r="DN78" s="46"/>
      <c r="DO78" s="46"/>
      <c r="DP78" s="46"/>
      <c r="DQ78" s="46"/>
      <c r="DR78" s="46"/>
      <c r="DS78" s="46"/>
      <c r="DT78" s="46"/>
      <c r="DU78" s="46"/>
      <c r="DV78" s="46"/>
      <c r="DW78" s="46"/>
      <c r="DX78" s="46"/>
      <c r="DY78" s="37"/>
      <c r="DZ78" s="40"/>
      <c r="EA78" s="40"/>
      <c r="EB78" s="40"/>
      <c r="EC78" s="40"/>
      <c r="ED78" s="40"/>
      <c r="EE78" s="40"/>
      <c r="EF78" s="40"/>
      <c r="EG78" s="40"/>
      <c r="EH78" s="40"/>
      <c r="EI78" s="40"/>
      <c r="EJ78" s="40"/>
      <c r="EK78" s="50"/>
      <c r="EL78" s="50"/>
      <c r="EM78" s="50"/>
      <c r="EN78" s="50"/>
      <c r="EO78" s="50"/>
      <c r="EP78" s="50"/>
      <c r="EQ78" s="50"/>
      <c r="ER78" s="50"/>
      <c r="ES78" s="50"/>
      <c r="ET78" s="50"/>
      <c r="EU78" s="50"/>
      <c r="EV78" s="50"/>
      <c r="EW78" s="50"/>
      <c r="EX78" s="50"/>
      <c r="EY78" s="50"/>
      <c r="EZ78" s="50"/>
      <c r="FA78" s="50"/>
      <c r="FB78" s="50"/>
      <c r="FC78" s="50"/>
      <c r="FD78" s="50"/>
      <c r="FE78" s="50"/>
      <c r="FF78" s="50"/>
      <c r="FG78" s="50"/>
      <c r="FH78" s="50"/>
      <c r="FI78" s="50"/>
      <c r="FJ78" s="50"/>
      <c r="FK78" s="50"/>
      <c r="FL78" s="50"/>
      <c r="FM78" s="50"/>
      <c r="FN78" s="50"/>
      <c r="FO78" s="50"/>
      <c r="FP78" s="50"/>
      <c r="FQ78" s="50"/>
      <c r="FR78" s="50"/>
      <c r="FS78" s="50"/>
      <c r="FT78" s="50"/>
      <c r="FU78" s="50"/>
      <c r="FV78" s="50"/>
      <c r="FW78" s="50"/>
      <c r="FX78" s="50"/>
      <c r="FY78" s="50"/>
      <c r="FZ78" s="50"/>
      <c r="GA78" s="50"/>
      <c r="GB78" s="50"/>
      <c r="GC78" s="50"/>
      <c r="GD78" s="50"/>
      <c r="GE78" s="50"/>
      <c r="GF78" s="50"/>
      <c r="GG78" s="50"/>
      <c r="GH78" s="50"/>
      <c r="GI78" s="50"/>
      <c r="GJ78" s="50"/>
      <c r="GK78" s="50"/>
      <c r="GL78" s="50"/>
      <c r="GM78" s="50"/>
      <c r="GN78" s="50"/>
      <c r="GO78" s="50"/>
      <c r="GP78" s="50"/>
      <c r="GQ78" s="50"/>
      <c r="GR78" s="50"/>
      <c r="GS78" s="50"/>
      <c r="GT78" s="50"/>
      <c r="GU78" s="50"/>
      <c r="GV78" s="50"/>
      <c r="GW78" s="50"/>
      <c r="GX78" s="50"/>
      <c r="GY78" s="50"/>
      <c r="GZ78" s="50"/>
      <c r="HA78" s="50"/>
      <c r="HB78" s="50"/>
      <c r="HC78" s="50"/>
      <c r="HD78" s="50"/>
      <c r="HE78" s="50"/>
      <c r="HF78" s="50"/>
      <c r="HG78" s="50"/>
      <c r="HH78" s="50"/>
      <c r="HI78" s="50"/>
      <c r="HJ78" s="50"/>
      <c r="HK78" s="50"/>
      <c r="HL78" s="50"/>
      <c r="HM78" s="50"/>
      <c r="HN78" s="50"/>
      <c r="HO78" s="50"/>
      <c r="HP78" s="50"/>
      <c r="HQ78" s="50"/>
      <c r="HR78" s="50"/>
      <c r="HS78" s="50"/>
      <c r="HT78" s="50"/>
      <c r="HU78" s="50"/>
      <c r="HV78" s="50"/>
      <c r="HW78" s="50"/>
      <c r="HX78" s="50"/>
      <c r="HY78" s="50"/>
      <c r="HZ78" s="50"/>
      <c r="IA78" s="50"/>
      <c r="IB78" s="50"/>
      <c r="IC78" s="50"/>
      <c r="ID78" s="50"/>
      <c r="IE78" s="50"/>
      <c r="IF78" s="50"/>
      <c r="IG78" s="50"/>
      <c r="IH78" s="50"/>
      <c r="II78" s="50"/>
      <c r="IJ78" s="50"/>
    </row>
    <row r="79" spans="1:244" s="47" customFormat="1" ht="9.75" customHeight="1">
      <c r="A79" s="334"/>
      <c r="B79" s="334"/>
      <c r="C79" s="334"/>
      <c r="D79" s="331">
        <v>19</v>
      </c>
      <c r="E79" s="331"/>
      <c r="F79" s="331"/>
      <c r="G79" s="351" t="str">
        <f t="shared" si="226"/>
        <v/>
      </c>
      <c r="H79" s="352"/>
      <c r="I79" s="352"/>
      <c r="J79" s="352"/>
      <c r="K79" s="352"/>
      <c r="L79" s="352"/>
      <c r="M79" s="352"/>
      <c r="N79" s="352"/>
      <c r="O79" s="352"/>
      <c r="P79" s="352"/>
      <c r="Q79" s="353"/>
      <c r="R79" s="323" t="e">
        <f>VLOOKUP($G79&amp;R$60,申込確認シート!$E$1:$F$200,2,FALSE)</f>
        <v>#N/A</v>
      </c>
      <c r="S79" s="323"/>
      <c r="T79" s="323"/>
      <c r="U79" s="329"/>
      <c r="V79" s="321" t="e">
        <f>VLOOKUP($G79&amp;V$60,申込確認シート!$E$1:$F$200,2,FALSE)</f>
        <v>#N/A</v>
      </c>
      <c r="W79" s="321"/>
      <c r="X79" s="321"/>
      <c r="Y79" s="321"/>
      <c r="Z79" s="321" t="e">
        <f>VLOOKUP($G79&amp;Z$60,申込確認シート!$E$1:$F$200,2,FALSE)</f>
        <v>#N/A</v>
      </c>
      <c r="AA79" s="321"/>
      <c r="AB79" s="321"/>
      <c r="AC79" s="321"/>
      <c r="AD79" s="321" t="e">
        <f>VLOOKUP($G79&amp;AD$60,申込確認シート!$E$1:$F$200,2,FALSE)</f>
        <v>#N/A</v>
      </c>
      <c r="AE79" s="321"/>
      <c r="AF79" s="321"/>
      <c r="AG79" s="321"/>
      <c r="AH79" s="321" t="e">
        <f>VLOOKUP($G79&amp;AH$60,申込確認シート!$E$1:$F$200,2,FALSE)</f>
        <v>#N/A</v>
      </c>
      <c r="AI79" s="321"/>
      <c r="AJ79" s="321"/>
      <c r="AK79" s="321"/>
      <c r="AL79" s="321" t="e">
        <f>VLOOKUP($G79&amp;AL$60,申込確認シート!$E$1:$F$200,2,FALSE)</f>
        <v>#N/A</v>
      </c>
      <c r="AM79" s="321"/>
      <c r="AN79" s="321"/>
      <c r="AO79" s="321"/>
      <c r="AP79" s="321" t="e">
        <f>VLOOKUP($G79&amp;AP$60,申込確認シート!$E$1:$F$200,2,FALSE)</f>
        <v>#N/A</v>
      </c>
      <c r="AQ79" s="321"/>
      <c r="AR79" s="321"/>
      <c r="AS79" s="321"/>
      <c r="AT79" s="321" t="e">
        <f>VLOOKUP($G79&amp;AT$60,申込確認シート!$E$1:$F$200,2,FALSE)</f>
        <v>#N/A</v>
      </c>
      <c r="AU79" s="321"/>
      <c r="AV79" s="321"/>
      <c r="AW79" s="321"/>
      <c r="AX79" s="321" t="e">
        <f>VLOOKUP($G79&amp;AX$60,申込確認シート!$E$1:$F$200,2,FALSE)</f>
        <v>#N/A</v>
      </c>
      <c r="AY79" s="321"/>
      <c r="AZ79" s="321"/>
      <c r="BA79" s="321"/>
      <c r="BB79" s="321" t="e">
        <f>VLOOKUP($G79&amp;BB$60,申込確認シート!$E$1:$F$200,2,FALSE)</f>
        <v>#N/A</v>
      </c>
      <c r="BC79" s="321"/>
      <c r="BD79" s="321"/>
      <c r="BE79" s="321"/>
      <c r="BF79" s="321" t="e">
        <f>VLOOKUP($G79&amp;BF$60,申込確認シート!$E$1:$F$200,2,FALSE)</f>
        <v>#N/A</v>
      </c>
      <c r="BG79" s="321"/>
      <c r="BH79" s="321"/>
      <c r="BI79" s="321"/>
      <c r="BJ79" s="321" t="e">
        <f>VLOOKUP($G79&amp;BJ$60,申込確認シート!$E$1:$F$200,2,FALSE)</f>
        <v>#N/A</v>
      </c>
      <c r="BK79" s="321"/>
      <c r="BL79" s="321"/>
      <c r="BM79" s="321"/>
      <c r="BN79" s="321" t="e">
        <f>VLOOKUP($G79&amp;BN$60,申込確認シート!$E$1:$F$200,2,FALSE)</f>
        <v>#N/A</v>
      </c>
      <c r="BO79" s="321"/>
      <c r="BP79" s="321"/>
      <c r="BQ79" s="321"/>
      <c r="BR79" s="321" t="e">
        <f>VLOOKUP($G79&amp;BR$60,申込確認シート!$E$1:$F$200,2,FALSE)</f>
        <v>#N/A</v>
      </c>
      <c r="BS79" s="321"/>
      <c r="BT79" s="321"/>
      <c r="BU79" s="321"/>
      <c r="BV79" s="322" t="e">
        <f>VLOOKUP($G79&amp;BV$60,申込確認シート!$E$1:$F$200,2,FALSE)</f>
        <v>#N/A</v>
      </c>
      <c r="BW79" s="323"/>
      <c r="BX79" s="323"/>
      <c r="BY79" s="323"/>
      <c r="BZ79" s="287">
        <f>COUNTIF(申込確認シート!$C$1:$C$200,G79)</f>
        <v>0</v>
      </c>
      <c r="CA79" s="287"/>
      <c r="CB79" s="287"/>
      <c r="CC79" s="287"/>
      <c r="CD79" s="50"/>
      <c r="CE79" s="50"/>
      <c r="CF79" s="50"/>
      <c r="CG79" s="50"/>
      <c r="CH79" s="50"/>
      <c r="CI79" s="50"/>
      <c r="CJ79" s="50"/>
      <c r="CK79" s="40"/>
      <c r="CL79" s="44"/>
      <c r="CM79" s="44"/>
      <c r="CN79" s="44"/>
      <c r="CO79" s="44"/>
      <c r="CP79" s="44"/>
      <c r="CQ79" s="44"/>
      <c r="CR79" s="44"/>
      <c r="CS79" s="44"/>
      <c r="CT79" s="44"/>
      <c r="CU79" s="44"/>
      <c r="CV79" s="44"/>
      <c r="CW79" s="44"/>
      <c r="CX79" s="44"/>
      <c r="CY79" s="44"/>
      <c r="CZ79" s="89"/>
      <c r="DA79" s="44"/>
      <c r="DB79" s="46"/>
      <c r="DC79" s="46"/>
      <c r="DD79" s="46"/>
      <c r="DE79" s="46"/>
      <c r="DF79" s="46"/>
      <c r="DG79" s="46"/>
      <c r="DH79" s="46"/>
      <c r="DI79" s="46"/>
      <c r="DJ79" s="46"/>
      <c r="DK79" s="46"/>
      <c r="DL79" s="46"/>
      <c r="DM79" s="46"/>
      <c r="DN79" s="46"/>
      <c r="DO79" s="46"/>
      <c r="DP79" s="46"/>
      <c r="DQ79" s="46"/>
      <c r="DR79" s="46"/>
      <c r="DS79" s="46"/>
      <c r="DT79" s="46"/>
      <c r="DU79" s="46"/>
      <c r="DV79" s="46"/>
      <c r="DW79" s="46"/>
      <c r="DX79" s="46"/>
      <c r="DY79" s="37"/>
      <c r="DZ79" s="40"/>
      <c r="EA79" s="40"/>
      <c r="EB79" s="40"/>
      <c r="EC79" s="40"/>
      <c r="ED79" s="40"/>
      <c r="EE79" s="40"/>
      <c r="EF79" s="40"/>
      <c r="EG79" s="40"/>
      <c r="EH79" s="40"/>
      <c r="EI79" s="40"/>
      <c r="EJ79" s="40"/>
      <c r="EK79" s="50"/>
      <c r="EL79" s="50"/>
      <c r="EM79" s="50"/>
      <c r="EN79" s="50"/>
      <c r="EO79" s="50"/>
      <c r="EP79" s="50"/>
      <c r="EQ79" s="50"/>
      <c r="ER79" s="50"/>
      <c r="ES79" s="50"/>
      <c r="ET79" s="50"/>
      <c r="EU79" s="50"/>
      <c r="EV79" s="50"/>
      <c r="EW79" s="50"/>
      <c r="EX79" s="50"/>
      <c r="EY79" s="50"/>
      <c r="EZ79" s="50"/>
      <c r="FA79" s="50"/>
      <c r="FB79" s="50"/>
      <c r="FC79" s="50"/>
      <c r="FD79" s="50"/>
      <c r="FE79" s="50"/>
      <c r="FF79" s="50"/>
      <c r="FG79" s="50"/>
      <c r="FH79" s="50"/>
      <c r="FI79" s="50"/>
      <c r="FJ79" s="50"/>
      <c r="FK79" s="50"/>
      <c r="FL79" s="50"/>
      <c r="FM79" s="50"/>
      <c r="FN79" s="50"/>
      <c r="FO79" s="50"/>
      <c r="FP79" s="50"/>
      <c r="FQ79" s="50"/>
      <c r="FR79" s="50"/>
      <c r="FS79" s="50"/>
      <c r="FT79" s="50"/>
      <c r="FU79" s="50"/>
      <c r="FV79" s="50"/>
      <c r="FW79" s="50"/>
      <c r="FX79" s="50"/>
      <c r="FY79" s="50"/>
      <c r="FZ79" s="50"/>
      <c r="GA79" s="50"/>
      <c r="GB79" s="50"/>
      <c r="GC79" s="50"/>
      <c r="GD79" s="50"/>
      <c r="GE79" s="50"/>
      <c r="GF79" s="50"/>
      <c r="GG79" s="50"/>
      <c r="GH79" s="50"/>
      <c r="GI79" s="50"/>
      <c r="GJ79" s="50"/>
      <c r="GK79" s="50"/>
      <c r="GL79" s="50"/>
      <c r="GM79" s="50"/>
      <c r="GN79" s="50"/>
      <c r="GO79" s="50"/>
      <c r="GP79" s="50"/>
      <c r="GQ79" s="50"/>
      <c r="GR79" s="50"/>
      <c r="GS79" s="50"/>
      <c r="GT79" s="50"/>
      <c r="GU79" s="50"/>
      <c r="GV79" s="50"/>
      <c r="GW79" s="50"/>
      <c r="GX79" s="50"/>
      <c r="GY79" s="50"/>
      <c r="GZ79" s="50"/>
      <c r="HA79" s="50"/>
      <c r="HB79" s="50"/>
      <c r="HC79" s="50"/>
      <c r="HD79" s="50"/>
      <c r="HE79" s="50"/>
      <c r="HF79" s="50"/>
      <c r="HG79" s="50"/>
      <c r="HH79" s="50"/>
      <c r="HI79" s="50"/>
      <c r="HJ79" s="50"/>
      <c r="HK79" s="50"/>
      <c r="HL79" s="50"/>
      <c r="HM79" s="50"/>
      <c r="HN79" s="50"/>
      <c r="HO79" s="50"/>
      <c r="HP79" s="50"/>
      <c r="HQ79" s="50"/>
      <c r="HR79" s="50"/>
      <c r="HS79" s="50"/>
      <c r="HT79" s="50"/>
      <c r="HU79" s="50"/>
      <c r="HV79" s="50"/>
      <c r="HW79" s="50"/>
      <c r="HX79" s="50"/>
      <c r="HY79" s="50"/>
      <c r="HZ79" s="50"/>
      <c r="IA79" s="50"/>
      <c r="IB79" s="50"/>
      <c r="IC79" s="50"/>
      <c r="ID79" s="50"/>
      <c r="IE79" s="50"/>
      <c r="IF79" s="50"/>
      <c r="IG79" s="50"/>
      <c r="IH79" s="50"/>
      <c r="II79" s="50"/>
      <c r="IJ79" s="50"/>
    </row>
    <row r="80" spans="1:244" s="47" customFormat="1" ht="9.75" customHeight="1">
      <c r="A80" s="334"/>
      <c r="B80" s="334"/>
      <c r="C80" s="334"/>
      <c r="D80" s="331">
        <v>20</v>
      </c>
      <c r="E80" s="331"/>
      <c r="F80" s="331"/>
      <c r="G80" s="351" t="str">
        <f t="shared" si="226"/>
        <v/>
      </c>
      <c r="H80" s="352"/>
      <c r="I80" s="352"/>
      <c r="J80" s="352"/>
      <c r="K80" s="352"/>
      <c r="L80" s="352"/>
      <c r="M80" s="352"/>
      <c r="N80" s="352"/>
      <c r="O80" s="352"/>
      <c r="P80" s="352"/>
      <c r="Q80" s="353"/>
      <c r="R80" s="323" t="e">
        <f>VLOOKUP($G80&amp;R$60,申込確認シート!$E$1:$F$200,2,FALSE)</f>
        <v>#N/A</v>
      </c>
      <c r="S80" s="323"/>
      <c r="T80" s="323"/>
      <c r="U80" s="329"/>
      <c r="V80" s="321" t="e">
        <f>VLOOKUP($G80&amp;V$60,申込確認シート!$E$1:$F$200,2,FALSE)</f>
        <v>#N/A</v>
      </c>
      <c r="W80" s="321"/>
      <c r="X80" s="321"/>
      <c r="Y80" s="321"/>
      <c r="Z80" s="321" t="e">
        <f>VLOOKUP($G80&amp;Z$60,申込確認シート!$E$1:$F$200,2,FALSE)</f>
        <v>#N/A</v>
      </c>
      <c r="AA80" s="321"/>
      <c r="AB80" s="321"/>
      <c r="AC80" s="321"/>
      <c r="AD80" s="321" t="e">
        <f>VLOOKUP($G80&amp;AD$60,申込確認シート!$E$1:$F$200,2,FALSE)</f>
        <v>#N/A</v>
      </c>
      <c r="AE80" s="321"/>
      <c r="AF80" s="321"/>
      <c r="AG80" s="321"/>
      <c r="AH80" s="321" t="e">
        <f>VLOOKUP($G80&amp;AH$60,申込確認シート!$E$1:$F$200,2,FALSE)</f>
        <v>#N/A</v>
      </c>
      <c r="AI80" s="321"/>
      <c r="AJ80" s="321"/>
      <c r="AK80" s="321"/>
      <c r="AL80" s="321" t="e">
        <f>VLOOKUP($G80&amp;AL$60,申込確認シート!$E$1:$F$200,2,FALSE)</f>
        <v>#N/A</v>
      </c>
      <c r="AM80" s="321"/>
      <c r="AN80" s="321"/>
      <c r="AO80" s="321"/>
      <c r="AP80" s="321" t="e">
        <f>VLOOKUP($G80&amp;AP$60,申込確認シート!$E$1:$F$200,2,FALSE)</f>
        <v>#N/A</v>
      </c>
      <c r="AQ80" s="321"/>
      <c r="AR80" s="321"/>
      <c r="AS80" s="321"/>
      <c r="AT80" s="321" t="e">
        <f>VLOOKUP($G80&amp;AT$60,申込確認シート!$E$1:$F$200,2,FALSE)</f>
        <v>#N/A</v>
      </c>
      <c r="AU80" s="321"/>
      <c r="AV80" s="321"/>
      <c r="AW80" s="321"/>
      <c r="AX80" s="321" t="e">
        <f>VLOOKUP($G80&amp;AX$60,申込確認シート!$E$1:$F$200,2,FALSE)</f>
        <v>#N/A</v>
      </c>
      <c r="AY80" s="321"/>
      <c r="AZ80" s="321"/>
      <c r="BA80" s="321"/>
      <c r="BB80" s="321" t="e">
        <f>VLOOKUP($G80&amp;BB$60,申込確認シート!$E$1:$F$200,2,FALSE)</f>
        <v>#N/A</v>
      </c>
      <c r="BC80" s="321"/>
      <c r="BD80" s="321"/>
      <c r="BE80" s="321"/>
      <c r="BF80" s="321" t="e">
        <f>VLOOKUP($G80&amp;BF$60,申込確認シート!$E$1:$F$200,2,FALSE)</f>
        <v>#N/A</v>
      </c>
      <c r="BG80" s="321"/>
      <c r="BH80" s="321"/>
      <c r="BI80" s="321"/>
      <c r="BJ80" s="321" t="e">
        <f>VLOOKUP($G80&amp;BJ$60,申込確認シート!$E$1:$F$200,2,FALSE)</f>
        <v>#N/A</v>
      </c>
      <c r="BK80" s="321"/>
      <c r="BL80" s="321"/>
      <c r="BM80" s="321"/>
      <c r="BN80" s="321" t="e">
        <f>VLOOKUP($G80&amp;BN$60,申込確認シート!$E$1:$F$200,2,FALSE)</f>
        <v>#N/A</v>
      </c>
      <c r="BO80" s="321"/>
      <c r="BP80" s="321"/>
      <c r="BQ80" s="321"/>
      <c r="BR80" s="321" t="e">
        <f>VLOOKUP($G80&amp;BR$60,申込確認シート!$E$1:$F$200,2,FALSE)</f>
        <v>#N/A</v>
      </c>
      <c r="BS80" s="321"/>
      <c r="BT80" s="321"/>
      <c r="BU80" s="321"/>
      <c r="BV80" s="322" t="e">
        <f>VLOOKUP($G80&amp;BV$60,申込確認シート!$E$1:$F$200,2,FALSE)</f>
        <v>#N/A</v>
      </c>
      <c r="BW80" s="323"/>
      <c r="BX80" s="323"/>
      <c r="BY80" s="323"/>
      <c r="BZ80" s="287">
        <f>COUNTIF(申込確認シート!$C$1:$C$200,G80)</f>
        <v>0</v>
      </c>
      <c r="CA80" s="287"/>
      <c r="CB80" s="287"/>
      <c r="CC80" s="287"/>
      <c r="CD80" s="50"/>
      <c r="CE80" s="50"/>
      <c r="CF80" s="50"/>
      <c r="CG80" s="50"/>
      <c r="CH80" s="50"/>
      <c r="CI80" s="50"/>
      <c r="CJ80" s="50"/>
      <c r="CK80" s="40"/>
      <c r="CL80" s="44"/>
      <c r="CM80" s="44"/>
      <c r="CN80" s="44"/>
      <c r="CO80" s="44"/>
      <c r="CP80" s="44"/>
      <c r="CQ80" s="44"/>
      <c r="CR80" s="44"/>
      <c r="CS80" s="44"/>
      <c r="CT80" s="44"/>
      <c r="CU80" s="44"/>
      <c r="CV80" s="44"/>
      <c r="CW80" s="44"/>
      <c r="CX80" s="44"/>
      <c r="CY80" s="44"/>
      <c r="CZ80" s="89"/>
      <c r="DA80" s="44"/>
      <c r="DB80" s="46"/>
      <c r="DC80" s="46"/>
      <c r="DD80" s="46"/>
      <c r="DE80" s="46"/>
      <c r="DF80" s="46"/>
      <c r="DG80" s="46"/>
      <c r="DH80" s="46"/>
      <c r="DI80" s="46"/>
      <c r="DJ80" s="46"/>
      <c r="DK80" s="46"/>
      <c r="DL80" s="46"/>
      <c r="DM80" s="46"/>
      <c r="DN80" s="46"/>
      <c r="DO80" s="46"/>
      <c r="DP80" s="46"/>
      <c r="DQ80" s="46"/>
      <c r="DR80" s="46"/>
      <c r="DS80" s="46"/>
      <c r="DT80" s="46"/>
      <c r="DU80" s="46"/>
      <c r="DV80" s="46"/>
      <c r="DW80" s="46"/>
      <c r="DX80" s="46"/>
      <c r="DY80" s="37"/>
      <c r="DZ80" s="40"/>
      <c r="EA80" s="40"/>
      <c r="EB80" s="40"/>
      <c r="EC80" s="40"/>
      <c r="ED80" s="40"/>
      <c r="EE80" s="40"/>
      <c r="EF80" s="40"/>
      <c r="EG80" s="40"/>
      <c r="EH80" s="40"/>
      <c r="EI80" s="40"/>
      <c r="EJ80" s="40"/>
      <c r="EK80" s="50"/>
      <c r="EL80" s="50"/>
      <c r="EM80" s="50"/>
      <c r="EN80" s="50"/>
      <c r="EO80" s="50"/>
      <c r="EP80" s="50"/>
      <c r="EQ80" s="50"/>
      <c r="ER80" s="50"/>
      <c r="ES80" s="50"/>
      <c r="ET80" s="50"/>
      <c r="EU80" s="50"/>
      <c r="EV80" s="50"/>
      <c r="EW80" s="50"/>
      <c r="EX80" s="50"/>
      <c r="EY80" s="50"/>
      <c r="EZ80" s="50"/>
      <c r="FA80" s="50"/>
      <c r="FB80" s="50"/>
      <c r="FC80" s="50"/>
      <c r="FD80" s="50"/>
      <c r="FE80" s="50"/>
      <c r="FF80" s="50"/>
      <c r="FG80" s="50"/>
      <c r="FH80" s="50"/>
      <c r="FI80" s="50"/>
      <c r="FJ80" s="50"/>
      <c r="FK80" s="50"/>
      <c r="FL80" s="50"/>
      <c r="FM80" s="50"/>
      <c r="FN80" s="50"/>
      <c r="FO80" s="50"/>
      <c r="FP80" s="50"/>
      <c r="FQ80" s="50"/>
      <c r="FR80" s="50"/>
      <c r="FS80" s="50"/>
      <c r="FT80" s="50"/>
      <c r="FU80" s="50"/>
      <c r="FV80" s="50"/>
      <c r="FW80" s="50"/>
      <c r="FX80" s="50"/>
      <c r="FY80" s="50"/>
      <c r="FZ80" s="50"/>
      <c r="GA80" s="50"/>
      <c r="GB80" s="50"/>
      <c r="GC80" s="50"/>
      <c r="GD80" s="50"/>
      <c r="GE80" s="50"/>
      <c r="GF80" s="50"/>
      <c r="GG80" s="50"/>
      <c r="GH80" s="50"/>
      <c r="GI80" s="50"/>
      <c r="GJ80" s="50"/>
      <c r="GK80" s="50"/>
      <c r="GL80" s="50"/>
      <c r="GM80" s="50"/>
      <c r="GN80" s="50"/>
      <c r="GO80" s="50"/>
      <c r="GP80" s="50"/>
      <c r="GQ80" s="50"/>
      <c r="GR80" s="50"/>
      <c r="GS80" s="50"/>
      <c r="GT80" s="50"/>
      <c r="GU80" s="50"/>
      <c r="GV80" s="50"/>
      <c r="GW80" s="50"/>
      <c r="GX80" s="50"/>
      <c r="GY80" s="50"/>
      <c r="GZ80" s="50"/>
      <c r="HA80" s="50"/>
      <c r="HB80" s="50"/>
      <c r="HC80" s="50"/>
      <c r="HD80" s="50"/>
      <c r="HE80" s="50"/>
      <c r="HF80" s="50"/>
      <c r="HG80" s="50"/>
      <c r="HH80" s="50"/>
      <c r="HI80" s="50"/>
      <c r="HJ80" s="50"/>
      <c r="HK80" s="50"/>
      <c r="HL80" s="50"/>
      <c r="HM80" s="50"/>
      <c r="HN80" s="50"/>
      <c r="HO80" s="50"/>
      <c r="HP80" s="50"/>
      <c r="HQ80" s="50"/>
      <c r="HR80" s="50"/>
      <c r="HS80" s="50"/>
      <c r="HT80" s="50"/>
      <c r="HU80" s="50"/>
      <c r="HV80" s="50"/>
      <c r="HW80" s="50"/>
      <c r="HX80" s="50"/>
      <c r="HY80" s="50"/>
      <c r="HZ80" s="50"/>
      <c r="IA80" s="50"/>
      <c r="IB80" s="50"/>
      <c r="IC80" s="50"/>
      <c r="ID80" s="50"/>
      <c r="IE80" s="50"/>
      <c r="IF80" s="50"/>
      <c r="IG80" s="50"/>
      <c r="IH80" s="50"/>
      <c r="II80" s="50"/>
      <c r="IJ80" s="50"/>
    </row>
    <row r="81" spans="1:244" s="47" customFormat="1" ht="9.75" customHeight="1">
      <c r="A81" s="334"/>
      <c r="B81" s="334"/>
      <c r="C81" s="334"/>
      <c r="D81" s="331">
        <v>21</v>
      </c>
      <c r="E81" s="331"/>
      <c r="F81" s="331"/>
      <c r="G81" s="351" t="str">
        <f t="shared" si="226"/>
        <v/>
      </c>
      <c r="H81" s="352"/>
      <c r="I81" s="352"/>
      <c r="J81" s="352"/>
      <c r="K81" s="352"/>
      <c r="L81" s="352"/>
      <c r="M81" s="352"/>
      <c r="N81" s="352"/>
      <c r="O81" s="352"/>
      <c r="P81" s="352"/>
      <c r="Q81" s="353"/>
      <c r="R81" s="323" t="e">
        <f>VLOOKUP($G81&amp;R$60,申込確認シート!$E$1:$F$200,2,FALSE)</f>
        <v>#N/A</v>
      </c>
      <c r="S81" s="323"/>
      <c r="T81" s="323"/>
      <c r="U81" s="329"/>
      <c r="V81" s="321" t="e">
        <f>VLOOKUP($G81&amp;V$60,申込確認シート!$E$1:$F$200,2,FALSE)</f>
        <v>#N/A</v>
      </c>
      <c r="W81" s="321"/>
      <c r="X81" s="321"/>
      <c r="Y81" s="321"/>
      <c r="Z81" s="321" t="e">
        <f>VLOOKUP($G81&amp;Z$60,申込確認シート!$E$1:$F$200,2,FALSE)</f>
        <v>#N/A</v>
      </c>
      <c r="AA81" s="321"/>
      <c r="AB81" s="321"/>
      <c r="AC81" s="321"/>
      <c r="AD81" s="321" t="e">
        <f>VLOOKUP($G81&amp;AD$60,申込確認シート!$E$1:$F$200,2,FALSE)</f>
        <v>#N/A</v>
      </c>
      <c r="AE81" s="321"/>
      <c r="AF81" s="321"/>
      <c r="AG81" s="321"/>
      <c r="AH81" s="321" t="e">
        <f>VLOOKUP($G81&amp;AH$60,申込確認シート!$E$1:$F$200,2,FALSE)</f>
        <v>#N/A</v>
      </c>
      <c r="AI81" s="321"/>
      <c r="AJ81" s="321"/>
      <c r="AK81" s="321"/>
      <c r="AL81" s="321" t="e">
        <f>VLOOKUP($G81&amp;AL$60,申込確認シート!$E$1:$F$200,2,FALSE)</f>
        <v>#N/A</v>
      </c>
      <c r="AM81" s="321"/>
      <c r="AN81" s="321"/>
      <c r="AO81" s="321"/>
      <c r="AP81" s="321" t="e">
        <f>VLOOKUP($G81&amp;AP$60,申込確認シート!$E$1:$F$200,2,FALSE)</f>
        <v>#N/A</v>
      </c>
      <c r="AQ81" s="321"/>
      <c r="AR81" s="321"/>
      <c r="AS81" s="321"/>
      <c r="AT81" s="321" t="e">
        <f>VLOOKUP($G81&amp;AT$60,申込確認シート!$E$1:$F$200,2,FALSE)</f>
        <v>#N/A</v>
      </c>
      <c r="AU81" s="321"/>
      <c r="AV81" s="321"/>
      <c r="AW81" s="321"/>
      <c r="AX81" s="321" t="e">
        <f>VLOOKUP($G81&amp;AX$60,申込確認シート!$E$1:$F$200,2,FALSE)</f>
        <v>#N/A</v>
      </c>
      <c r="AY81" s="321"/>
      <c r="AZ81" s="321"/>
      <c r="BA81" s="321"/>
      <c r="BB81" s="321" t="e">
        <f>VLOOKUP($G81&amp;BB$60,申込確認シート!$E$1:$F$200,2,FALSE)</f>
        <v>#N/A</v>
      </c>
      <c r="BC81" s="321"/>
      <c r="BD81" s="321"/>
      <c r="BE81" s="321"/>
      <c r="BF81" s="321" t="e">
        <f>VLOOKUP($G81&amp;BF$60,申込確認シート!$E$1:$F$200,2,FALSE)</f>
        <v>#N/A</v>
      </c>
      <c r="BG81" s="321"/>
      <c r="BH81" s="321"/>
      <c r="BI81" s="321"/>
      <c r="BJ81" s="321" t="e">
        <f>VLOOKUP($G81&amp;BJ$60,申込確認シート!$E$1:$F$200,2,FALSE)</f>
        <v>#N/A</v>
      </c>
      <c r="BK81" s="321"/>
      <c r="BL81" s="321"/>
      <c r="BM81" s="321"/>
      <c r="BN81" s="321" t="e">
        <f>VLOOKUP($G81&amp;BN$60,申込確認シート!$E$1:$F$200,2,FALSE)</f>
        <v>#N/A</v>
      </c>
      <c r="BO81" s="321"/>
      <c r="BP81" s="321"/>
      <c r="BQ81" s="321"/>
      <c r="BR81" s="321" t="e">
        <f>VLOOKUP($G81&amp;BR$60,申込確認シート!$E$1:$F$200,2,FALSE)</f>
        <v>#N/A</v>
      </c>
      <c r="BS81" s="321"/>
      <c r="BT81" s="321"/>
      <c r="BU81" s="321"/>
      <c r="BV81" s="322" t="e">
        <f>VLOOKUP($G81&amp;BV$60,申込確認シート!$E$1:$F$200,2,FALSE)</f>
        <v>#N/A</v>
      </c>
      <c r="BW81" s="323"/>
      <c r="BX81" s="323"/>
      <c r="BY81" s="323"/>
      <c r="BZ81" s="287">
        <f>COUNTIF(申込確認シート!$C$1:$C$200,G81)</f>
        <v>0</v>
      </c>
      <c r="CA81" s="287"/>
      <c r="CB81" s="287"/>
      <c r="CC81" s="287"/>
      <c r="CD81" s="50"/>
      <c r="CE81" s="50"/>
      <c r="CF81" s="50"/>
      <c r="CG81" s="50"/>
      <c r="CH81" s="50"/>
      <c r="CI81" s="50"/>
      <c r="CJ81" s="50"/>
      <c r="CK81" s="40"/>
      <c r="CL81" s="44"/>
      <c r="CM81" s="44"/>
      <c r="CN81" s="44"/>
      <c r="CO81" s="44"/>
      <c r="CP81" s="44"/>
      <c r="CQ81" s="44"/>
      <c r="CR81" s="44"/>
      <c r="CS81" s="44"/>
      <c r="CT81" s="44"/>
      <c r="CU81" s="44"/>
      <c r="CV81" s="44"/>
      <c r="CW81" s="44"/>
      <c r="CX81" s="44"/>
      <c r="CY81" s="44"/>
      <c r="CZ81" s="89"/>
      <c r="DA81" s="44"/>
      <c r="DB81" s="46"/>
      <c r="DC81" s="46"/>
      <c r="DD81" s="46"/>
      <c r="DE81" s="46"/>
      <c r="DF81" s="46"/>
      <c r="DG81" s="46"/>
      <c r="DH81" s="46"/>
      <c r="DI81" s="46"/>
      <c r="DJ81" s="46"/>
      <c r="DK81" s="46"/>
      <c r="DL81" s="46"/>
      <c r="DM81" s="46"/>
      <c r="DN81" s="46"/>
      <c r="DO81" s="46"/>
      <c r="DP81" s="46"/>
      <c r="DQ81" s="46"/>
      <c r="DR81" s="46"/>
      <c r="DS81" s="46"/>
      <c r="DT81" s="46"/>
      <c r="DU81" s="46"/>
      <c r="DV81" s="46"/>
      <c r="DW81" s="46"/>
      <c r="DX81" s="46"/>
      <c r="DY81" s="37"/>
      <c r="DZ81" s="40"/>
      <c r="EA81" s="40"/>
      <c r="EB81" s="40"/>
      <c r="EC81" s="40"/>
      <c r="ED81" s="40"/>
      <c r="EE81" s="40"/>
      <c r="EF81" s="40"/>
      <c r="EG81" s="40"/>
      <c r="EH81" s="40"/>
      <c r="EI81" s="40"/>
      <c r="EJ81" s="40"/>
      <c r="EK81" s="50"/>
      <c r="EL81" s="50"/>
      <c r="EM81" s="50"/>
      <c r="EN81" s="50"/>
      <c r="EO81" s="50"/>
      <c r="EP81" s="50"/>
      <c r="EQ81" s="50"/>
      <c r="ER81" s="50"/>
      <c r="ES81" s="50"/>
      <c r="ET81" s="50"/>
      <c r="EU81" s="50"/>
      <c r="EV81" s="50"/>
      <c r="EW81" s="50"/>
      <c r="EX81" s="50"/>
      <c r="EY81" s="50"/>
      <c r="EZ81" s="50"/>
      <c r="FA81" s="50"/>
      <c r="FB81" s="50"/>
      <c r="FC81" s="50"/>
      <c r="FD81" s="50"/>
      <c r="FE81" s="50"/>
      <c r="FF81" s="50"/>
      <c r="FG81" s="50"/>
      <c r="FH81" s="50"/>
      <c r="FI81" s="50"/>
      <c r="FJ81" s="50"/>
      <c r="FK81" s="50"/>
      <c r="FL81" s="50"/>
      <c r="FM81" s="50"/>
      <c r="FN81" s="50"/>
      <c r="FO81" s="50"/>
      <c r="FP81" s="50"/>
      <c r="FQ81" s="50"/>
      <c r="FR81" s="50"/>
      <c r="FS81" s="50"/>
      <c r="FT81" s="50"/>
      <c r="FU81" s="50"/>
      <c r="FV81" s="50"/>
      <c r="FW81" s="50"/>
      <c r="FX81" s="50"/>
      <c r="FY81" s="50"/>
      <c r="FZ81" s="50"/>
      <c r="GA81" s="50"/>
      <c r="GB81" s="50"/>
      <c r="GC81" s="50"/>
      <c r="GD81" s="50"/>
      <c r="GE81" s="50"/>
      <c r="GF81" s="50"/>
      <c r="GG81" s="50"/>
      <c r="GH81" s="50"/>
      <c r="GI81" s="50"/>
      <c r="GJ81" s="50"/>
      <c r="GK81" s="50"/>
      <c r="GL81" s="50"/>
      <c r="GM81" s="50"/>
      <c r="GN81" s="50"/>
      <c r="GO81" s="50"/>
      <c r="GP81" s="50"/>
      <c r="GQ81" s="50"/>
      <c r="GR81" s="50"/>
      <c r="GS81" s="50"/>
      <c r="GT81" s="50"/>
      <c r="GU81" s="50"/>
      <c r="GV81" s="50"/>
      <c r="GW81" s="50"/>
      <c r="GX81" s="50"/>
      <c r="GY81" s="50"/>
      <c r="GZ81" s="50"/>
      <c r="HA81" s="50"/>
      <c r="HB81" s="50"/>
      <c r="HC81" s="50"/>
      <c r="HD81" s="50"/>
      <c r="HE81" s="50"/>
      <c r="HF81" s="50"/>
      <c r="HG81" s="50"/>
      <c r="HH81" s="50"/>
      <c r="HI81" s="50"/>
      <c r="HJ81" s="50"/>
      <c r="HK81" s="50"/>
      <c r="HL81" s="50"/>
      <c r="HM81" s="50"/>
      <c r="HN81" s="50"/>
      <c r="HO81" s="50"/>
      <c r="HP81" s="50"/>
      <c r="HQ81" s="50"/>
      <c r="HR81" s="50"/>
      <c r="HS81" s="50"/>
      <c r="HT81" s="50"/>
      <c r="HU81" s="50"/>
      <c r="HV81" s="50"/>
      <c r="HW81" s="50"/>
      <c r="HX81" s="50"/>
      <c r="HY81" s="50"/>
      <c r="HZ81" s="50"/>
      <c r="IA81" s="50"/>
      <c r="IB81" s="50"/>
      <c r="IC81" s="50"/>
      <c r="ID81" s="50"/>
      <c r="IE81" s="50"/>
      <c r="IF81" s="50"/>
      <c r="IG81" s="50"/>
      <c r="IH81" s="50"/>
      <c r="II81" s="50"/>
      <c r="IJ81" s="50"/>
    </row>
    <row r="82" spans="1:244" s="47" customFormat="1" ht="9.75" customHeight="1">
      <c r="A82" s="334"/>
      <c r="B82" s="334"/>
      <c r="C82" s="334"/>
      <c r="D82" s="331">
        <v>22</v>
      </c>
      <c r="E82" s="331"/>
      <c r="F82" s="331"/>
      <c r="G82" s="351" t="str">
        <f t="shared" si="226"/>
        <v/>
      </c>
      <c r="H82" s="352"/>
      <c r="I82" s="352"/>
      <c r="J82" s="352"/>
      <c r="K82" s="352"/>
      <c r="L82" s="352"/>
      <c r="M82" s="352"/>
      <c r="N82" s="352"/>
      <c r="O82" s="352"/>
      <c r="P82" s="352"/>
      <c r="Q82" s="353"/>
      <c r="R82" s="323" t="e">
        <f>VLOOKUP($G82&amp;R$60,申込確認シート!$E$1:$F$200,2,FALSE)</f>
        <v>#N/A</v>
      </c>
      <c r="S82" s="323"/>
      <c r="T82" s="323"/>
      <c r="U82" s="329"/>
      <c r="V82" s="321" t="e">
        <f>VLOOKUP($G82&amp;V$60,申込確認シート!$E$1:$F$200,2,FALSE)</f>
        <v>#N/A</v>
      </c>
      <c r="W82" s="321"/>
      <c r="X82" s="321"/>
      <c r="Y82" s="321"/>
      <c r="Z82" s="321" t="e">
        <f>VLOOKUP($G82&amp;Z$60,申込確認シート!$E$1:$F$200,2,FALSE)</f>
        <v>#N/A</v>
      </c>
      <c r="AA82" s="321"/>
      <c r="AB82" s="321"/>
      <c r="AC82" s="321"/>
      <c r="AD82" s="321" t="e">
        <f>VLOOKUP($G82&amp;AD$60,申込確認シート!$E$1:$F$200,2,FALSE)</f>
        <v>#N/A</v>
      </c>
      <c r="AE82" s="321"/>
      <c r="AF82" s="321"/>
      <c r="AG82" s="321"/>
      <c r="AH82" s="321" t="e">
        <f>VLOOKUP($G82&amp;AH$60,申込確認シート!$E$1:$F$200,2,FALSE)</f>
        <v>#N/A</v>
      </c>
      <c r="AI82" s="321"/>
      <c r="AJ82" s="321"/>
      <c r="AK82" s="321"/>
      <c r="AL82" s="321" t="e">
        <f>VLOOKUP($G82&amp;AL$60,申込確認シート!$E$1:$F$200,2,FALSE)</f>
        <v>#N/A</v>
      </c>
      <c r="AM82" s="321"/>
      <c r="AN82" s="321"/>
      <c r="AO82" s="321"/>
      <c r="AP82" s="321" t="e">
        <f>VLOOKUP($G82&amp;AP$60,申込確認シート!$E$1:$F$200,2,FALSE)</f>
        <v>#N/A</v>
      </c>
      <c r="AQ82" s="321"/>
      <c r="AR82" s="321"/>
      <c r="AS82" s="321"/>
      <c r="AT82" s="321" t="e">
        <f>VLOOKUP($G82&amp;AT$60,申込確認シート!$E$1:$F$200,2,FALSE)</f>
        <v>#N/A</v>
      </c>
      <c r="AU82" s="321"/>
      <c r="AV82" s="321"/>
      <c r="AW82" s="321"/>
      <c r="AX82" s="321" t="e">
        <f>VLOOKUP($G82&amp;AX$60,申込確認シート!$E$1:$F$200,2,FALSE)</f>
        <v>#N/A</v>
      </c>
      <c r="AY82" s="321"/>
      <c r="AZ82" s="321"/>
      <c r="BA82" s="321"/>
      <c r="BB82" s="321" t="e">
        <f>VLOOKUP($G82&amp;BB$60,申込確認シート!$E$1:$F$200,2,FALSE)</f>
        <v>#N/A</v>
      </c>
      <c r="BC82" s="321"/>
      <c r="BD82" s="321"/>
      <c r="BE82" s="321"/>
      <c r="BF82" s="321" t="e">
        <f>VLOOKUP($G82&amp;BF$60,申込確認シート!$E$1:$F$200,2,FALSE)</f>
        <v>#N/A</v>
      </c>
      <c r="BG82" s="321"/>
      <c r="BH82" s="321"/>
      <c r="BI82" s="321"/>
      <c r="BJ82" s="321" t="e">
        <f>VLOOKUP($G82&amp;BJ$60,申込確認シート!$E$1:$F$200,2,FALSE)</f>
        <v>#N/A</v>
      </c>
      <c r="BK82" s="321"/>
      <c r="BL82" s="321"/>
      <c r="BM82" s="321"/>
      <c r="BN82" s="321" t="e">
        <f>VLOOKUP($G82&amp;BN$60,申込確認シート!$E$1:$F$200,2,FALSE)</f>
        <v>#N/A</v>
      </c>
      <c r="BO82" s="321"/>
      <c r="BP82" s="321"/>
      <c r="BQ82" s="321"/>
      <c r="BR82" s="321" t="e">
        <f>VLOOKUP($G82&amp;BR$60,申込確認シート!$E$1:$F$200,2,FALSE)</f>
        <v>#N/A</v>
      </c>
      <c r="BS82" s="321"/>
      <c r="BT82" s="321"/>
      <c r="BU82" s="321"/>
      <c r="BV82" s="322" t="e">
        <f>VLOOKUP($G82&amp;BV$60,申込確認シート!$E$1:$F$200,2,FALSE)</f>
        <v>#N/A</v>
      </c>
      <c r="BW82" s="323"/>
      <c r="BX82" s="323"/>
      <c r="BY82" s="323"/>
      <c r="BZ82" s="287">
        <f>COUNTIF(申込確認シート!$C$1:$C$200,G82)</f>
        <v>0</v>
      </c>
      <c r="CA82" s="287"/>
      <c r="CB82" s="287"/>
      <c r="CC82" s="287"/>
      <c r="CD82" s="50"/>
      <c r="CE82" s="50"/>
      <c r="CF82" s="50"/>
      <c r="CG82" s="50"/>
      <c r="CH82" s="50"/>
      <c r="CI82" s="50"/>
      <c r="CJ82" s="50"/>
      <c r="CK82" s="40"/>
      <c r="CL82" s="44"/>
      <c r="CM82" s="44"/>
      <c r="CN82" s="44"/>
      <c r="CO82" s="44"/>
      <c r="CP82" s="44"/>
      <c r="CQ82" s="44"/>
      <c r="CR82" s="44"/>
      <c r="CS82" s="44"/>
      <c r="CT82" s="44"/>
      <c r="CU82" s="44"/>
      <c r="CV82" s="44"/>
      <c r="CW82" s="44"/>
      <c r="CX82" s="44"/>
      <c r="CY82" s="44"/>
      <c r="CZ82" s="89"/>
      <c r="DA82" s="44"/>
      <c r="DB82" s="46"/>
      <c r="DC82" s="46"/>
      <c r="DD82" s="46"/>
      <c r="DE82" s="46"/>
      <c r="DF82" s="46"/>
      <c r="DG82" s="46"/>
      <c r="DH82" s="46"/>
      <c r="DI82" s="46"/>
      <c r="DJ82" s="46"/>
      <c r="DK82" s="46"/>
      <c r="DL82" s="46"/>
      <c r="DM82" s="46"/>
      <c r="DN82" s="46"/>
      <c r="DO82" s="46"/>
      <c r="DP82" s="46"/>
      <c r="DQ82" s="46"/>
      <c r="DR82" s="46"/>
      <c r="DS82" s="46"/>
      <c r="DT82" s="46"/>
      <c r="DU82" s="46"/>
      <c r="DV82" s="46"/>
      <c r="DW82" s="46"/>
      <c r="DX82" s="46"/>
      <c r="DY82" s="37"/>
      <c r="DZ82" s="40"/>
      <c r="EA82" s="40"/>
      <c r="EB82" s="40"/>
      <c r="EC82" s="40"/>
      <c r="ED82" s="40"/>
      <c r="EE82" s="40"/>
      <c r="EF82" s="40"/>
      <c r="EG82" s="40"/>
      <c r="EH82" s="40"/>
      <c r="EI82" s="40"/>
      <c r="EJ82" s="40"/>
      <c r="EK82" s="50"/>
      <c r="EL82" s="50"/>
      <c r="EM82" s="50"/>
      <c r="EN82" s="50"/>
      <c r="EO82" s="50"/>
      <c r="EP82" s="50"/>
      <c r="EQ82" s="50"/>
      <c r="ER82" s="50"/>
      <c r="ES82" s="50"/>
      <c r="ET82" s="50"/>
      <c r="EU82" s="50"/>
      <c r="EV82" s="50"/>
      <c r="EW82" s="50"/>
      <c r="EX82" s="50"/>
      <c r="EY82" s="50"/>
      <c r="EZ82" s="50"/>
      <c r="FA82" s="50"/>
      <c r="FB82" s="50"/>
      <c r="FC82" s="50"/>
      <c r="FD82" s="50"/>
      <c r="FE82" s="50"/>
      <c r="FF82" s="50"/>
      <c r="FG82" s="50"/>
      <c r="FH82" s="50"/>
      <c r="FI82" s="50"/>
      <c r="FJ82" s="50"/>
      <c r="FK82" s="50"/>
      <c r="FL82" s="50"/>
      <c r="FM82" s="50"/>
      <c r="FN82" s="50"/>
      <c r="FO82" s="50"/>
      <c r="FP82" s="50"/>
      <c r="FQ82" s="50"/>
      <c r="FR82" s="50"/>
      <c r="FS82" s="50"/>
      <c r="FT82" s="50"/>
      <c r="FU82" s="50"/>
      <c r="FV82" s="50"/>
      <c r="FW82" s="50"/>
      <c r="FX82" s="50"/>
      <c r="FY82" s="50"/>
      <c r="FZ82" s="50"/>
      <c r="GA82" s="50"/>
      <c r="GB82" s="50"/>
      <c r="GC82" s="50"/>
      <c r="GD82" s="50"/>
      <c r="GE82" s="50"/>
      <c r="GF82" s="50"/>
      <c r="GG82" s="50"/>
      <c r="GH82" s="50"/>
      <c r="GI82" s="50"/>
      <c r="GJ82" s="50"/>
      <c r="GK82" s="50"/>
      <c r="GL82" s="50"/>
      <c r="GM82" s="50"/>
      <c r="GN82" s="50"/>
      <c r="GO82" s="50"/>
      <c r="GP82" s="50"/>
      <c r="GQ82" s="50"/>
      <c r="GR82" s="50"/>
      <c r="GS82" s="50"/>
      <c r="GT82" s="50"/>
      <c r="GU82" s="50"/>
      <c r="GV82" s="50"/>
      <c r="GW82" s="50"/>
      <c r="GX82" s="50"/>
      <c r="GY82" s="50"/>
      <c r="GZ82" s="50"/>
      <c r="HA82" s="50"/>
      <c r="HB82" s="50"/>
      <c r="HC82" s="50"/>
      <c r="HD82" s="50"/>
      <c r="HE82" s="50"/>
      <c r="HF82" s="50"/>
      <c r="HG82" s="50"/>
      <c r="HH82" s="50"/>
      <c r="HI82" s="50"/>
      <c r="HJ82" s="50"/>
      <c r="HK82" s="50"/>
      <c r="HL82" s="50"/>
      <c r="HM82" s="50"/>
      <c r="HN82" s="50"/>
      <c r="HO82" s="50"/>
      <c r="HP82" s="50"/>
      <c r="HQ82" s="50"/>
      <c r="HR82" s="50"/>
      <c r="HS82" s="50"/>
      <c r="HT82" s="50"/>
      <c r="HU82" s="50"/>
      <c r="HV82" s="50"/>
      <c r="HW82" s="50"/>
      <c r="HX82" s="50"/>
      <c r="HY82" s="50"/>
      <c r="HZ82" s="50"/>
      <c r="IA82" s="50"/>
      <c r="IB82" s="50"/>
      <c r="IC82" s="50"/>
      <c r="ID82" s="50"/>
      <c r="IE82" s="50"/>
      <c r="IF82" s="50"/>
      <c r="IG82" s="50"/>
      <c r="IH82" s="50"/>
      <c r="II82" s="50"/>
      <c r="IJ82" s="50"/>
    </row>
    <row r="83" spans="1:244" s="47" customFormat="1" ht="9.75" customHeight="1">
      <c r="A83" s="334"/>
      <c r="B83" s="334"/>
      <c r="C83" s="334"/>
      <c r="D83" s="331">
        <v>23</v>
      </c>
      <c r="E83" s="331"/>
      <c r="F83" s="331"/>
      <c r="G83" s="351" t="str">
        <f t="shared" si="226"/>
        <v/>
      </c>
      <c r="H83" s="352"/>
      <c r="I83" s="352"/>
      <c r="J83" s="352"/>
      <c r="K83" s="352"/>
      <c r="L83" s="352"/>
      <c r="M83" s="352"/>
      <c r="N83" s="352"/>
      <c r="O83" s="352"/>
      <c r="P83" s="352"/>
      <c r="Q83" s="353"/>
      <c r="R83" s="323" t="e">
        <f>VLOOKUP($G83&amp;R$60,申込確認シート!$E$1:$F$200,2,FALSE)</f>
        <v>#N/A</v>
      </c>
      <c r="S83" s="323"/>
      <c r="T83" s="323"/>
      <c r="U83" s="329"/>
      <c r="V83" s="321" t="e">
        <f>VLOOKUP($G83&amp;V$60,申込確認シート!$E$1:$F$200,2,FALSE)</f>
        <v>#N/A</v>
      </c>
      <c r="W83" s="321"/>
      <c r="X83" s="321"/>
      <c r="Y83" s="321"/>
      <c r="Z83" s="321" t="e">
        <f>VLOOKUP($G83&amp;Z$60,申込確認シート!$E$1:$F$200,2,FALSE)</f>
        <v>#N/A</v>
      </c>
      <c r="AA83" s="321"/>
      <c r="AB83" s="321"/>
      <c r="AC83" s="321"/>
      <c r="AD83" s="321" t="e">
        <f>VLOOKUP($G83&amp;AD$60,申込確認シート!$E$1:$F$200,2,FALSE)</f>
        <v>#N/A</v>
      </c>
      <c r="AE83" s="321"/>
      <c r="AF83" s="321"/>
      <c r="AG83" s="321"/>
      <c r="AH83" s="321" t="e">
        <f>VLOOKUP($G83&amp;AH$60,申込確認シート!$E$1:$F$200,2,FALSE)</f>
        <v>#N/A</v>
      </c>
      <c r="AI83" s="321"/>
      <c r="AJ83" s="321"/>
      <c r="AK83" s="321"/>
      <c r="AL83" s="321" t="e">
        <f>VLOOKUP($G83&amp;AL$60,申込確認シート!$E$1:$F$200,2,FALSE)</f>
        <v>#N/A</v>
      </c>
      <c r="AM83" s="321"/>
      <c r="AN83" s="321"/>
      <c r="AO83" s="321"/>
      <c r="AP83" s="321" t="e">
        <f>VLOOKUP($G83&amp;AP$60,申込確認シート!$E$1:$F$200,2,FALSE)</f>
        <v>#N/A</v>
      </c>
      <c r="AQ83" s="321"/>
      <c r="AR83" s="321"/>
      <c r="AS83" s="321"/>
      <c r="AT83" s="321" t="e">
        <f>VLOOKUP($G83&amp;AT$60,申込確認シート!$E$1:$F$200,2,FALSE)</f>
        <v>#N/A</v>
      </c>
      <c r="AU83" s="321"/>
      <c r="AV83" s="321"/>
      <c r="AW83" s="321"/>
      <c r="AX83" s="321" t="e">
        <f>VLOOKUP($G83&amp;AX$60,申込確認シート!$E$1:$F$200,2,FALSE)</f>
        <v>#N/A</v>
      </c>
      <c r="AY83" s="321"/>
      <c r="AZ83" s="321"/>
      <c r="BA83" s="321"/>
      <c r="BB83" s="321" t="e">
        <f>VLOOKUP($G83&amp;BB$60,申込確認シート!$E$1:$F$200,2,FALSE)</f>
        <v>#N/A</v>
      </c>
      <c r="BC83" s="321"/>
      <c r="BD83" s="321"/>
      <c r="BE83" s="321"/>
      <c r="BF83" s="321" t="e">
        <f>VLOOKUP($G83&amp;BF$60,申込確認シート!$E$1:$F$200,2,FALSE)</f>
        <v>#N/A</v>
      </c>
      <c r="BG83" s="321"/>
      <c r="BH83" s="321"/>
      <c r="BI83" s="321"/>
      <c r="BJ83" s="321" t="e">
        <f>VLOOKUP($G83&amp;BJ$60,申込確認シート!$E$1:$F$200,2,FALSE)</f>
        <v>#N/A</v>
      </c>
      <c r="BK83" s="321"/>
      <c r="BL83" s="321"/>
      <c r="BM83" s="321"/>
      <c r="BN83" s="321" t="e">
        <f>VLOOKUP($G83&amp;BN$60,申込確認シート!$E$1:$F$200,2,FALSE)</f>
        <v>#N/A</v>
      </c>
      <c r="BO83" s="321"/>
      <c r="BP83" s="321"/>
      <c r="BQ83" s="321"/>
      <c r="BR83" s="321" t="e">
        <f>VLOOKUP($G83&amp;BR$60,申込確認シート!$E$1:$F$200,2,FALSE)</f>
        <v>#N/A</v>
      </c>
      <c r="BS83" s="321"/>
      <c r="BT83" s="321"/>
      <c r="BU83" s="321"/>
      <c r="BV83" s="322" t="e">
        <f>VLOOKUP($G83&amp;BV$60,申込確認シート!$E$1:$F$200,2,FALSE)</f>
        <v>#N/A</v>
      </c>
      <c r="BW83" s="323"/>
      <c r="BX83" s="323"/>
      <c r="BY83" s="323"/>
      <c r="BZ83" s="287">
        <f>COUNTIF(申込確認シート!$C$1:$C$200,G83)</f>
        <v>0</v>
      </c>
      <c r="CA83" s="287"/>
      <c r="CB83" s="287"/>
      <c r="CC83" s="287"/>
      <c r="CD83" s="50"/>
      <c r="CE83" s="50"/>
      <c r="CF83" s="50"/>
      <c r="CG83" s="50"/>
      <c r="CH83" s="50"/>
      <c r="CI83" s="50"/>
      <c r="CJ83" s="50"/>
      <c r="CK83" s="40"/>
      <c r="CL83" s="44"/>
      <c r="CM83" s="44"/>
      <c r="CN83" s="44"/>
      <c r="CO83" s="44"/>
      <c r="CP83" s="44"/>
      <c r="CQ83" s="44"/>
      <c r="CR83" s="44"/>
      <c r="CS83" s="44"/>
      <c r="CT83" s="44"/>
      <c r="CU83" s="44"/>
      <c r="CV83" s="44"/>
      <c r="CW83" s="44"/>
      <c r="CX83" s="44"/>
      <c r="CY83" s="44"/>
      <c r="CZ83" s="89"/>
      <c r="DA83" s="44"/>
      <c r="DB83" s="46"/>
      <c r="DC83" s="46"/>
      <c r="DD83" s="46"/>
      <c r="DE83" s="46"/>
      <c r="DF83" s="46"/>
      <c r="DG83" s="46"/>
      <c r="DH83" s="46"/>
      <c r="DI83" s="46"/>
      <c r="DJ83" s="46"/>
      <c r="DK83" s="46"/>
      <c r="DL83" s="46"/>
      <c r="DM83" s="46"/>
      <c r="DN83" s="46"/>
      <c r="DO83" s="46"/>
      <c r="DP83" s="46"/>
      <c r="DQ83" s="46"/>
      <c r="DR83" s="46"/>
      <c r="DS83" s="46"/>
      <c r="DT83" s="46"/>
      <c r="DU83" s="46"/>
      <c r="DV83" s="46"/>
      <c r="DW83" s="46"/>
      <c r="DX83" s="46"/>
      <c r="DY83" s="37"/>
      <c r="DZ83" s="40"/>
      <c r="EA83" s="40"/>
      <c r="EB83" s="40"/>
      <c r="EC83" s="40"/>
      <c r="ED83" s="40"/>
      <c r="EE83" s="40"/>
      <c r="EF83" s="40"/>
      <c r="EG83" s="40"/>
      <c r="EH83" s="40"/>
      <c r="EI83" s="40"/>
      <c r="EJ83" s="40"/>
      <c r="EK83" s="50"/>
      <c r="EL83" s="50"/>
      <c r="EM83" s="50"/>
      <c r="EN83" s="50"/>
      <c r="EO83" s="50"/>
      <c r="EP83" s="50"/>
      <c r="EQ83" s="50"/>
      <c r="ER83" s="50"/>
      <c r="ES83" s="50"/>
      <c r="ET83" s="50"/>
      <c r="EU83" s="50"/>
      <c r="EV83" s="50"/>
      <c r="EW83" s="50"/>
      <c r="EX83" s="50"/>
      <c r="EY83" s="50"/>
      <c r="EZ83" s="50"/>
      <c r="FA83" s="50"/>
      <c r="FB83" s="50"/>
      <c r="FC83" s="50"/>
      <c r="FD83" s="50"/>
      <c r="FE83" s="50"/>
      <c r="FF83" s="50"/>
      <c r="FG83" s="50"/>
      <c r="FH83" s="50"/>
      <c r="FI83" s="50"/>
      <c r="FJ83" s="50"/>
      <c r="FK83" s="50"/>
      <c r="FL83" s="50"/>
      <c r="FM83" s="50"/>
      <c r="FN83" s="50"/>
      <c r="FO83" s="50"/>
      <c r="FP83" s="50"/>
      <c r="FQ83" s="50"/>
      <c r="FR83" s="50"/>
      <c r="FS83" s="50"/>
      <c r="FT83" s="50"/>
      <c r="FU83" s="50"/>
      <c r="FV83" s="50"/>
      <c r="FW83" s="50"/>
      <c r="FX83" s="50"/>
      <c r="FY83" s="50"/>
      <c r="FZ83" s="50"/>
      <c r="GA83" s="50"/>
      <c r="GB83" s="50"/>
      <c r="GC83" s="50"/>
      <c r="GD83" s="50"/>
      <c r="GE83" s="50"/>
      <c r="GF83" s="50"/>
      <c r="GG83" s="50"/>
      <c r="GH83" s="50"/>
      <c r="GI83" s="50"/>
      <c r="GJ83" s="50"/>
      <c r="GK83" s="50"/>
      <c r="GL83" s="50"/>
      <c r="GM83" s="50"/>
      <c r="GN83" s="50"/>
      <c r="GO83" s="50"/>
      <c r="GP83" s="50"/>
      <c r="GQ83" s="50"/>
      <c r="GR83" s="50"/>
      <c r="GS83" s="50"/>
      <c r="GT83" s="50"/>
      <c r="GU83" s="50"/>
      <c r="GV83" s="50"/>
      <c r="GW83" s="50"/>
      <c r="GX83" s="50"/>
      <c r="GY83" s="50"/>
      <c r="GZ83" s="50"/>
      <c r="HA83" s="50"/>
      <c r="HB83" s="50"/>
      <c r="HC83" s="50"/>
      <c r="HD83" s="50"/>
      <c r="HE83" s="50"/>
      <c r="HF83" s="50"/>
      <c r="HG83" s="50"/>
      <c r="HH83" s="50"/>
      <c r="HI83" s="50"/>
      <c r="HJ83" s="50"/>
      <c r="HK83" s="50"/>
      <c r="HL83" s="50"/>
      <c r="HM83" s="50"/>
      <c r="HN83" s="50"/>
      <c r="HO83" s="50"/>
      <c r="HP83" s="50"/>
      <c r="HQ83" s="50"/>
      <c r="HR83" s="50"/>
      <c r="HS83" s="50"/>
      <c r="HT83" s="50"/>
      <c r="HU83" s="50"/>
      <c r="HV83" s="50"/>
      <c r="HW83" s="50"/>
      <c r="HX83" s="50"/>
      <c r="HY83" s="50"/>
      <c r="HZ83" s="50"/>
      <c r="IA83" s="50"/>
      <c r="IB83" s="50"/>
      <c r="IC83" s="50"/>
      <c r="ID83" s="50"/>
      <c r="IE83" s="50"/>
      <c r="IF83" s="50"/>
      <c r="IG83" s="50"/>
      <c r="IH83" s="50"/>
      <c r="II83" s="50"/>
      <c r="IJ83" s="50"/>
    </row>
    <row r="84" spans="1:244" s="47" customFormat="1" ht="9.75" customHeight="1" thickBot="1">
      <c r="A84" s="335"/>
      <c r="B84" s="335"/>
      <c r="C84" s="335"/>
      <c r="D84" s="332">
        <v>24</v>
      </c>
      <c r="E84" s="332"/>
      <c r="F84" s="332"/>
      <c r="G84" s="354" t="str">
        <f>IF(HLOOKUP($E$4&amp;"男選択リスト",$DC$11:$DR$38,D84+4,FALSE)="*","",$E$4&amp;"男子"&amp;HLOOKUP($E$4&amp;"男選択リスト",$DC$11:$DR$38,D84+4,FALSE))</f>
        <v/>
      </c>
      <c r="H84" s="355"/>
      <c r="I84" s="355"/>
      <c r="J84" s="355"/>
      <c r="K84" s="355"/>
      <c r="L84" s="355"/>
      <c r="M84" s="355"/>
      <c r="N84" s="355"/>
      <c r="O84" s="355"/>
      <c r="P84" s="355"/>
      <c r="Q84" s="356"/>
      <c r="R84" s="324" t="e">
        <f>VLOOKUP($G84&amp;R$60,申込確認シート!$E$1:$F$200,2,FALSE)</f>
        <v>#N/A</v>
      </c>
      <c r="S84" s="324"/>
      <c r="T84" s="324"/>
      <c r="U84" s="325"/>
      <c r="V84" s="326" t="e">
        <f>VLOOKUP($G84&amp;V$60,申込確認シート!$E$1:$F$200,2,FALSE)</f>
        <v>#N/A</v>
      </c>
      <c r="W84" s="326"/>
      <c r="X84" s="326"/>
      <c r="Y84" s="326"/>
      <c r="Z84" s="326" t="e">
        <f>VLOOKUP($G84&amp;Z$60,申込確認シート!$E$1:$F$200,2,FALSE)</f>
        <v>#N/A</v>
      </c>
      <c r="AA84" s="326"/>
      <c r="AB84" s="326"/>
      <c r="AC84" s="326"/>
      <c r="AD84" s="326" t="e">
        <f>VLOOKUP($G84&amp;AD$60,申込確認シート!$E$1:$F$200,2,FALSE)</f>
        <v>#N/A</v>
      </c>
      <c r="AE84" s="326"/>
      <c r="AF84" s="326"/>
      <c r="AG84" s="326"/>
      <c r="AH84" s="326" t="e">
        <f>VLOOKUP($G84&amp;AH$60,申込確認シート!$E$1:$F$200,2,FALSE)</f>
        <v>#N/A</v>
      </c>
      <c r="AI84" s="326"/>
      <c r="AJ84" s="326"/>
      <c r="AK84" s="326"/>
      <c r="AL84" s="326" t="e">
        <f>VLOOKUP($G84&amp;AL$60,申込確認シート!$E$1:$F$200,2,FALSE)</f>
        <v>#N/A</v>
      </c>
      <c r="AM84" s="326"/>
      <c r="AN84" s="326"/>
      <c r="AO84" s="326"/>
      <c r="AP84" s="326" t="e">
        <f>VLOOKUP($G84&amp;AP$60,申込確認シート!$E$1:$F$200,2,FALSE)</f>
        <v>#N/A</v>
      </c>
      <c r="AQ84" s="326"/>
      <c r="AR84" s="326"/>
      <c r="AS84" s="326"/>
      <c r="AT84" s="326" t="e">
        <f>VLOOKUP($G84&amp;AT$60,申込確認シート!$E$1:$F$200,2,FALSE)</f>
        <v>#N/A</v>
      </c>
      <c r="AU84" s="326"/>
      <c r="AV84" s="326"/>
      <c r="AW84" s="326"/>
      <c r="AX84" s="326" t="e">
        <f>VLOOKUP($G84&amp;AX$60,申込確認シート!$E$1:$F$200,2,FALSE)</f>
        <v>#N/A</v>
      </c>
      <c r="AY84" s="326"/>
      <c r="AZ84" s="326"/>
      <c r="BA84" s="326"/>
      <c r="BB84" s="326" t="e">
        <f>VLOOKUP($G84&amp;BB$60,申込確認シート!$E$1:$F$200,2,FALSE)</f>
        <v>#N/A</v>
      </c>
      <c r="BC84" s="326"/>
      <c r="BD84" s="326"/>
      <c r="BE84" s="326"/>
      <c r="BF84" s="326" t="e">
        <f>VLOOKUP($G84&amp;BF$60,申込確認シート!$E$1:$F$200,2,FALSE)</f>
        <v>#N/A</v>
      </c>
      <c r="BG84" s="326"/>
      <c r="BH84" s="326"/>
      <c r="BI84" s="326"/>
      <c r="BJ84" s="326" t="e">
        <f>VLOOKUP($G84&amp;BJ$60,申込確認シート!$E$1:$F$200,2,FALSE)</f>
        <v>#N/A</v>
      </c>
      <c r="BK84" s="326"/>
      <c r="BL84" s="326"/>
      <c r="BM84" s="326"/>
      <c r="BN84" s="326" t="e">
        <f>VLOOKUP($G84&amp;BN$60,申込確認シート!$E$1:$F$200,2,FALSE)</f>
        <v>#N/A</v>
      </c>
      <c r="BO84" s="326"/>
      <c r="BP84" s="326"/>
      <c r="BQ84" s="326"/>
      <c r="BR84" s="326" t="e">
        <f>VLOOKUP($G84&amp;BR$60,申込確認シート!$E$1:$F$200,2,FALSE)</f>
        <v>#N/A</v>
      </c>
      <c r="BS84" s="326"/>
      <c r="BT84" s="326"/>
      <c r="BU84" s="326"/>
      <c r="BV84" s="327" t="e">
        <f>VLOOKUP($G84&amp;BV$60,申込確認シート!$E$1:$F$200,2,FALSE)</f>
        <v>#N/A</v>
      </c>
      <c r="BW84" s="324"/>
      <c r="BX84" s="324"/>
      <c r="BY84" s="324"/>
      <c r="BZ84" s="328">
        <f>COUNTIF(申込確認シート!$C$1:$C$200,G84)</f>
        <v>0</v>
      </c>
      <c r="CA84" s="328"/>
      <c r="CB84" s="328"/>
      <c r="CC84" s="328"/>
      <c r="CD84" s="50"/>
      <c r="CE84" s="50"/>
      <c r="CF84" s="50"/>
      <c r="CG84" s="50"/>
      <c r="CH84" s="50"/>
      <c r="CI84" s="50"/>
      <c r="CJ84" s="50"/>
      <c r="CK84" s="40"/>
      <c r="CL84" s="44"/>
      <c r="CM84" s="44"/>
      <c r="CN84" s="44"/>
      <c r="CO84" s="44"/>
      <c r="CP84" s="44"/>
      <c r="CQ84" s="44"/>
      <c r="CR84" s="44"/>
      <c r="CS84" s="44"/>
      <c r="CT84" s="44"/>
      <c r="CU84" s="44"/>
      <c r="CV84" s="44"/>
      <c r="CW84" s="44"/>
      <c r="CX84" s="44"/>
      <c r="CY84" s="44"/>
      <c r="CZ84" s="89"/>
      <c r="DA84" s="44"/>
      <c r="DB84" s="46"/>
      <c r="DC84" s="46"/>
      <c r="DD84" s="46"/>
      <c r="DE84" s="46"/>
      <c r="DF84" s="46"/>
      <c r="DG84" s="46"/>
      <c r="DH84" s="46"/>
      <c r="DI84" s="46"/>
      <c r="DJ84" s="46"/>
      <c r="DK84" s="46"/>
      <c r="DL84" s="46"/>
      <c r="DM84" s="46"/>
      <c r="DN84" s="46"/>
      <c r="DO84" s="46"/>
      <c r="DP84" s="46"/>
      <c r="DQ84" s="46"/>
      <c r="DR84" s="46"/>
      <c r="DS84" s="46"/>
      <c r="DT84" s="46"/>
      <c r="DU84" s="46"/>
      <c r="DV84" s="46"/>
      <c r="DW84" s="46"/>
      <c r="DX84" s="46"/>
      <c r="DY84" s="37"/>
      <c r="DZ84" s="40"/>
      <c r="EA84" s="40"/>
      <c r="EB84" s="40"/>
      <c r="EC84" s="40"/>
      <c r="ED84" s="40"/>
      <c r="EE84" s="40"/>
      <c r="EF84" s="40"/>
      <c r="EG84" s="40"/>
      <c r="EH84" s="40"/>
      <c r="EI84" s="40"/>
      <c r="EJ84" s="40"/>
      <c r="EK84" s="50"/>
      <c r="EL84" s="50"/>
      <c r="EM84" s="50"/>
      <c r="EN84" s="50"/>
      <c r="EO84" s="50"/>
      <c r="EP84" s="50"/>
      <c r="EQ84" s="50"/>
      <c r="ER84" s="50"/>
      <c r="ES84" s="50"/>
      <c r="ET84" s="50"/>
      <c r="EU84" s="50"/>
      <c r="EV84" s="50"/>
      <c r="EW84" s="50"/>
      <c r="EX84" s="50"/>
      <c r="EY84" s="50"/>
      <c r="EZ84" s="50"/>
      <c r="FA84" s="50"/>
      <c r="FB84" s="50"/>
      <c r="FC84" s="50"/>
      <c r="FD84" s="50"/>
      <c r="FE84" s="50"/>
      <c r="FF84" s="50"/>
      <c r="FG84" s="50"/>
      <c r="FH84" s="50"/>
      <c r="FI84" s="50"/>
      <c r="FJ84" s="50"/>
      <c r="FK84" s="50"/>
      <c r="FL84" s="50"/>
      <c r="FM84" s="50"/>
      <c r="FN84" s="50"/>
      <c r="FO84" s="50"/>
      <c r="FP84" s="50"/>
      <c r="FQ84" s="50"/>
      <c r="FR84" s="50"/>
      <c r="FS84" s="50"/>
      <c r="FT84" s="50"/>
      <c r="FU84" s="50"/>
      <c r="FV84" s="50"/>
      <c r="FW84" s="50"/>
      <c r="FX84" s="50"/>
      <c r="FY84" s="50"/>
      <c r="FZ84" s="50"/>
      <c r="GA84" s="50"/>
      <c r="GB84" s="50"/>
      <c r="GC84" s="50"/>
      <c r="GD84" s="50"/>
      <c r="GE84" s="50"/>
      <c r="GF84" s="50"/>
      <c r="GG84" s="50"/>
      <c r="GH84" s="50"/>
      <c r="GI84" s="50"/>
      <c r="GJ84" s="50"/>
      <c r="GK84" s="50"/>
      <c r="GL84" s="50"/>
      <c r="GM84" s="50"/>
      <c r="GN84" s="50"/>
      <c r="GO84" s="50"/>
      <c r="GP84" s="50"/>
      <c r="GQ84" s="50"/>
      <c r="GR84" s="50"/>
      <c r="GS84" s="50"/>
      <c r="GT84" s="50"/>
      <c r="GU84" s="50"/>
      <c r="GV84" s="50"/>
      <c r="GW84" s="50"/>
      <c r="GX84" s="50"/>
      <c r="GY84" s="50"/>
      <c r="GZ84" s="50"/>
      <c r="HA84" s="50"/>
      <c r="HB84" s="50"/>
      <c r="HC84" s="50"/>
      <c r="HD84" s="50"/>
      <c r="HE84" s="50"/>
      <c r="HF84" s="50"/>
      <c r="HG84" s="50"/>
      <c r="HH84" s="50"/>
      <c r="HI84" s="50"/>
      <c r="HJ84" s="50"/>
      <c r="HK84" s="50"/>
      <c r="HL84" s="50"/>
      <c r="HM84" s="50"/>
      <c r="HN84" s="50"/>
      <c r="HO84" s="50"/>
      <c r="HP84" s="50"/>
      <c r="HQ84" s="50"/>
      <c r="HR84" s="50"/>
      <c r="HS84" s="50"/>
      <c r="HT84" s="50"/>
      <c r="HU84" s="50"/>
      <c r="HV84" s="50"/>
      <c r="HW84" s="50"/>
      <c r="HX84" s="50"/>
      <c r="HY84" s="50"/>
      <c r="HZ84" s="50"/>
      <c r="IA84" s="50"/>
      <c r="IB84" s="50"/>
      <c r="IC84" s="50"/>
      <c r="ID84" s="50"/>
      <c r="IE84" s="50"/>
      <c r="IF84" s="50"/>
      <c r="IG84" s="50"/>
      <c r="IH84" s="50"/>
      <c r="II84" s="50"/>
      <c r="IJ84" s="50"/>
    </row>
    <row r="85" spans="1:244" s="47" customFormat="1" ht="9.75" customHeight="1">
      <c r="A85" s="336" t="s">
        <v>3</v>
      </c>
      <c r="B85" s="336"/>
      <c r="C85" s="336"/>
      <c r="D85" s="333">
        <v>1</v>
      </c>
      <c r="E85" s="333"/>
      <c r="F85" s="333"/>
      <c r="G85" s="357" t="str">
        <f>IF(HLOOKUP($E$4&amp;"女選択リスト",$DC$11:$DR$38,D85+4,FALSE)="*","",$E$4&amp;"女子"&amp;HLOOKUP($E$4&amp;"女選択リスト",$DC$11:$DR$38,D85+4,FALSE))</f>
        <v>中学女子2年100m</v>
      </c>
      <c r="H85" s="358"/>
      <c r="I85" s="358"/>
      <c r="J85" s="358"/>
      <c r="K85" s="358"/>
      <c r="L85" s="358"/>
      <c r="M85" s="358"/>
      <c r="N85" s="358"/>
      <c r="O85" s="358"/>
      <c r="P85" s="358"/>
      <c r="Q85" s="359"/>
      <c r="R85" s="318" t="e">
        <f>VLOOKUP($G85&amp;R$60,申込確認シート!$E$1:$F$200,2,FALSE)</f>
        <v>#N/A</v>
      </c>
      <c r="S85" s="318"/>
      <c r="T85" s="318"/>
      <c r="U85" s="320"/>
      <c r="V85" s="316" t="e">
        <f>VLOOKUP($G85&amp;V$60,申込確認シート!$E$1:$F$200,2,FALSE)</f>
        <v>#N/A</v>
      </c>
      <c r="W85" s="316"/>
      <c r="X85" s="316"/>
      <c r="Y85" s="316"/>
      <c r="Z85" s="316" t="e">
        <f>VLOOKUP($G85&amp;Z$60,申込確認シート!$E$1:$F$200,2,FALSE)</f>
        <v>#N/A</v>
      </c>
      <c r="AA85" s="316"/>
      <c r="AB85" s="316"/>
      <c r="AC85" s="316"/>
      <c r="AD85" s="316" t="e">
        <f>VLOOKUP($G85&amp;AD$60,申込確認シート!$E$1:$F$200,2,FALSE)</f>
        <v>#N/A</v>
      </c>
      <c r="AE85" s="316"/>
      <c r="AF85" s="316"/>
      <c r="AG85" s="316"/>
      <c r="AH85" s="316" t="e">
        <f>VLOOKUP($G85&amp;AH$60,申込確認シート!$E$1:$F$200,2,FALSE)</f>
        <v>#N/A</v>
      </c>
      <c r="AI85" s="316"/>
      <c r="AJ85" s="316"/>
      <c r="AK85" s="316"/>
      <c r="AL85" s="316" t="e">
        <f>VLOOKUP($G85&amp;AL$60,申込確認シート!$E$1:$F$200,2,FALSE)</f>
        <v>#N/A</v>
      </c>
      <c r="AM85" s="316"/>
      <c r="AN85" s="316"/>
      <c r="AO85" s="316"/>
      <c r="AP85" s="316" t="e">
        <f>VLOOKUP($G85&amp;AP$60,申込確認シート!$E$1:$F$200,2,FALSE)</f>
        <v>#N/A</v>
      </c>
      <c r="AQ85" s="316"/>
      <c r="AR85" s="316"/>
      <c r="AS85" s="316"/>
      <c r="AT85" s="316" t="e">
        <f>VLOOKUP($G85&amp;AT$60,申込確認シート!$E$1:$F$200,2,FALSE)</f>
        <v>#N/A</v>
      </c>
      <c r="AU85" s="316"/>
      <c r="AV85" s="316"/>
      <c r="AW85" s="316"/>
      <c r="AX85" s="316" t="e">
        <f>VLOOKUP($G85&amp;AX$60,申込確認シート!$E$1:$F$200,2,FALSE)</f>
        <v>#N/A</v>
      </c>
      <c r="AY85" s="316"/>
      <c r="AZ85" s="316"/>
      <c r="BA85" s="316"/>
      <c r="BB85" s="316" t="e">
        <f>VLOOKUP($G85&amp;BB$60,申込確認シート!$E$1:$F$200,2,FALSE)</f>
        <v>#N/A</v>
      </c>
      <c r="BC85" s="316"/>
      <c r="BD85" s="316"/>
      <c r="BE85" s="316"/>
      <c r="BF85" s="316" t="e">
        <f>VLOOKUP($G85&amp;BF$60,申込確認シート!$E$1:$F$200,2,FALSE)</f>
        <v>#N/A</v>
      </c>
      <c r="BG85" s="316"/>
      <c r="BH85" s="316"/>
      <c r="BI85" s="316"/>
      <c r="BJ85" s="316" t="e">
        <f>VLOOKUP($G85&amp;BJ$60,申込確認シート!$E$1:$F$200,2,FALSE)</f>
        <v>#N/A</v>
      </c>
      <c r="BK85" s="316"/>
      <c r="BL85" s="316"/>
      <c r="BM85" s="316"/>
      <c r="BN85" s="316" t="e">
        <f>VLOOKUP($G85&amp;BN$60,申込確認シート!$E$1:$F$200,2,FALSE)</f>
        <v>#N/A</v>
      </c>
      <c r="BO85" s="316"/>
      <c r="BP85" s="316"/>
      <c r="BQ85" s="316"/>
      <c r="BR85" s="316" t="e">
        <f>VLOOKUP($G85&amp;BR$60,申込確認シート!$E$1:$F$200,2,FALSE)</f>
        <v>#N/A</v>
      </c>
      <c r="BS85" s="316"/>
      <c r="BT85" s="316"/>
      <c r="BU85" s="316"/>
      <c r="BV85" s="317" t="e">
        <f>VLOOKUP($G85&amp;BV$60,申込確認シート!$E$1:$F$200,2,FALSE)</f>
        <v>#N/A</v>
      </c>
      <c r="BW85" s="318"/>
      <c r="BX85" s="318"/>
      <c r="BY85" s="318"/>
      <c r="BZ85" s="319">
        <f>COUNTIF(申込確認シート!$C$1:$C$200,G85)</f>
        <v>0</v>
      </c>
      <c r="CA85" s="319"/>
      <c r="CB85" s="319"/>
      <c r="CC85" s="319"/>
      <c r="CD85" s="50"/>
      <c r="CE85" s="50"/>
      <c r="CF85" s="50"/>
      <c r="CG85" s="50"/>
      <c r="CH85" s="50"/>
      <c r="CI85" s="50"/>
      <c r="CJ85" s="50"/>
      <c r="CK85" s="40"/>
      <c r="CL85" s="44"/>
      <c r="CM85" s="44"/>
      <c r="CN85" s="44"/>
      <c r="CO85" s="44"/>
      <c r="CP85" s="44"/>
      <c r="CQ85" s="44"/>
      <c r="CR85" s="44"/>
      <c r="CS85" s="44"/>
      <c r="CT85" s="44"/>
      <c r="CU85" s="44"/>
      <c r="CV85" s="44"/>
      <c r="CW85" s="44"/>
      <c r="CX85" s="44"/>
      <c r="CY85" s="44"/>
      <c r="CZ85" s="89"/>
      <c r="DA85" s="44"/>
      <c r="DB85" s="46"/>
      <c r="DC85" s="46"/>
      <c r="DD85" s="46"/>
      <c r="DE85" s="46"/>
      <c r="DF85" s="46"/>
      <c r="DG85" s="46"/>
      <c r="DH85" s="46"/>
      <c r="DI85" s="46"/>
      <c r="DJ85" s="46"/>
      <c r="DK85" s="46"/>
      <c r="DL85" s="46"/>
      <c r="DM85" s="46"/>
      <c r="DN85" s="46"/>
      <c r="DO85" s="46"/>
      <c r="DP85" s="46"/>
      <c r="DQ85" s="46"/>
      <c r="DR85" s="46"/>
      <c r="DS85" s="46"/>
      <c r="DT85" s="46"/>
      <c r="DU85" s="46"/>
      <c r="DV85" s="46"/>
      <c r="DW85" s="46"/>
      <c r="DX85" s="46"/>
      <c r="DY85" s="37"/>
      <c r="DZ85" s="40"/>
      <c r="EA85" s="40"/>
      <c r="EB85" s="40"/>
      <c r="EC85" s="40"/>
      <c r="ED85" s="40"/>
      <c r="EE85" s="40"/>
      <c r="EF85" s="40"/>
      <c r="EG85" s="40"/>
      <c r="EH85" s="40"/>
      <c r="EI85" s="40"/>
      <c r="EJ85" s="40"/>
      <c r="EK85" s="50"/>
      <c r="EL85" s="50"/>
      <c r="EM85" s="50"/>
      <c r="EN85" s="50"/>
      <c r="EO85" s="50"/>
      <c r="EP85" s="50"/>
      <c r="EQ85" s="50"/>
      <c r="ER85" s="50"/>
      <c r="ES85" s="50"/>
      <c r="ET85" s="50"/>
      <c r="EU85" s="50"/>
      <c r="EV85" s="50"/>
      <c r="EW85" s="50"/>
      <c r="EX85" s="50"/>
      <c r="EY85" s="50"/>
      <c r="EZ85" s="50"/>
      <c r="FA85" s="50"/>
      <c r="FB85" s="50"/>
      <c r="FC85" s="50"/>
      <c r="FD85" s="50"/>
      <c r="FE85" s="50"/>
      <c r="FF85" s="50"/>
      <c r="FG85" s="50"/>
      <c r="FH85" s="50"/>
      <c r="FI85" s="50"/>
      <c r="FJ85" s="50"/>
      <c r="FK85" s="50"/>
      <c r="FL85" s="50"/>
      <c r="FM85" s="50"/>
      <c r="FN85" s="50"/>
      <c r="FO85" s="50"/>
      <c r="FP85" s="50"/>
      <c r="FQ85" s="50"/>
      <c r="FR85" s="50"/>
      <c r="FS85" s="50"/>
      <c r="FT85" s="50"/>
      <c r="FU85" s="50"/>
      <c r="FV85" s="50"/>
      <c r="FW85" s="50"/>
      <c r="FX85" s="50"/>
      <c r="FY85" s="50"/>
      <c r="FZ85" s="50"/>
      <c r="GA85" s="50"/>
      <c r="GB85" s="50"/>
      <c r="GC85" s="50"/>
      <c r="GD85" s="50"/>
      <c r="GE85" s="50"/>
      <c r="GF85" s="50"/>
      <c r="GG85" s="50"/>
      <c r="GH85" s="50"/>
      <c r="GI85" s="50"/>
      <c r="GJ85" s="50"/>
      <c r="GK85" s="50"/>
      <c r="GL85" s="50"/>
      <c r="GM85" s="50"/>
      <c r="GN85" s="50"/>
      <c r="GO85" s="50"/>
      <c r="GP85" s="50"/>
      <c r="GQ85" s="50"/>
      <c r="GR85" s="50"/>
      <c r="GS85" s="50"/>
      <c r="GT85" s="50"/>
      <c r="GU85" s="50"/>
      <c r="GV85" s="50"/>
      <c r="GW85" s="50"/>
      <c r="GX85" s="50"/>
      <c r="GY85" s="50"/>
      <c r="GZ85" s="50"/>
      <c r="HA85" s="50"/>
      <c r="HB85" s="50"/>
      <c r="HC85" s="50"/>
      <c r="HD85" s="50"/>
      <c r="HE85" s="50"/>
      <c r="HF85" s="50"/>
      <c r="HG85" s="50"/>
      <c r="HH85" s="50"/>
      <c r="HI85" s="50"/>
      <c r="HJ85" s="50"/>
      <c r="HK85" s="50"/>
      <c r="HL85" s="50"/>
      <c r="HM85" s="50"/>
      <c r="HN85" s="50"/>
      <c r="HO85" s="50"/>
      <c r="HP85" s="50"/>
      <c r="HQ85" s="50"/>
      <c r="HR85" s="50"/>
      <c r="HS85" s="50"/>
      <c r="HT85" s="50"/>
      <c r="HU85" s="50"/>
      <c r="HV85" s="50"/>
      <c r="HW85" s="50"/>
      <c r="HX85" s="50"/>
      <c r="HY85" s="50"/>
      <c r="HZ85" s="50"/>
      <c r="IA85" s="50"/>
      <c r="IB85" s="50"/>
      <c r="IC85" s="50"/>
      <c r="ID85" s="50"/>
      <c r="IE85" s="50"/>
      <c r="IF85" s="50"/>
      <c r="IG85" s="50"/>
      <c r="IH85" s="50"/>
      <c r="II85" s="50"/>
      <c r="IJ85" s="50"/>
    </row>
    <row r="86" spans="1:244" s="47" customFormat="1" ht="9.75" customHeight="1">
      <c r="A86" s="337"/>
      <c r="B86" s="337"/>
      <c r="C86" s="337"/>
      <c r="D86" s="330">
        <v>2</v>
      </c>
      <c r="E86" s="330"/>
      <c r="F86" s="330"/>
      <c r="G86" s="360" t="str">
        <f t="shared" ref="G86:G108" si="227">IF(HLOOKUP($E$4&amp;"女選択リスト",$DC$11:$DR$38,D86+4,FALSE)="*","",$E$4&amp;"女子"&amp;HLOOKUP($E$4&amp;"女選択リスト",$DC$11:$DR$38,D86+4,FALSE))</f>
        <v>中学女子1年100m</v>
      </c>
      <c r="H86" s="361"/>
      <c r="I86" s="361"/>
      <c r="J86" s="361"/>
      <c r="K86" s="361"/>
      <c r="L86" s="361"/>
      <c r="M86" s="361"/>
      <c r="N86" s="361"/>
      <c r="O86" s="361"/>
      <c r="P86" s="361"/>
      <c r="Q86" s="362"/>
      <c r="R86" s="315" t="e">
        <f>VLOOKUP($G86&amp;R$60,申込確認シート!$E$1:$F$200,2,FALSE)</f>
        <v>#N/A</v>
      </c>
      <c r="S86" s="315"/>
      <c r="T86" s="315"/>
      <c r="U86" s="312"/>
      <c r="V86" s="294" t="e">
        <f>VLOOKUP($G86&amp;V$60,申込確認シート!$E$1:$F$200,2,FALSE)</f>
        <v>#N/A</v>
      </c>
      <c r="W86" s="294"/>
      <c r="X86" s="294"/>
      <c r="Y86" s="294"/>
      <c r="Z86" s="294" t="e">
        <f>VLOOKUP($G86&amp;Z$60,申込確認シート!$E$1:$F$200,2,FALSE)</f>
        <v>#N/A</v>
      </c>
      <c r="AA86" s="294"/>
      <c r="AB86" s="294"/>
      <c r="AC86" s="294"/>
      <c r="AD86" s="294" t="e">
        <f>VLOOKUP($G86&amp;AD$60,申込確認シート!$E$1:$F$200,2,FALSE)</f>
        <v>#N/A</v>
      </c>
      <c r="AE86" s="294"/>
      <c r="AF86" s="294"/>
      <c r="AG86" s="294"/>
      <c r="AH86" s="294" t="e">
        <f>VLOOKUP($G86&amp;AH$60,申込確認シート!$E$1:$F$200,2,FALSE)</f>
        <v>#N/A</v>
      </c>
      <c r="AI86" s="294"/>
      <c r="AJ86" s="294"/>
      <c r="AK86" s="294"/>
      <c r="AL86" s="294" t="e">
        <f>VLOOKUP($G86&amp;AL$60,申込確認シート!$E$1:$F$200,2,FALSE)</f>
        <v>#N/A</v>
      </c>
      <c r="AM86" s="294"/>
      <c r="AN86" s="294"/>
      <c r="AO86" s="294"/>
      <c r="AP86" s="294" t="e">
        <f>VLOOKUP($G86&amp;AP$60,申込確認シート!$E$1:$F$200,2,FALSE)</f>
        <v>#N/A</v>
      </c>
      <c r="AQ86" s="294"/>
      <c r="AR86" s="294"/>
      <c r="AS86" s="294"/>
      <c r="AT86" s="294" t="e">
        <f>VLOOKUP($G86&amp;AT$60,申込確認シート!$E$1:$F$200,2,FALSE)</f>
        <v>#N/A</v>
      </c>
      <c r="AU86" s="294"/>
      <c r="AV86" s="294"/>
      <c r="AW86" s="294"/>
      <c r="AX86" s="294" t="e">
        <f>VLOOKUP($G86&amp;AX$60,申込確認シート!$E$1:$F$200,2,FALSE)</f>
        <v>#N/A</v>
      </c>
      <c r="AY86" s="294"/>
      <c r="AZ86" s="294"/>
      <c r="BA86" s="294"/>
      <c r="BB86" s="294" t="e">
        <f>VLOOKUP($G86&amp;BB$60,申込確認シート!$E$1:$F$200,2,FALSE)</f>
        <v>#N/A</v>
      </c>
      <c r="BC86" s="294"/>
      <c r="BD86" s="294"/>
      <c r="BE86" s="294"/>
      <c r="BF86" s="294" t="e">
        <f>VLOOKUP($G86&amp;BF$60,申込確認シート!$E$1:$F$200,2,FALSE)</f>
        <v>#N/A</v>
      </c>
      <c r="BG86" s="294"/>
      <c r="BH86" s="294"/>
      <c r="BI86" s="294"/>
      <c r="BJ86" s="294" t="e">
        <f>VLOOKUP($G86&amp;BJ$60,申込確認シート!$E$1:$F$200,2,FALSE)</f>
        <v>#N/A</v>
      </c>
      <c r="BK86" s="294"/>
      <c r="BL86" s="294"/>
      <c r="BM86" s="294"/>
      <c r="BN86" s="294" t="e">
        <f>VLOOKUP($G86&amp;BN$60,申込確認シート!$E$1:$F$200,2,FALSE)</f>
        <v>#N/A</v>
      </c>
      <c r="BO86" s="294"/>
      <c r="BP86" s="294"/>
      <c r="BQ86" s="294"/>
      <c r="BR86" s="294" t="e">
        <f>VLOOKUP($G86&amp;BR$60,申込確認シート!$E$1:$F$200,2,FALSE)</f>
        <v>#N/A</v>
      </c>
      <c r="BS86" s="294"/>
      <c r="BT86" s="294"/>
      <c r="BU86" s="294"/>
      <c r="BV86" s="314" t="e">
        <f>VLOOKUP($G86&amp;BV$60,申込確認シート!$E$1:$F$200,2,FALSE)</f>
        <v>#N/A</v>
      </c>
      <c r="BW86" s="315"/>
      <c r="BX86" s="315"/>
      <c r="BY86" s="315"/>
      <c r="BZ86" s="290">
        <f>COUNTIF(申込確認シート!$C$1:$C$200,G86)</f>
        <v>0</v>
      </c>
      <c r="CA86" s="290"/>
      <c r="CB86" s="290"/>
      <c r="CC86" s="290"/>
      <c r="CD86" s="50"/>
      <c r="CE86" s="50"/>
      <c r="CF86" s="50"/>
      <c r="CG86" s="50"/>
      <c r="CH86" s="50"/>
      <c r="CI86" s="50"/>
      <c r="CJ86" s="50"/>
      <c r="CK86" s="40"/>
      <c r="CL86" s="44"/>
      <c r="CM86" s="44"/>
      <c r="CN86" s="44"/>
      <c r="CO86" s="44"/>
      <c r="CP86" s="44"/>
      <c r="CQ86" s="44"/>
      <c r="CR86" s="44"/>
      <c r="CS86" s="44"/>
      <c r="CT86" s="44"/>
      <c r="CU86" s="44"/>
      <c r="CV86" s="44"/>
      <c r="CW86" s="44"/>
      <c r="CX86" s="44"/>
      <c r="CY86" s="44"/>
      <c r="CZ86" s="89"/>
      <c r="DA86" s="44"/>
      <c r="DB86" s="46"/>
      <c r="DC86" s="46"/>
      <c r="DD86" s="46"/>
      <c r="DE86" s="46"/>
      <c r="DF86" s="46"/>
      <c r="DG86" s="46"/>
      <c r="DH86" s="46"/>
      <c r="DI86" s="46"/>
      <c r="DJ86" s="46"/>
      <c r="DK86" s="46"/>
      <c r="DL86" s="46"/>
      <c r="DM86" s="46"/>
      <c r="DN86" s="46"/>
      <c r="DO86" s="46"/>
      <c r="DP86" s="46"/>
      <c r="DQ86" s="46"/>
      <c r="DR86" s="46"/>
      <c r="DS86" s="46"/>
      <c r="DT86" s="46"/>
      <c r="DU86" s="46"/>
      <c r="DV86" s="46"/>
      <c r="DW86" s="46"/>
      <c r="DX86" s="46"/>
      <c r="DY86" s="37"/>
      <c r="DZ86" s="40"/>
      <c r="EA86" s="40"/>
      <c r="EB86" s="40"/>
      <c r="EC86" s="40"/>
      <c r="ED86" s="40"/>
      <c r="EE86" s="40"/>
      <c r="EF86" s="40"/>
      <c r="EG86" s="40"/>
      <c r="EH86" s="40"/>
      <c r="EI86" s="40"/>
      <c r="EJ86" s="40"/>
      <c r="EK86" s="50"/>
      <c r="EL86" s="50"/>
      <c r="EM86" s="50"/>
      <c r="EN86" s="50"/>
      <c r="EO86" s="50"/>
      <c r="EP86" s="50"/>
      <c r="EQ86" s="50"/>
      <c r="ER86" s="50"/>
      <c r="ES86" s="50"/>
      <c r="ET86" s="50"/>
      <c r="EU86" s="50"/>
      <c r="EV86" s="50"/>
      <c r="EW86" s="50"/>
      <c r="EX86" s="50"/>
      <c r="EY86" s="50"/>
      <c r="EZ86" s="50"/>
      <c r="FA86" s="50"/>
      <c r="FB86" s="50"/>
      <c r="FC86" s="50"/>
      <c r="FD86" s="50"/>
      <c r="FE86" s="50"/>
      <c r="FF86" s="50"/>
      <c r="FG86" s="50"/>
      <c r="FH86" s="50"/>
      <c r="FI86" s="50"/>
      <c r="FJ86" s="50"/>
      <c r="FK86" s="50"/>
      <c r="FL86" s="50"/>
      <c r="FM86" s="50"/>
      <c r="FN86" s="50"/>
      <c r="FO86" s="50"/>
      <c r="FP86" s="50"/>
      <c r="FQ86" s="50"/>
      <c r="FR86" s="50"/>
      <c r="FS86" s="50"/>
      <c r="FT86" s="50"/>
      <c r="FU86" s="50"/>
      <c r="FV86" s="50"/>
      <c r="FW86" s="50"/>
      <c r="FX86" s="50"/>
      <c r="FY86" s="50"/>
      <c r="FZ86" s="50"/>
      <c r="GA86" s="50"/>
      <c r="GB86" s="50"/>
      <c r="GC86" s="50"/>
      <c r="GD86" s="50"/>
      <c r="GE86" s="50"/>
      <c r="GF86" s="50"/>
      <c r="GG86" s="50"/>
      <c r="GH86" s="50"/>
      <c r="GI86" s="50"/>
      <c r="GJ86" s="50"/>
      <c r="GK86" s="50"/>
      <c r="GL86" s="50"/>
      <c r="GM86" s="50"/>
      <c r="GN86" s="50"/>
      <c r="GO86" s="50"/>
      <c r="GP86" s="50"/>
      <c r="GQ86" s="50"/>
      <c r="GR86" s="50"/>
      <c r="GS86" s="50"/>
      <c r="GT86" s="50"/>
      <c r="GU86" s="50"/>
      <c r="GV86" s="50"/>
      <c r="GW86" s="50"/>
      <c r="GX86" s="50"/>
      <c r="GY86" s="50"/>
      <c r="GZ86" s="50"/>
      <c r="HA86" s="50"/>
      <c r="HB86" s="50"/>
      <c r="HC86" s="50"/>
      <c r="HD86" s="50"/>
      <c r="HE86" s="50"/>
      <c r="HF86" s="50"/>
      <c r="HG86" s="50"/>
      <c r="HH86" s="50"/>
      <c r="HI86" s="50"/>
      <c r="HJ86" s="50"/>
      <c r="HK86" s="50"/>
      <c r="HL86" s="50"/>
      <c r="HM86" s="50"/>
      <c r="HN86" s="50"/>
      <c r="HO86" s="50"/>
      <c r="HP86" s="50"/>
      <c r="HQ86" s="50"/>
      <c r="HR86" s="50"/>
      <c r="HS86" s="50"/>
      <c r="HT86" s="50"/>
      <c r="HU86" s="50"/>
      <c r="HV86" s="50"/>
      <c r="HW86" s="50"/>
      <c r="HX86" s="50"/>
      <c r="HY86" s="50"/>
      <c r="HZ86" s="50"/>
      <c r="IA86" s="50"/>
      <c r="IB86" s="50"/>
      <c r="IC86" s="50"/>
      <c r="ID86" s="50"/>
      <c r="IE86" s="50"/>
      <c r="IF86" s="50"/>
      <c r="IG86" s="50"/>
      <c r="IH86" s="50"/>
      <c r="II86" s="50"/>
      <c r="IJ86" s="50"/>
    </row>
    <row r="87" spans="1:244" s="47" customFormat="1" ht="9.75" customHeight="1">
      <c r="A87" s="337"/>
      <c r="B87" s="337"/>
      <c r="C87" s="337"/>
      <c r="D87" s="330">
        <v>3</v>
      </c>
      <c r="E87" s="330"/>
      <c r="F87" s="330"/>
      <c r="G87" s="360" t="str">
        <f t="shared" si="227"/>
        <v>中学女子200m</v>
      </c>
      <c r="H87" s="361"/>
      <c r="I87" s="361"/>
      <c r="J87" s="361"/>
      <c r="K87" s="361"/>
      <c r="L87" s="361"/>
      <c r="M87" s="361"/>
      <c r="N87" s="361"/>
      <c r="O87" s="361"/>
      <c r="P87" s="361"/>
      <c r="Q87" s="362"/>
      <c r="R87" s="315" t="e">
        <f>VLOOKUP($G87&amp;R$60,申込確認シート!$E$1:$F$200,2,FALSE)</f>
        <v>#N/A</v>
      </c>
      <c r="S87" s="315"/>
      <c r="T87" s="315"/>
      <c r="U87" s="312"/>
      <c r="V87" s="294" t="e">
        <f>VLOOKUP($G87&amp;V$60,申込確認シート!$E$1:$F$200,2,FALSE)</f>
        <v>#N/A</v>
      </c>
      <c r="W87" s="294"/>
      <c r="X87" s="294"/>
      <c r="Y87" s="294"/>
      <c r="Z87" s="294" t="e">
        <f>VLOOKUP($G87&amp;Z$60,申込確認シート!$E$1:$F$200,2,FALSE)</f>
        <v>#N/A</v>
      </c>
      <c r="AA87" s="294"/>
      <c r="AB87" s="294"/>
      <c r="AC87" s="294"/>
      <c r="AD87" s="294" t="e">
        <f>VLOOKUP($G87&amp;AD$60,申込確認シート!$E$1:$F$200,2,FALSE)</f>
        <v>#N/A</v>
      </c>
      <c r="AE87" s="294"/>
      <c r="AF87" s="294"/>
      <c r="AG87" s="294"/>
      <c r="AH87" s="294" t="e">
        <f>VLOOKUP($G87&amp;AH$60,申込確認シート!$E$1:$F$200,2,FALSE)</f>
        <v>#N/A</v>
      </c>
      <c r="AI87" s="294"/>
      <c r="AJ87" s="294"/>
      <c r="AK87" s="294"/>
      <c r="AL87" s="294" t="e">
        <f>VLOOKUP($G87&amp;AL$60,申込確認シート!$E$1:$F$200,2,FALSE)</f>
        <v>#N/A</v>
      </c>
      <c r="AM87" s="294"/>
      <c r="AN87" s="294"/>
      <c r="AO87" s="294"/>
      <c r="AP87" s="294" t="e">
        <f>VLOOKUP($G87&amp;AP$60,申込確認シート!$E$1:$F$200,2,FALSE)</f>
        <v>#N/A</v>
      </c>
      <c r="AQ87" s="294"/>
      <c r="AR87" s="294"/>
      <c r="AS87" s="294"/>
      <c r="AT87" s="294" t="e">
        <f>VLOOKUP($G87&amp;AT$60,申込確認シート!$E$1:$F$200,2,FALSE)</f>
        <v>#N/A</v>
      </c>
      <c r="AU87" s="294"/>
      <c r="AV87" s="294"/>
      <c r="AW87" s="294"/>
      <c r="AX87" s="294" t="e">
        <f>VLOOKUP($G87&amp;AX$60,申込確認シート!$E$1:$F$200,2,FALSE)</f>
        <v>#N/A</v>
      </c>
      <c r="AY87" s="294"/>
      <c r="AZ87" s="294"/>
      <c r="BA87" s="294"/>
      <c r="BB87" s="294" t="e">
        <f>VLOOKUP($G87&amp;BB$60,申込確認シート!$E$1:$F$200,2,FALSE)</f>
        <v>#N/A</v>
      </c>
      <c r="BC87" s="294"/>
      <c r="BD87" s="294"/>
      <c r="BE87" s="294"/>
      <c r="BF87" s="294" t="e">
        <f>VLOOKUP($G87&amp;BF$60,申込確認シート!$E$1:$F$200,2,FALSE)</f>
        <v>#N/A</v>
      </c>
      <c r="BG87" s="294"/>
      <c r="BH87" s="294"/>
      <c r="BI87" s="294"/>
      <c r="BJ87" s="294" t="e">
        <f>VLOOKUP($G87&amp;BJ$60,申込確認シート!$E$1:$F$200,2,FALSE)</f>
        <v>#N/A</v>
      </c>
      <c r="BK87" s="294"/>
      <c r="BL87" s="294"/>
      <c r="BM87" s="294"/>
      <c r="BN87" s="294" t="e">
        <f>VLOOKUP($G87&amp;BN$60,申込確認シート!$E$1:$F$200,2,FALSE)</f>
        <v>#N/A</v>
      </c>
      <c r="BO87" s="294"/>
      <c r="BP87" s="294"/>
      <c r="BQ87" s="294"/>
      <c r="BR87" s="294" t="e">
        <f>VLOOKUP($G87&amp;BR$60,申込確認シート!$E$1:$F$200,2,FALSE)</f>
        <v>#N/A</v>
      </c>
      <c r="BS87" s="294"/>
      <c r="BT87" s="294"/>
      <c r="BU87" s="294"/>
      <c r="BV87" s="314" t="e">
        <f>VLOOKUP($G87&amp;BV$60,申込確認シート!$E$1:$F$200,2,FALSE)</f>
        <v>#N/A</v>
      </c>
      <c r="BW87" s="315"/>
      <c r="BX87" s="315"/>
      <c r="BY87" s="315"/>
      <c r="BZ87" s="290">
        <f>COUNTIF(申込確認シート!$C$1:$C$200,G87)</f>
        <v>0</v>
      </c>
      <c r="CA87" s="290"/>
      <c r="CB87" s="290"/>
      <c r="CC87" s="290"/>
      <c r="CD87" s="50"/>
      <c r="CE87" s="50"/>
      <c r="CF87" s="50"/>
      <c r="CG87" s="50"/>
      <c r="CH87" s="50"/>
      <c r="CI87" s="50"/>
      <c r="CJ87" s="50"/>
      <c r="CK87" s="40"/>
      <c r="CL87" s="44"/>
      <c r="CM87" s="44"/>
      <c r="CN87" s="44"/>
      <c r="CO87" s="44"/>
      <c r="CP87" s="44"/>
      <c r="CQ87" s="44"/>
      <c r="CR87" s="44"/>
      <c r="CS87" s="44"/>
      <c r="CT87" s="44"/>
      <c r="CU87" s="44"/>
      <c r="CV87" s="44"/>
      <c r="CW87" s="44"/>
      <c r="CX87" s="44"/>
      <c r="CY87" s="44"/>
      <c r="CZ87" s="89"/>
      <c r="DA87" s="44"/>
      <c r="DB87" s="46"/>
      <c r="DC87" s="46"/>
      <c r="DD87" s="46"/>
      <c r="DE87" s="46"/>
      <c r="DF87" s="46"/>
      <c r="DG87" s="46"/>
      <c r="DH87" s="46"/>
      <c r="DI87" s="46"/>
      <c r="DJ87" s="46"/>
      <c r="DK87" s="46"/>
      <c r="DL87" s="46"/>
      <c r="DM87" s="46"/>
      <c r="DN87" s="46"/>
      <c r="DO87" s="46"/>
      <c r="DP87" s="46"/>
      <c r="DQ87" s="46"/>
      <c r="DR87" s="46"/>
      <c r="DS87" s="46"/>
      <c r="DT87" s="46"/>
      <c r="DU87" s="46"/>
      <c r="DV87" s="46"/>
      <c r="DW87" s="46"/>
      <c r="DX87" s="46"/>
      <c r="DY87" s="37"/>
      <c r="DZ87" s="40"/>
      <c r="EA87" s="40"/>
      <c r="EB87" s="40"/>
      <c r="EC87" s="40"/>
      <c r="ED87" s="40"/>
      <c r="EE87" s="40"/>
      <c r="EF87" s="40"/>
      <c r="EG87" s="40"/>
      <c r="EH87" s="40"/>
      <c r="EI87" s="40"/>
      <c r="EJ87" s="40"/>
      <c r="EK87" s="50"/>
      <c r="EL87" s="50"/>
      <c r="EM87" s="50"/>
      <c r="EN87" s="50"/>
      <c r="EO87" s="50"/>
      <c r="EP87" s="50"/>
      <c r="EQ87" s="50"/>
      <c r="ER87" s="50"/>
      <c r="ES87" s="50"/>
      <c r="ET87" s="50"/>
      <c r="EU87" s="50"/>
      <c r="EV87" s="50"/>
      <c r="EW87" s="50"/>
      <c r="EX87" s="50"/>
      <c r="EY87" s="50"/>
      <c r="EZ87" s="50"/>
      <c r="FA87" s="50"/>
      <c r="FB87" s="50"/>
      <c r="FC87" s="50"/>
      <c r="FD87" s="50"/>
      <c r="FE87" s="50"/>
      <c r="FF87" s="50"/>
      <c r="FG87" s="50"/>
      <c r="FH87" s="50"/>
      <c r="FI87" s="50"/>
      <c r="FJ87" s="50"/>
      <c r="FK87" s="50"/>
      <c r="FL87" s="50"/>
      <c r="FM87" s="50"/>
      <c r="FN87" s="50"/>
      <c r="FO87" s="50"/>
      <c r="FP87" s="50"/>
      <c r="FQ87" s="50"/>
      <c r="FR87" s="50"/>
      <c r="FS87" s="50"/>
      <c r="FT87" s="50"/>
      <c r="FU87" s="50"/>
      <c r="FV87" s="50"/>
      <c r="FW87" s="50"/>
      <c r="FX87" s="50"/>
      <c r="FY87" s="50"/>
      <c r="FZ87" s="50"/>
      <c r="GA87" s="50"/>
      <c r="GB87" s="50"/>
      <c r="GC87" s="50"/>
      <c r="GD87" s="50"/>
      <c r="GE87" s="50"/>
      <c r="GF87" s="50"/>
      <c r="GG87" s="50"/>
      <c r="GH87" s="50"/>
      <c r="GI87" s="50"/>
      <c r="GJ87" s="50"/>
      <c r="GK87" s="50"/>
      <c r="GL87" s="50"/>
      <c r="GM87" s="50"/>
      <c r="GN87" s="50"/>
      <c r="GO87" s="50"/>
      <c r="GP87" s="50"/>
      <c r="GQ87" s="50"/>
      <c r="GR87" s="50"/>
      <c r="GS87" s="50"/>
      <c r="GT87" s="50"/>
      <c r="GU87" s="50"/>
      <c r="GV87" s="50"/>
      <c r="GW87" s="50"/>
      <c r="GX87" s="50"/>
      <c r="GY87" s="50"/>
      <c r="GZ87" s="50"/>
      <c r="HA87" s="50"/>
      <c r="HB87" s="50"/>
      <c r="HC87" s="50"/>
      <c r="HD87" s="50"/>
      <c r="HE87" s="50"/>
      <c r="HF87" s="50"/>
      <c r="HG87" s="50"/>
      <c r="HH87" s="50"/>
      <c r="HI87" s="50"/>
      <c r="HJ87" s="50"/>
      <c r="HK87" s="50"/>
      <c r="HL87" s="50"/>
      <c r="HM87" s="50"/>
      <c r="HN87" s="50"/>
      <c r="HO87" s="50"/>
      <c r="HP87" s="50"/>
      <c r="HQ87" s="50"/>
      <c r="HR87" s="50"/>
      <c r="HS87" s="50"/>
      <c r="HT87" s="50"/>
      <c r="HU87" s="50"/>
      <c r="HV87" s="50"/>
      <c r="HW87" s="50"/>
      <c r="HX87" s="50"/>
      <c r="HY87" s="50"/>
      <c r="HZ87" s="50"/>
      <c r="IA87" s="50"/>
      <c r="IB87" s="50"/>
      <c r="IC87" s="50"/>
      <c r="ID87" s="50"/>
      <c r="IE87" s="50"/>
      <c r="IF87" s="50"/>
      <c r="IG87" s="50"/>
      <c r="IH87" s="50"/>
      <c r="II87" s="50"/>
      <c r="IJ87" s="50"/>
    </row>
    <row r="88" spans="1:244" s="47" customFormat="1" ht="9.75" customHeight="1">
      <c r="A88" s="337"/>
      <c r="B88" s="337"/>
      <c r="C88" s="337"/>
      <c r="D88" s="330">
        <v>4</v>
      </c>
      <c r="E88" s="330"/>
      <c r="F88" s="330"/>
      <c r="G88" s="360" t="str">
        <f t="shared" si="227"/>
        <v>中学女子800m</v>
      </c>
      <c r="H88" s="361"/>
      <c r="I88" s="361"/>
      <c r="J88" s="361"/>
      <c r="K88" s="361"/>
      <c r="L88" s="361"/>
      <c r="M88" s="361"/>
      <c r="N88" s="361"/>
      <c r="O88" s="361"/>
      <c r="P88" s="361"/>
      <c r="Q88" s="362"/>
      <c r="R88" s="315" t="e">
        <f>VLOOKUP($G88&amp;R$60,申込確認シート!$E$1:$F$200,2,FALSE)</f>
        <v>#N/A</v>
      </c>
      <c r="S88" s="315"/>
      <c r="T88" s="315"/>
      <c r="U88" s="312"/>
      <c r="V88" s="294" t="e">
        <f>VLOOKUP($G88&amp;V$60,申込確認シート!$E$1:$F$200,2,FALSE)</f>
        <v>#N/A</v>
      </c>
      <c r="W88" s="294"/>
      <c r="X88" s="294"/>
      <c r="Y88" s="294"/>
      <c r="Z88" s="294" t="e">
        <f>VLOOKUP($G88&amp;Z$60,申込確認シート!$E$1:$F$200,2,FALSE)</f>
        <v>#N/A</v>
      </c>
      <c r="AA88" s="294"/>
      <c r="AB88" s="294"/>
      <c r="AC88" s="294"/>
      <c r="AD88" s="294" t="e">
        <f>VLOOKUP($G88&amp;AD$60,申込確認シート!$E$1:$F$200,2,FALSE)</f>
        <v>#N/A</v>
      </c>
      <c r="AE88" s="294"/>
      <c r="AF88" s="294"/>
      <c r="AG88" s="294"/>
      <c r="AH88" s="294" t="e">
        <f>VLOOKUP($G88&amp;AH$60,申込確認シート!$E$1:$F$200,2,FALSE)</f>
        <v>#N/A</v>
      </c>
      <c r="AI88" s="294"/>
      <c r="AJ88" s="294"/>
      <c r="AK88" s="294"/>
      <c r="AL88" s="294" t="e">
        <f>VLOOKUP($G88&amp;AL$60,申込確認シート!$E$1:$F$200,2,FALSE)</f>
        <v>#N/A</v>
      </c>
      <c r="AM88" s="294"/>
      <c r="AN88" s="294"/>
      <c r="AO88" s="294"/>
      <c r="AP88" s="294" t="e">
        <f>VLOOKUP($G88&amp;AP$60,申込確認シート!$E$1:$F$200,2,FALSE)</f>
        <v>#N/A</v>
      </c>
      <c r="AQ88" s="294"/>
      <c r="AR88" s="294"/>
      <c r="AS88" s="294"/>
      <c r="AT88" s="294" t="e">
        <f>VLOOKUP($G88&amp;AT$60,申込確認シート!$E$1:$F$200,2,FALSE)</f>
        <v>#N/A</v>
      </c>
      <c r="AU88" s="294"/>
      <c r="AV88" s="294"/>
      <c r="AW88" s="294"/>
      <c r="AX88" s="294" t="e">
        <f>VLOOKUP($G88&amp;AX$60,申込確認シート!$E$1:$F$200,2,FALSE)</f>
        <v>#N/A</v>
      </c>
      <c r="AY88" s="294"/>
      <c r="AZ88" s="294"/>
      <c r="BA88" s="294"/>
      <c r="BB88" s="294" t="e">
        <f>VLOOKUP($G88&amp;BB$60,申込確認シート!$E$1:$F$200,2,FALSE)</f>
        <v>#N/A</v>
      </c>
      <c r="BC88" s="294"/>
      <c r="BD88" s="294"/>
      <c r="BE88" s="294"/>
      <c r="BF88" s="294" t="e">
        <f>VLOOKUP($G88&amp;BF$60,申込確認シート!$E$1:$F$200,2,FALSE)</f>
        <v>#N/A</v>
      </c>
      <c r="BG88" s="294"/>
      <c r="BH88" s="294"/>
      <c r="BI88" s="294"/>
      <c r="BJ88" s="294" t="e">
        <f>VLOOKUP($G88&amp;BJ$60,申込確認シート!$E$1:$F$200,2,FALSE)</f>
        <v>#N/A</v>
      </c>
      <c r="BK88" s="294"/>
      <c r="BL88" s="294"/>
      <c r="BM88" s="294"/>
      <c r="BN88" s="294" t="e">
        <f>VLOOKUP($G88&amp;BN$60,申込確認シート!$E$1:$F$200,2,FALSE)</f>
        <v>#N/A</v>
      </c>
      <c r="BO88" s="294"/>
      <c r="BP88" s="294"/>
      <c r="BQ88" s="294"/>
      <c r="BR88" s="294" t="e">
        <f>VLOOKUP($G88&amp;BR$60,申込確認シート!$E$1:$F$200,2,FALSE)</f>
        <v>#N/A</v>
      </c>
      <c r="BS88" s="294"/>
      <c r="BT88" s="294"/>
      <c r="BU88" s="294"/>
      <c r="BV88" s="314" t="e">
        <f>VLOOKUP($G88&amp;BV$60,申込確認シート!$E$1:$F$200,2,FALSE)</f>
        <v>#N/A</v>
      </c>
      <c r="BW88" s="315"/>
      <c r="BX88" s="315"/>
      <c r="BY88" s="315"/>
      <c r="BZ88" s="290">
        <f>COUNTIF(申込確認シート!$C$1:$C$200,G88)</f>
        <v>0</v>
      </c>
      <c r="CA88" s="290"/>
      <c r="CB88" s="290"/>
      <c r="CC88" s="290"/>
      <c r="CD88" s="50"/>
      <c r="CE88" s="50"/>
      <c r="CF88" s="50"/>
      <c r="CG88" s="50"/>
      <c r="CH88" s="50"/>
      <c r="CI88" s="50"/>
      <c r="CJ88" s="50"/>
      <c r="CK88" s="40"/>
      <c r="CL88" s="44"/>
      <c r="CM88" s="44"/>
      <c r="CN88" s="44"/>
      <c r="CO88" s="44"/>
      <c r="CP88" s="44"/>
      <c r="CQ88" s="44"/>
      <c r="CR88" s="44"/>
      <c r="CS88" s="44"/>
      <c r="CT88" s="44"/>
      <c r="CU88" s="44"/>
      <c r="CV88" s="44"/>
      <c r="CW88" s="44"/>
      <c r="CX88" s="44"/>
      <c r="CY88" s="44"/>
      <c r="CZ88" s="89"/>
      <c r="DA88" s="44"/>
      <c r="DB88" s="46"/>
      <c r="DC88" s="46"/>
      <c r="DD88" s="46"/>
      <c r="DE88" s="46"/>
      <c r="DF88" s="46"/>
      <c r="DG88" s="46"/>
      <c r="DH88" s="46"/>
      <c r="DI88" s="46"/>
      <c r="DJ88" s="46"/>
      <c r="DK88" s="46"/>
      <c r="DL88" s="46"/>
      <c r="DM88" s="46"/>
      <c r="DN88" s="46"/>
      <c r="DO88" s="46"/>
      <c r="DP88" s="46"/>
      <c r="DQ88" s="46"/>
      <c r="DR88" s="46"/>
      <c r="DS88" s="46"/>
      <c r="DT88" s="46"/>
      <c r="DU88" s="46"/>
      <c r="DV88" s="46"/>
      <c r="DW88" s="46"/>
      <c r="DX88" s="46"/>
      <c r="DY88" s="37"/>
      <c r="DZ88" s="40"/>
      <c r="EA88" s="40"/>
      <c r="EB88" s="40"/>
      <c r="EC88" s="40"/>
      <c r="ED88" s="40"/>
      <c r="EE88" s="40"/>
      <c r="EF88" s="40"/>
      <c r="EG88" s="40"/>
      <c r="EH88" s="40"/>
      <c r="EI88" s="40"/>
      <c r="EJ88" s="40"/>
      <c r="EK88" s="50"/>
      <c r="EL88" s="50"/>
      <c r="EM88" s="50"/>
      <c r="EN88" s="50"/>
      <c r="EO88" s="50"/>
      <c r="EP88" s="50"/>
      <c r="EQ88" s="50"/>
      <c r="ER88" s="50"/>
      <c r="ES88" s="50"/>
      <c r="ET88" s="50"/>
      <c r="EU88" s="50"/>
      <c r="EV88" s="50"/>
      <c r="EW88" s="50"/>
      <c r="EX88" s="50"/>
      <c r="EY88" s="50"/>
      <c r="EZ88" s="50"/>
      <c r="FA88" s="50"/>
      <c r="FB88" s="50"/>
      <c r="FC88" s="50"/>
      <c r="FD88" s="50"/>
      <c r="FE88" s="50"/>
      <c r="FF88" s="50"/>
      <c r="FG88" s="50"/>
      <c r="FH88" s="50"/>
      <c r="FI88" s="50"/>
      <c r="FJ88" s="50"/>
      <c r="FK88" s="50"/>
      <c r="FL88" s="50"/>
      <c r="FM88" s="50"/>
      <c r="FN88" s="50"/>
      <c r="FO88" s="50"/>
      <c r="FP88" s="50"/>
      <c r="FQ88" s="50"/>
      <c r="FR88" s="50"/>
      <c r="FS88" s="50"/>
      <c r="FT88" s="50"/>
      <c r="FU88" s="50"/>
      <c r="FV88" s="50"/>
      <c r="FW88" s="50"/>
      <c r="FX88" s="50"/>
      <c r="FY88" s="50"/>
      <c r="FZ88" s="50"/>
      <c r="GA88" s="50"/>
      <c r="GB88" s="50"/>
      <c r="GC88" s="50"/>
      <c r="GD88" s="50"/>
      <c r="GE88" s="50"/>
      <c r="GF88" s="50"/>
      <c r="GG88" s="50"/>
      <c r="GH88" s="50"/>
      <c r="GI88" s="50"/>
      <c r="GJ88" s="50"/>
      <c r="GK88" s="50"/>
      <c r="GL88" s="50"/>
      <c r="GM88" s="50"/>
      <c r="GN88" s="50"/>
      <c r="GO88" s="50"/>
      <c r="GP88" s="50"/>
      <c r="GQ88" s="50"/>
      <c r="GR88" s="50"/>
      <c r="GS88" s="50"/>
      <c r="GT88" s="50"/>
      <c r="GU88" s="50"/>
      <c r="GV88" s="50"/>
      <c r="GW88" s="50"/>
      <c r="GX88" s="50"/>
      <c r="GY88" s="50"/>
      <c r="GZ88" s="50"/>
      <c r="HA88" s="50"/>
      <c r="HB88" s="50"/>
      <c r="HC88" s="50"/>
      <c r="HD88" s="50"/>
      <c r="HE88" s="50"/>
      <c r="HF88" s="50"/>
      <c r="HG88" s="50"/>
      <c r="HH88" s="50"/>
      <c r="HI88" s="50"/>
      <c r="HJ88" s="50"/>
      <c r="HK88" s="50"/>
      <c r="HL88" s="50"/>
      <c r="HM88" s="50"/>
      <c r="HN88" s="50"/>
      <c r="HO88" s="50"/>
      <c r="HP88" s="50"/>
      <c r="HQ88" s="50"/>
      <c r="HR88" s="50"/>
      <c r="HS88" s="50"/>
      <c r="HT88" s="50"/>
      <c r="HU88" s="50"/>
      <c r="HV88" s="50"/>
      <c r="HW88" s="50"/>
      <c r="HX88" s="50"/>
      <c r="HY88" s="50"/>
      <c r="HZ88" s="50"/>
      <c r="IA88" s="50"/>
      <c r="IB88" s="50"/>
      <c r="IC88" s="50"/>
      <c r="ID88" s="50"/>
      <c r="IE88" s="50"/>
      <c r="IF88" s="50"/>
      <c r="IG88" s="50"/>
      <c r="IH88" s="50"/>
      <c r="II88" s="50"/>
      <c r="IJ88" s="50"/>
    </row>
    <row r="89" spans="1:244" s="47" customFormat="1" ht="9.75" customHeight="1">
      <c r="A89" s="337"/>
      <c r="B89" s="337"/>
      <c r="C89" s="337"/>
      <c r="D89" s="330">
        <v>5</v>
      </c>
      <c r="E89" s="330"/>
      <c r="F89" s="330"/>
      <c r="G89" s="360" t="str">
        <f t="shared" si="227"/>
        <v>中学女子1500m</v>
      </c>
      <c r="H89" s="361"/>
      <c r="I89" s="361"/>
      <c r="J89" s="361"/>
      <c r="K89" s="361"/>
      <c r="L89" s="361"/>
      <c r="M89" s="361"/>
      <c r="N89" s="361"/>
      <c r="O89" s="361"/>
      <c r="P89" s="361"/>
      <c r="Q89" s="362"/>
      <c r="R89" s="315" t="e">
        <f>VLOOKUP($G89&amp;R$60,申込確認シート!$E$1:$F$200,2,FALSE)</f>
        <v>#N/A</v>
      </c>
      <c r="S89" s="315"/>
      <c r="T89" s="315"/>
      <c r="U89" s="312"/>
      <c r="V89" s="294" t="e">
        <f>VLOOKUP($G89&amp;V$60,申込確認シート!$E$1:$F$200,2,FALSE)</f>
        <v>#N/A</v>
      </c>
      <c r="W89" s="294"/>
      <c r="X89" s="294"/>
      <c r="Y89" s="294"/>
      <c r="Z89" s="294" t="e">
        <f>VLOOKUP($G89&amp;Z$60,申込確認シート!$E$1:$F$200,2,FALSE)</f>
        <v>#N/A</v>
      </c>
      <c r="AA89" s="294"/>
      <c r="AB89" s="294"/>
      <c r="AC89" s="294"/>
      <c r="AD89" s="294" t="e">
        <f>VLOOKUP($G89&amp;AD$60,申込確認シート!$E$1:$F$200,2,FALSE)</f>
        <v>#N/A</v>
      </c>
      <c r="AE89" s="294"/>
      <c r="AF89" s="294"/>
      <c r="AG89" s="294"/>
      <c r="AH89" s="294" t="e">
        <f>VLOOKUP($G89&amp;AH$60,申込確認シート!$E$1:$F$200,2,FALSE)</f>
        <v>#N/A</v>
      </c>
      <c r="AI89" s="294"/>
      <c r="AJ89" s="294"/>
      <c r="AK89" s="294"/>
      <c r="AL89" s="294" t="e">
        <f>VLOOKUP($G89&amp;AL$60,申込確認シート!$E$1:$F$200,2,FALSE)</f>
        <v>#N/A</v>
      </c>
      <c r="AM89" s="294"/>
      <c r="AN89" s="294"/>
      <c r="AO89" s="294"/>
      <c r="AP89" s="294" t="e">
        <f>VLOOKUP($G89&amp;AP$60,申込確認シート!$E$1:$F$200,2,FALSE)</f>
        <v>#N/A</v>
      </c>
      <c r="AQ89" s="294"/>
      <c r="AR89" s="294"/>
      <c r="AS89" s="294"/>
      <c r="AT89" s="294" t="e">
        <f>VLOOKUP($G89&amp;AT$60,申込確認シート!$E$1:$F$200,2,FALSE)</f>
        <v>#N/A</v>
      </c>
      <c r="AU89" s="294"/>
      <c r="AV89" s="294"/>
      <c r="AW89" s="294"/>
      <c r="AX89" s="294" t="e">
        <f>VLOOKUP($G89&amp;AX$60,申込確認シート!$E$1:$F$200,2,FALSE)</f>
        <v>#N/A</v>
      </c>
      <c r="AY89" s="294"/>
      <c r="AZ89" s="294"/>
      <c r="BA89" s="294"/>
      <c r="BB89" s="294" t="e">
        <f>VLOOKUP($G89&amp;BB$60,申込確認シート!$E$1:$F$200,2,FALSE)</f>
        <v>#N/A</v>
      </c>
      <c r="BC89" s="294"/>
      <c r="BD89" s="294"/>
      <c r="BE89" s="294"/>
      <c r="BF89" s="294" t="e">
        <f>VLOOKUP($G89&amp;BF$60,申込確認シート!$E$1:$F$200,2,FALSE)</f>
        <v>#N/A</v>
      </c>
      <c r="BG89" s="294"/>
      <c r="BH89" s="294"/>
      <c r="BI89" s="294"/>
      <c r="BJ89" s="294" t="e">
        <f>VLOOKUP($G89&amp;BJ$60,申込確認シート!$E$1:$F$200,2,FALSE)</f>
        <v>#N/A</v>
      </c>
      <c r="BK89" s="294"/>
      <c r="BL89" s="294"/>
      <c r="BM89" s="294"/>
      <c r="BN89" s="294" t="e">
        <f>VLOOKUP($G89&amp;BN$60,申込確認シート!$E$1:$F$200,2,FALSE)</f>
        <v>#N/A</v>
      </c>
      <c r="BO89" s="294"/>
      <c r="BP89" s="294"/>
      <c r="BQ89" s="294"/>
      <c r="BR89" s="294" t="e">
        <f>VLOOKUP($G89&amp;BR$60,申込確認シート!$E$1:$F$200,2,FALSE)</f>
        <v>#N/A</v>
      </c>
      <c r="BS89" s="294"/>
      <c r="BT89" s="294"/>
      <c r="BU89" s="294"/>
      <c r="BV89" s="314" t="e">
        <f>VLOOKUP($G89&amp;BV$60,申込確認シート!$E$1:$F$200,2,FALSE)</f>
        <v>#N/A</v>
      </c>
      <c r="BW89" s="315"/>
      <c r="BX89" s="315"/>
      <c r="BY89" s="315"/>
      <c r="BZ89" s="290">
        <f>COUNTIF(申込確認シート!$C$1:$C$200,G89)</f>
        <v>0</v>
      </c>
      <c r="CA89" s="290"/>
      <c r="CB89" s="290"/>
      <c r="CC89" s="290"/>
      <c r="CD89" s="50"/>
      <c r="CE89" s="50"/>
      <c r="CF89" s="50"/>
      <c r="CG89" s="50"/>
      <c r="CH89" s="50"/>
      <c r="CI89" s="50"/>
      <c r="CJ89" s="50"/>
      <c r="CK89" s="40"/>
      <c r="CL89" s="44"/>
      <c r="CM89" s="44"/>
      <c r="CN89" s="44"/>
      <c r="CO89" s="44"/>
      <c r="CP89" s="44"/>
      <c r="CQ89" s="44"/>
      <c r="CR89" s="44"/>
      <c r="CS89" s="44"/>
      <c r="CT89" s="44"/>
      <c r="CU89" s="44"/>
      <c r="CV89" s="44"/>
      <c r="CW89" s="44"/>
      <c r="CX89" s="44"/>
      <c r="CY89" s="44"/>
      <c r="CZ89" s="89"/>
      <c r="DA89" s="44"/>
      <c r="DB89" s="46"/>
      <c r="DC89" s="46"/>
      <c r="DD89" s="46"/>
      <c r="DE89" s="46"/>
      <c r="DF89" s="46"/>
      <c r="DG89" s="46"/>
      <c r="DH89" s="46"/>
      <c r="DI89" s="46"/>
      <c r="DJ89" s="46"/>
      <c r="DK89" s="46"/>
      <c r="DL89" s="46"/>
      <c r="DM89" s="46"/>
      <c r="DN89" s="46"/>
      <c r="DO89" s="46"/>
      <c r="DP89" s="46"/>
      <c r="DQ89" s="46"/>
      <c r="DR89" s="46"/>
      <c r="DS89" s="46"/>
      <c r="DT89" s="46"/>
      <c r="DU89" s="46"/>
      <c r="DV89" s="46"/>
      <c r="DW89" s="46"/>
      <c r="DX89" s="46"/>
      <c r="DY89" s="37"/>
      <c r="DZ89" s="40"/>
      <c r="EA89" s="40"/>
      <c r="EB89" s="40"/>
      <c r="EC89" s="40"/>
      <c r="ED89" s="40"/>
      <c r="EE89" s="40"/>
      <c r="EF89" s="40"/>
      <c r="EG89" s="40"/>
      <c r="EH89" s="40"/>
      <c r="EI89" s="40"/>
      <c r="EJ89" s="40"/>
      <c r="EK89" s="50"/>
      <c r="EL89" s="50"/>
      <c r="EM89" s="50"/>
      <c r="EN89" s="50"/>
      <c r="EO89" s="50"/>
      <c r="EP89" s="50"/>
      <c r="EQ89" s="50"/>
      <c r="ER89" s="50"/>
      <c r="ES89" s="50"/>
      <c r="ET89" s="50"/>
      <c r="EU89" s="50"/>
      <c r="EV89" s="50"/>
      <c r="EW89" s="50"/>
      <c r="EX89" s="50"/>
      <c r="EY89" s="50"/>
      <c r="EZ89" s="50"/>
      <c r="FA89" s="50"/>
      <c r="FB89" s="50"/>
      <c r="FC89" s="50"/>
      <c r="FD89" s="50"/>
      <c r="FE89" s="50"/>
      <c r="FF89" s="50"/>
      <c r="FG89" s="50"/>
      <c r="FH89" s="50"/>
      <c r="FI89" s="50"/>
      <c r="FJ89" s="50"/>
      <c r="FK89" s="50"/>
      <c r="FL89" s="50"/>
      <c r="FM89" s="50"/>
      <c r="FN89" s="50"/>
      <c r="FO89" s="50"/>
      <c r="FP89" s="50"/>
      <c r="FQ89" s="50"/>
      <c r="FR89" s="50"/>
      <c r="FS89" s="50"/>
      <c r="FT89" s="50"/>
      <c r="FU89" s="50"/>
      <c r="FV89" s="50"/>
      <c r="FW89" s="50"/>
      <c r="FX89" s="50"/>
      <c r="FY89" s="50"/>
      <c r="FZ89" s="50"/>
      <c r="GA89" s="50"/>
      <c r="GB89" s="50"/>
      <c r="GC89" s="50"/>
      <c r="GD89" s="50"/>
      <c r="GE89" s="50"/>
      <c r="GF89" s="50"/>
      <c r="GG89" s="50"/>
      <c r="GH89" s="50"/>
      <c r="GI89" s="50"/>
      <c r="GJ89" s="50"/>
      <c r="GK89" s="50"/>
      <c r="GL89" s="50"/>
      <c r="GM89" s="50"/>
      <c r="GN89" s="50"/>
      <c r="GO89" s="50"/>
      <c r="GP89" s="50"/>
      <c r="GQ89" s="50"/>
      <c r="GR89" s="50"/>
      <c r="GS89" s="50"/>
      <c r="GT89" s="50"/>
      <c r="GU89" s="50"/>
      <c r="GV89" s="50"/>
      <c r="GW89" s="50"/>
      <c r="GX89" s="50"/>
      <c r="GY89" s="50"/>
      <c r="GZ89" s="50"/>
      <c r="HA89" s="50"/>
      <c r="HB89" s="50"/>
      <c r="HC89" s="50"/>
      <c r="HD89" s="50"/>
      <c r="HE89" s="50"/>
      <c r="HF89" s="50"/>
      <c r="HG89" s="50"/>
      <c r="HH89" s="50"/>
      <c r="HI89" s="50"/>
      <c r="HJ89" s="50"/>
      <c r="HK89" s="50"/>
      <c r="HL89" s="50"/>
      <c r="HM89" s="50"/>
      <c r="HN89" s="50"/>
      <c r="HO89" s="50"/>
      <c r="HP89" s="50"/>
      <c r="HQ89" s="50"/>
      <c r="HR89" s="50"/>
      <c r="HS89" s="50"/>
      <c r="HT89" s="50"/>
      <c r="HU89" s="50"/>
      <c r="HV89" s="50"/>
      <c r="HW89" s="50"/>
      <c r="HX89" s="50"/>
      <c r="HY89" s="50"/>
      <c r="HZ89" s="50"/>
      <c r="IA89" s="50"/>
      <c r="IB89" s="50"/>
      <c r="IC89" s="50"/>
      <c r="ID89" s="50"/>
      <c r="IE89" s="50"/>
      <c r="IF89" s="50"/>
      <c r="IG89" s="50"/>
      <c r="IH89" s="50"/>
      <c r="II89" s="50"/>
      <c r="IJ89" s="50"/>
    </row>
    <row r="90" spans="1:244" s="47" customFormat="1" ht="9.75" customHeight="1">
      <c r="A90" s="337"/>
      <c r="B90" s="337"/>
      <c r="C90" s="337"/>
      <c r="D90" s="330">
        <v>6</v>
      </c>
      <c r="E90" s="330"/>
      <c r="F90" s="330"/>
      <c r="G90" s="360" t="str">
        <f t="shared" si="227"/>
        <v>中学女子100mH(0.762m)</v>
      </c>
      <c r="H90" s="361"/>
      <c r="I90" s="361"/>
      <c r="J90" s="361"/>
      <c r="K90" s="361"/>
      <c r="L90" s="361"/>
      <c r="M90" s="361"/>
      <c r="N90" s="361"/>
      <c r="O90" s="361"/>
      <c r="P90" s="361"/>
      <c r="Q90" s="362"/>
      <c r="R90" s="315" t="e">
        <f>VLOOKUP($G90&amp;R$60,申込確認シート!$E$1:$F$200,2,FALSE)</f>
        <v>#N/A</v>
      </c>
      <c r="S90" s="315"/>
      <c r="T90" s="315"/>
      <c r="U90" s="312"/>
      <c r="V90" s="294" t="e">
        <f>VLOOKUP($G90&amp;V$60,申込確認シート!$E$1:$F$200,2,FALSE)</f>
        <v>#N/A</v>
      </c>
      <c r="W90" s="294"/>
      <c r="X90" s="294"/>
      <c r="Y90" s="294"/>
      <c r="Z90" s="294" t="e">
        <f>VLOOKUP($G90&amp;Z$60,申込確認シート!$E$1:$F$200,2,FALSE)</f>
        <v>#N/A</v>
      </c>
      <c r="AA90" s="294"/>
      <c r="AB90" s="294"/>
      <c r="AC90" s="294"/>
      <c r="AD90" s="294" t="e">
        <f>VLOOKUP($G90&amp;AD$60,申込確認シート!$E$1:$F$200,2,FALSE)</f>
        <v>#N/A</v>
      </c>
      <c r="AE90" s="294"/>
      <c r="AF90" s="294"/>
      <c r="AG90" s="294"/>
      <c r="AH90" s="294" t="e">
        <f>VLOOKUP($G90&amp;AH$60,申込確認シート!$E$1:$F$200,2,FALSE)</f>
        <v>#N/A</v>
      </c>
      <c r="AI90" s="294"/>
      <c r="AJ90" s="294"/>
      <c r="AK90" s="294"/>
      <c r="AL90" s="294" t="e">
        <f>VLOOKUP($G90&amp;AL$60,申込確認シート!$E$1:$F$200,2,FALSE)</f>
        <v>#N/A</v>
      </c>
      <c r="AM90" s="294"/>
      <c r="AN90" s="294"/>
      <c r="AO90" s="294"/>
      <c r="AP90" s="294" t="e">
        <f>VLOOKUP($G90&amp;AP$60,申込確認シート!$E$1:$F$200,2,FALSE)</f>
        <v>#N/A</v>
      </c>
      <c r="AQ90" s="294"/>
      <c r="AR90" s="294"/>
      <c r="AS90" s="294"/>
      <c r="AT90" s="294" t="e">
        <f>VLOOKUP($G90&amp;AT$60,申込確認シート!$E$1:$F$200,2,FALSE)</f>
        <v>#N/A</v>
      </c>
      <c r="AU90" s="294"/>
      <c r="AV90" s="294"/>
      <c r="AW90" s="294"/>
      <c r="AX90" s="294" t="e">
        <f>VLOOKUP($G90&amp;AX$60,申込確認シート!$E$1:$F$200,2,FALSE)</f>
        <v>#N/A</v>
      </c>
      <c r="AY90" s="294"/>
      <c r="AZ90" s="294"/>
      <c r="BA90" s="294"/>
      <c r="BB90" s="294" t="e">
        <f>VLOOKUP($G90&amp;BB$60,申込確認シート!$E$1:$F$200,2,FALSE)</f>
        <v>#N/A</v>
      </c>
      <c r="BC90" s="294"/>
      <c r="BD90" s="294"/>
      <c r="BE90" s="294"/>
      <c r="BF90" s="294" t="e">
        <f>VLOOKUP($G90&amp;BF$60,申込確認シート!$E$1:$F$200,2,FALSE)</f>
        <v>#N/A</v>
      </c>
      <c r="BG90" s="294"/>
      <c r="BH90" s="294"/>
      <c r="BI90" s="294"/>
      <c r="BJ90" s="294" t="e">
        <f>VLOOKUP($G90&amp;BJ$60,申込確認シート!$E$1:$F$200,2,FALSE)</f>
        <v>#N/A</v>
      </c>
      <c r="BK90" s="294"/>
      <c r="BL90" s="294"/>
      <c r="BM90" s="294"/>
      <c r="BN90" s="294" t="e">
        <f>VLOOKUP($G90&amp;BN$60,申込確認シート!$E$1:$F$200,2,FALSE)</f>
        <v>#N/A</v>
      </c>
      <c r="BO90" s="294"/>
      <c r="BP90" s="294"/>
      <c r="BQ90" s="294"/>
      <c r="BR90" s="294" t="e">
        <f>VLOOKUP($G90&amp;BR$60,申込確認シート!$E$1:$F$200,2,FALSE)</f>
        <v>#N/A</v>
      </c>
      <c r="BS90" s="294"/>
      <c r="BT90" s="294"/>
      <c r="BU90" s="294"/>
      <c r="BV90" s="314" t="e">
        <f>VLOOKUP($G90&amp;BV$60,申込確認シート!$E$1:$F$200,2,FALSE)</f>
        <v>#N/A</v>
      </c>
      <c r="BW90" s="315"/>
      <c r="BX90" s="315"/>
      <c r="BY90" s="315"/>
      <c r="BZ90" s="290">
        <f>COUNTIF(申込確認シート!$C$1:$C$200,G90)</f>
        <v>0</v>
      </c>
      <c r="CA90" s="290"/>
      <c r="CB90" s="290"/>
      <c r="CC90" s="290"/>
      <c r="CD90" s="50"/>
      <c r="CE90" s="50"/>
      <c r="CF90" s="50"/>
      <c r="CG90" s="50"/>
      <c r="CH90" s="50"/>
      <c r="CI90" s="50"/>
      <c r="CJ90" s="50"/>
      <c r="CK90" s="40"/>
      <c r="CL90" s="44"/>
      <c r="CM90" s="44"/>
      <c r="CN90" s="44"/>
      <c r="CO90" s="44"/>
      <c r="CP90" s="44"/>
      <c r="CQ90" s="44"/>
      <c r="CR90" s="44"/>
      <c r="CS90" s="44"/>
      <c r="CT90" s="44"/>
      <c r="CU90" s="44"/>
      <c r="CV90" s="44"/>
      <c r="CW90" s="44"/>
      <c r="CX90" s="44"/>
      <c r="CY90" s="44"/>
      <c r="CZ90" s="89"/>
      <c r="DA90" s="44"/>
      <c r="DB90" s="46"/>
      <c r="DC90" s="46"/>
      <c r="DD90" s="46"/>
      <c r="DE90" s="46"/>
      <c r="DF90" s="46"/>
      <c r="DG90" s="46"/>
      <c r="DH90" s="46"/>
      <c r="DI90" s="46"/>
      <c r="DJ90" s="46"/>
      <c r="DK90" s="46"/>
      <c r="DL90" s="46"/>
      <c r="DM90" s="46"/>
      <c r="DN90" s="46"/>
      <c r="DO90" s="46"/>
      <c r="DP90" s="46"/>
      <c r="DQ90" s="46"/>
      <c r="DR90" s="46"/>
      <c r="DS90" s="46"/>
      <c r="DT90" s="46"/>
      <c r="DU90" s="46"/>
      <c r="DV90" s="46"/>
      <c r="DW90" s="46"/>
      <c r="DX90" s="46"/>
      <c r="DY90" s="37"/>
      <c r="DZ90" s="40"/>
      <c r="EA90" s="40"/>
      <c r="EB90" s="40"/>
      <c r="EC90" s="40"/>
      <c r="ED90" s="40"/>
      <c r="EE90" s="40"/>
      <c r="EF90" s="40"/>
      <c r="EG90" s="40"/>
      <c r="EH90" s="40"/>
      <c r="EI90" s="40"/>
      <c r="EJ90" s="40"/>
      <c r="EK90" s="50"/>
      <c r="EL90" s="50"/>
      <c r="EM90" s="50"/>
      <c r="EN90" s="50"/>
      <c r="EO90" s="50"/>
      <c r="EP90" s="50"/>
      <c r="EQ90" s="50"/>
      <c r="ER90" s="50"/>
      <c r="ES90" s="50"/>
      <c r="ET90" s="50"/>
      <c r="EU90" s="50"/>
      <c r="EV90" s="50"/>
      <c r="EW90" s="50"/>
      <c r="EX90" s="50"/>
      <c r="EY90" s="50"/>
      <c r="EZ90" s="50"/>
      <c r="FA90" s="50"/>
      <c r="FB90" s="50"/>
      <c r="FC90" s="50"/>
      <c r="FD90" s="50"/>
      <c r="FE90" s="50"/>
      <c r="FF90" s="50"/>
      <c r="FG90" s="50"/>
      <c r="FH90" s="50"/>
      <c r="FI90" s="50"/>
      <c r="FJ90" s="50"/>
      <c r="FK90" s="50"/>
      <c r="FL90" s="50"/>
      <c r="FM90" s="50"/>
      <c r="FN90" s="50"/>
      <c r="FO90" s="50"/>
      <c r="FP90" s="50"/>
      <c r="FQ90" s="50"/>
      <c r="FR90" s="50"/>
      <c r="FS90" s="50"/>
      <c r="FT90" s="50"/>
      <c r="FU90" s="50"/>
      <c r="FV90" s="50"/>
      <c r="FW90" s="50"/>
      <c r="FX90" s="50"/>
      <c r="FY90" s="50"/>
      <c r="FZ90" s="50"/>
      <c r="GA90" s="50"/>
      <c r="GB90" s="50"/>
      <c r="GC90" s="50"/>
      <c r="GD90" s="50"/>
      <c r="GE90" s="50"/>
      <c r="GF90" s="50"/>
      <c r="GG90" s="50"/>
      <c r="GH90" s="50"/>
      <c r="GI90" s="50"/>
      <c r="GJ90" s="50"/>
      <c r="GK90" s="50"/>
      <c r="GL90" s="50"/>
      <c r="GM90" s="50"/>
      <c r="GN90" s="50"/>
      <c r="GO90" s="50"/>
      <c r="GP90" s="50"/>
      <c r="GQ90" s="50"/>
      <c r="GR90" s="50"/>
      <c r="GS90" s="50"/>
      <c r="GT90" s="50"/>
      <c r="GU90" s="50"/>
      <c r="GV90" s="50"/>
      <c r="GW90" s="50"/>
      <c r="GX90" s="50"/>
      <c r="GY90" s="50"/>
      <c r="GZ90" s="50"/>
      <c r="HA90" s="50"/>
      <c r="HB90" s="50"/>
      <c r="HC90" s="50"/>
      <c r="HD90" s="50"/>
      <c r="HE90" s="50"/>
      <c r="HF90" s="50"/>
      <c r="HG90" s="50"/>
      <c r="HH90" s="50"/>
      <c r="HI90" s="50"/>
      <c r="HJ90" s="50"/>
      <c r="HK90" s="50"/>
      <c r="HL90" s="50"/>
      <c r="HM90" s="50"/>
      <c r="HN90" s="50"/>
      <c r="HO90" s="50"/>
      <c r="HP90" s="50"/>
      <c r="HQ90" s="50"/>
      <c r="HR90" s="50"/>
      <c r="HS90" s="50"/>
      <c r="HT90" s="50"/>
      <c r="HU90" s="50"/>
      <c r="HV90" s="50"/>
      <c r="HW90" s="50"/>
      <c r="HX90" s="50"/>
      <c r="HY90" s="50"/>
      <c r="HZ90" s="50"/>
      <c r="IA90" s="50"/>
      <c r="IB90" s="50"/>
      <c r="IC90" s="50"/>
      <c r="ID90" s="50"/>
      <c r="IE90" s="50"/>
      <c r="IF90" s="50"/>
      <c r="IG90" s="50"/>
      <c r="IH90" s="50"/>
      <c r="II90" s="50"/>
      <c r="IJ90" s="50"/>
    </row>
    <row r="91" spans="1:244" s="47" customFormat="1" ht="9.75" customHeight="1">
      <c r="A91" s="337"/>
      <c r="B91" s="337"/>
      <c r="C91" s="337"/>
      <c r="D91" s="330">
        <v>7</v>
      </c>
      <c r="E91" s="330"/>
      <c r="F91" s="330"/>
      <c r="G91" s="360" t="str">
        <f t="shared" si="227"/>
        <v>中学女子走高跳</v>
      </c>
      <c r="H91" s="361"/>
      <c r="I91" s="361"/>
      <c r="J91" s="361"/>
      <c r="K91" s="361"/>
      <c r="L91" s="361"/>
      <c r="M91" s="361"/>
      <c r="N91" s="361"/>
      <c r="O91" s="361"/>
      <c r="P91" s="361"/>
      <c r="Q91" s="362"/>
      <c r="R91" s="315" t="e">
        <f>VLOOKUP($G91&amp;R$60,申込確認シート!$E$1:$F$200,2,FALSE)</f>
        <v>#N/A</v>
      </c>
      <c r="S91" s="315"/>
      <c r="T91" s="315"/>
      <c r="U91" s="312"/>
      <c r="V91" s="294" t="e">
        <f>VLOOKUP($G91&amp;V$60,申込確認シート!$E$1:$F$200,2,FALSE)</f>
        <v>#N/A</v>
      </c>
      <c r="W91" s="294"/>
      <c r="X91" s="294"/>
      <c r="Y91" s="294"/>
      <c r="Z91" s="294" t="e">
        <f>VLOOKUP($G91&amp;Z$60,申込確認シート!$E$1:$F$200,2,FALSE)</f>
        <v>#N/A</v>
      </c>
      <c r="AA91" s="294"/>
      <c r="AB91" s="294"/>
      <c r="AC91" s="294"/>
      <c r="AD91" s="294" t="e">
        <f>VLOOKUP($G91&amp;AD$60,申込確認シート!$E$1:$F$200,2,FALSE)</f>
        <v>#N/A</v>
      </c>
      <c r="AE91" s="294"/>
      <c r="AF91" s="294"/>
      <c r="AG91" s="294"/>
      <c r="AH91" s="294" t="e">
        <f>VLOOKUP($G91&amp;AH$60,申込確認シート!$E$1:$F$200,2,FALSE)</f>
        <v>#N/A</v>
      </c>
      <c r="AI91" s="294"/>
      <c r="AJ91" s="294"/>
      <c r="AK91" s="294"/>
      <c r="AL91" s="294" t="e">
        <f>VLOOKUP($G91&amp;AL$60,申込確認シート!$E$1:$F$200,2,FALSE)</f>
        <v>#N/A</v>
      </c>
      <c r="AM91" s="294"/>
      <c r="AN91" s="294"/>
      <c r="AO91" s="294"/>
      <c r="AP91" s="294" t="e">
        <f>VLOOKUP($G91&amp;AP$60,申込確認シート!$E$1:$F$200,2,FALSE)</f>
        <v>#N/A</v>
      </c>
      <c r="AQ91" s="294"/>
      <c r="AR91" s="294"/>
      <c r="AS91" s="294"/>
      <c r="AT91" s="294" t="e">
        <f>VLOOKUP($G91&amp;AT$60,申込確認シート!$E$1:$F$200,2,FALSE)</f>
        <v>#N/A</v>
      </c>
      <c r="AU91" s="294"/>
      <c r="AV91" s="294"/>
      <c r="AW91" s="294"/>
      <c r="AX91" s="294" t="e">
        <f>VLOOKUP($G91&amp;AX$60,申込確認シート!$E$1:$F$200,2,FALSE)</f>
        <v>#N/A</v>
      </c>
      <c r="AY91" s="294"/>
      <c r="AZ91" s="294"/>
      <c r="BA91" s="294"/>
      <c r="BB91" s="294" t="e">
        <f>VLOOKUP($G91&amp;BB$60,申込確認シート!$E$1:$F$200,2,FALSE)</f>
        <v>#N/A</v>
      </c>
      <c r="BC91" s="294"/>
      <c r="BD91" s="294"/>
      <c r="BE91" s="294"/>
      <c r="BF91" s="294" t="e">
        <f>VLOOKUP($G91&amp;BF$60,申込確認シート!$E$1:$F$200,2,FALSE)</f>
        <v>#N/A</v>
      </c>
      <c r="BG91" s="294"/>
      <c r="BH91" s="294"/>
      <c r="BI91" s="294"/>
      <c r="BJ91" s="294" t="e">
        <f>VLOOKUP($G91&amp;BJ$60,申込確認シート!$E$1:$F$200,2,FALSE)</f>
        <v>#N/A</v>
      </c>
      <c r="BK91" s="294"/>
      <c r="BL91" s="294"/>
      <c r="BM91" s="294"/>
      <c r="BN91" s="294" t="e">
        <f>VLOOKUP($G91&amp;BN$60,申込確認シート!$E$1:$F$200,2,FALSE)</f>
        <v>#N/A</v>
      </c>
      <c r="BO91" s="294"/>
      <c r="BP91" s="294"/>
      <c r="BQ91" s="294"/>
      <c r="BR91" s="294" t="e">
        <f>VLOOKUP($G91&amp;BR$60,申込確認シート!$E$1:$F$200,2,FALSE)</f>
        <v>#N/A</v>
      </c>
      <c r="BS91" s="294"/>
      <c r="BT91" s="294"/>
      <c r="BU91" s="294"/>
      <c r="BV91" s="314" t="e">
        <f>VLOOKUP($G91&amp;BV$60,申込確認シート!$E$1:$F$200,2,FALSE)</f>
        <v>#N/A</v>
      </c>
      <c r="BW91" s="315"/>
      <c r="BX91" s="315"/>
      <c r="BY91" s="315"/>
      <c r="BZ91" s="290">
        <f>COUNTIF(申込確認シート!$C$1:$C$200,G91)</f>
        <v>0</v>
      </c>
      <c r="CA91" s="290"/>
      <c r="CB91" s="290"/>
      <c r="CC91" s="290"/>
      <c r="CD91" s="50"/>
      <c r="CE91" s="50"/>
      <c r="CF91" s="50"/>
      <c r="CG91" s="50"/>
      <c r="CH91" s="50"/>
      <c r="CI91" s="50"/>
      <c r="CJ91" s="50"/>
      <c r="CK91" s="40"/>
      <c r="CL91" s="44"/>
      <c r="CM91" s="44"/>
      <c r="CN91" s="44"/>
      <c r="CO91" s="44"/>
      <c r="CP91" s="44"/>
      <c r="CQ91" s="44"/>
      <c r="CR91" s="44"/>
      <c r="CS91" s="44"/>
      <c r="CT91" s="44"/>
      <c r="CU91" s="44"/>
      <c r="CV91" s="44"/>
      <c r="CW91" s="44"/>
      <c r="CX91" s="44"/>
      <c r="CY91" s="44"/>
      <c r="CZ91" s="89"/>
      <c r="DA91" s="44"/>
      <c r="DB91" s="46"/>
      <c r="DC91" s="46"/>
      <c r="DD91" s="46"/>
      <c r="DE91" s="46"/>
      <c r="DF91" s="46"/>
      <c r="DG91" s="46"/>
      <c r="DH91" s="46"/>
      <c r="DI91" s="46"/>
      <c r="DJ91" s="46"/>
      <c r="DK91" s="46"/>
      <c r="DL91" s="46"/>
      <c r="DM91" s="46"/>
      <c r="DN91" s="46"/>
      <c r="DO91" s="46"/>
      <c r="DP91" s="46"/>
      <c r="DQ91" s="46"/>
      <c r="DR91" s="46"/>
      <c r="DS91" s="46"/>
      <c r="DT91" s="46"/>
      <c r="DU91" s="46"/>
      <c r="DV91" s="46"/>
      <c r="DW91" s="46"/>
      <c r="DX91" s="46"/>
      <c r="DY91" s="37"/>
      <c r="DZ91" s="40"/>
      <c r="EA91" s="40"/>
      <c r="EB91" s="40"/>
      <c r="EC91" s="40"/>
      <c r="ED91" s="40"/>
      <c r="EE91" s="40"/>
      <c r="EF91" s="40"/>
      <c r="EG91" s="40"/>
      <c r="EH91" s="40"/>
      <c r="EI91" s="40"/>
      <c r="EJ91" s="40"/>
      <c r="EK91" s="50"/>
      <c r="EL91" s="50"/>
      <c r="EM91" s="50"/>
      <c r="EN91" s="50"/>
      <c r="EO91" s="50"/>
      <c r="EP91" s="50"/>
      <c r="EQ91" s="50"/>
      <c r="ER91" s="50"/>
      <c r="ES91" s="50"/>
      <c r="ET91" s="50"/>
      <c r="EU91" s="50"/>
      <c r="EV91" s="50"/>
      <c r="EW91" s="50"/>
      <c r="EX91" s="50"/>
      <c r="EY91" s="50"/>
      <c r="EZ91" s="50"/>
      <c r="FA91" s="50"/>
      <c r="FB91" s="50"/>
      <c r="FC91" s="50"/>
      <c r="FD91" s="50"/>
      <c r="FE91" s="50"/>
      <c r="FF91" s="50"/>
      <c r="FG91" s="50"/>
      <c r="FH91" s="50"/>
      <c r="FI91" s="50"/>
      <c r="FJ91" s="50"/>
      <c r="FK91" s="50"/>
      <c r="FL91" s="50"/>
      <c r="FM91" s="50"/>
      <c r="FN91" s="50"/>
      <c r="FO91" s="50"/>
      <c r="FP91" s="50"/>
      <c r="FQ91" s="50"/>
      <c r="FR91" s="50"/>
      <c r="FS91" s="50"/>
      <c r="FT91" s="50"/>
      <c r="FU91" s="50"/>
      <c r="FV91" s="50"/>
      <c r="FW91" s="50"/>
      <c r="FX91" s="50"/>
      <c r="FY91" s="50"/>
      <c r="FZ91" s="50"/>
      <c r="GA91" s="50"/>
      <c r="GB91" s="50"/>
      <c r="GC91" s="50"/>
      <c r="GD91" s="50"/>
      <c r="GE91" s="50"/>
      <c r="GF91" s="50"/>
      <c r="GG91" s="50"/>
      <c r="GH91" s="50"/>
      <c r="GI91" s="50"/>
      <c r="GJ91" s="50"/>
      <c r="GK91" s="50"/>
      <c r="GL91" s="50"/>
      <c r="GM91" s="50"/>
      <c r="GN91" s="50"/>
      <c r="GO91" s="50"/>
      <c r="GP91" s="50"/>
      <c r="GQ91" s="50"/>
      <c r="GR91" s="50"/>
      <c r="GS91" s="50"/>
      <c r="GT91" s="50"/>
      <c r="GU91" s="50"/>
      <c r="GV91" s="50"/>
      <c r="GW91" s="50"/>
      <c r="GX91" s="50"/>
      <c r="GY91" s="50"/>
      <c r="GZ91" s="50"/>
      <c r="HA91" s="50"/>
      <c r="HB91" s="50"/>
      <c r="HC91" s="50"/>
      <c r="HD91" s="50"/>
      <c r="HE91" s="50"/>
      <c r="HF91" s="50"/>
      <c r="HG91" s="50"/>
      <c r="HH91" s="50"/>
      <c r="HI91" s="50"/>
      <c r="HJ91" s="50"/>
      <c r="HK91" s="50"/>
      <c r="HL91" s="50"/>
      <c r="HM91" s="50"/>
      <c r="HN91" s="50"/>
      <c r="HO91" s="50"/>
      <c r="HP91" s="50"/>
      <c r="HQ91" s="50"/>
      <c r="HR91" s="50"/>
      <c r="HS91" s="50"/>
      <c r="HT91" s="50"/>
      <c r="HU91" s="50"/>
      <c r="HV91" s="50"/>
      <c r="HW91" s="50"/>
      <c r="HX91" s="50"/>
      <c r="HY91" s="50"/>
      <c r="HZ91" s="50"/>
      <c r="IA91" s="50"/>
      <c r="IB91" s="50"/>
      <c r="IC91" s="50"/>
      <c r="ID91" s="50"/>
      <c r="IE91" s="50"/>
      <c r="IF91" s="50"/>
      <c r="IG91" s="50"/>
      <c r="IH91" s="50"/>
      <c r="II91" s="50"/>
      <c r="IJ91" s="50"/>
    </row>
    <row r="92" spans="1:244" s="47" customFormat="1" ht="9.75" customHeight="1">
      <c r="A92" s="337"/>
      <c r="B92" s="337"/>
      <c r="C92" s="337"/>
      <c r="D92" s="330">
        <v>8</v>
      </c>
      <c r="E92" s="330"/>
      <c r="F92" s="330"/>
      <c r="G92" s="360" t="str">
        <f t="shared" si="227"/>
        <v>中学女子走幅跳</v>
      </c>
      <c r="H92" s="361"/>
      <c r="I92" s="361"/>
      <c r="J92" s="361"/>
      <c r="K92" s="361"/>
      <c r="L92" s="361"/>
      <c r="M92" s="361"/>
      <c r="N92" s="361"/>
      <c r="O92" s="361"/>
      <c r="P92" s="361"/>
      <c r="Q92" s="362"/>
      <c r="R92" s="315" t="e">
        <f>VLOOKUP($G92&amp;R$60,申込確認シート!$E$1:$F$200,2,FALSE)</f>
        <v>#N/A</v>
      </c>
      <c r="S92" s="315"/>
      <c r="T92" s="315"/>
      <c r="U92" s="312"/>
      <c r="V92" s="294" t="e">
        <f>VLOOKUP($G92&amp;V$60,申込確認シート!$E$1:$F$200,2,FALSE)</f>
        <v>#N/A</v>
      </c>
      <c r="W92" s="294"/>
      <c r="X92" s="294"/>
      <c r="Y92" s="294"/>
      <c r="Z92" s="294" t="e">
        <f>VLOOKUP($G92&amp;Z$60,申込確認シート!$E$1:$F$200,2,FALSE)</f>
        <v>#N/A</v>
      </c>
      <c r="AA92" s="294"/>
      <c r="AB92" s="294"/>
      <c r="AC92" s="294"/>
      <c r="AD92" s="294" t="e">
        <f>VLOOKUP($G92&amp;AD$60,申込確認シート!$E$1:$F$200,2,FALSE)</f>
        <v>#N/A</v>
      </c>
      <c r="AE92" s="294"/>
      <c r="AF92" s="294"/>
      <c r="AG92" s="294"/>
      <c r="AH92" s="294" t="e">
        <f>VLOOKUP($G92&amp;AH$60,申込確認シート!$E$1:$F$200,2,FALSE)</f>
        <v>#N/A</v>
      </c>
      <c r="AI92" s="294"/>
      <c r="AJ92" s="294"/>
      <c r="AK92" s="294"/>
      <c r="AL92" s="294" t="e">
        <f>VLOOKUP($G92&amp;AL$60,申込確認シート!$E$1:$F$200,2,FALSE)</f>
        <v>#N/A</v>
      </c>
      <c r="AM92" s="294"/>
      <c r="AN92" s="294"/>
      <c r="AO92" s="294"/>
      <c r="AP92" s="294" t="e">
        <f>VLOOKUP($G92&amp;AP$60,申込確認シート!$E$1:$F$200,2,FALSE)</f>
        <v>#N/A</v>
      </c>
      <c r="AQ92" s="294"/>
      <c r="AR92" s="294"/>
      <c r="AS92" s="294"/>
      <c r="AT92" s="294" t="e">
        <f>VLOOKUP($G92&amp;AT$60,申込確認シート!$E$1:$F$200,2,FALSE)</f>
        <v>#N/A</v>
      </c>
      <c r="AU92" s="294"/>
      <c r="AV92" s="294"/>
      <c r="AW92" s="294"/>
      <c r="AX92" s="294" t="e">
        <f>VLOOKUP($G92&amp;AX$60,申込確認シート!$E$1:$F$200,2,FALSE)</f>
        <v>#N/A</v>
      </c>
      <c r="AY92" s="294"/>
      <c r="AZ92" s="294"/>
      <c r="BA92" s="294"/>
      <c r="BB92" s="294" t="e">
        <f>VLOOKUP($G92&amp;BB$60,申込確認シート!$E$1:$F$200,2,FALSE)</f>
        <v>#N/A</v>
      </c>
      <c r="BC92" s="294"/>
      <c r="BD92" s="294"/>
      <c r="BE92" s="294"/>
      <c r="BF92" s="294" t="e">
        <f>VLOOKUP($G92&amp;BF$60,申込確認シート!$E$1:$F$200,2,FALSE)</f>
        <v>#N/A</v>
      </c>
      <c r="BG92" s="294"/>
      <c r="BH92" s="294"/>
      <c r="BI92" s="294"/>
      <c r="BJ92" s="294" t="e">
        <f>VLOOKUP($G92&amp;BJ$60,申込確認シート!$E$1:$F$200,2,FALSE)</f>
        <v>#N/A</v>
      </c>
      <c r="BK92" s="294"/>
      <c r="BL92" s="294"/>
      <c r="BM92" s="294"/>
      <c r="BN92" s="294" t="e">
        <f>VLOOKUP($G92&amp;BN$60,申込確認シート!$E$1:$F$200,2,FALSE)</f>
        <v>#N/A</v>
      </c>
      <c r="BO92" s="294"/>
      <c r="BP92" s="294"/>
      <c r="BQ92" s="294"/>
      <c r="BR92" s="294" t="e">
        <f>VLOOKUP($G92&amp;BR$60,申込確認シート!$E$1:$F$200,2,FALSE)</f>
        <v>#N/A</v>
      </c>
      <c r="BS92" s="294"/>
      <c r="BT92" s="294"/>
      <c r="BU92" s="294"/>
      <c r="BV92" s="314" t="e">
        <f>VLOOKUP($G92&amp;BV$60,申込確認シート!$E$1:$F$200,2,FALSE)</f>
        <v>#N/A</v>
      </c>
      <c r="BW92" s="315"/>
      <c r="BX92" s="315"/>
      <c r="BY92" s="315"/>
      <c r="BZ92" s="290">
        <f>COUNTIF(申込確認シート!$C$1:$C$200,G92)</f>
        <v>0</v>
      </c>
      <c r="CA92" s="290"/>
      <c r="CB92" s="290"/>
      <c r="CC92" s="290"/>
      <c r="CD92" s="50"/>
      <c r="CE92" s="50"/>
      <c r="CF92" s="50"/>
      <c r="CG92" s="50"/>
      <c r="CH92" s="50"/>
      <c r="CI92" s="50"/>
      <c r="CJ92" s="50"/>
      <c r="CK92" s="40"/>
      <c r="CL92" s="44"/>
      <c r="CM92" s="44"/>
      <c r="CN92" s="44"/>
      <c r="CO92" s="44"/>
      <c r="CP92" s="44"/>
      <c r="CQ92" s="44"/>
      <c r="CR92" s="44"/>
      <c r="CS92" s="44"/>
      <c r="CT92" s="44"/>
      <c r="CU92" s="44"/>
      <c r="CV92" s="44"/>
      <c r="CW92" s="44"/>
      <c r="CX92" s="44"/>
      <c r="CY92" s="44"/>
      <c r="CZ92" s="89"/>
      <c r="DA92" s="44"/>
      <c r="DB92" s="46"/>
      <c r="DC92" s="46"/>
      <c r="DD92" s="46"/>
      <c r="DE92" s="46"/>
      <c r="DF92" s="46"/>
      <c r="DG92" s="46"/>
      <c r="DH92" s="46"/>
      <c r="DI92" s="46"/>
      <c r="DJ92" s="46"/>
      <c r="DK92" s="46"/>
      <c r="DL92" s="46"/>
      <c r="DM92" s="46"/>
      <c r="DN92" s="46"/>
      <c r="DO92" s="46"/>
      <c r="DP92" s="46"/>
      <c r="DQ92" s="46"/>
      <c r="DR92" s="46"/>
      <c r="DS92" s="46"/>
      <c r="DT92" s="46"/>
      <c r="DU92" s="46"/>
      <c r="DV92" s="46"/>
      <c r="DW92" s="46"/>
      <c r="DX92" s="46"/>
      <c r="DY92" s="37"/>
      <c r="DZ92" s="40"/>
      <c r="EA92" s="40"/>
      <c r="EB92" s="40"/>
      <c r="EC92" s="40"/>
      <c r="ED92" s="40"/>
      <c r="EE92" s="40"/>
      <c r="EF92" s="40"/>
      <c r="EG92" s="40"/>
      <c r="EH92" s="40"/>
      <c r="EI92" s="40"/>
      <c r="EJ92" s="40"/>
      <c r="EK92" s="50"/>
      <c r="EL92" s="50"/>
      <c r="EM92" s="50"/>
      <c r="EN92" s="50"/>
      <c r="EO92" s="50"/>
      <c r="EP92" s="50"/>
      <c r="EQ92" s="50"/>
      <c r="ER92" s="50"/>
      <c r="ES92" s="50"/>
      <c r="ET92" s="50"/>
      <c r="EU92" s="50"/>
      <c r="EV92" s="50"/>
      <c r="EW92" s="50"/>
      <c r="EX92" s="50"/>
      <c r="EY92" s="50"/>
      <c r="EZ92" s="50"/>
      <c r="FA92" s="50"/>
      <c r="FB92" s="50"/>
      <c r="FC92" s="50"/>
      <c r="FD92" s="50"/>
      <c r="FE92" s="50"/>
      <c r="FF92" s="50"/>
      <c r="FG92" s="50"/>
      <c r="FH92" s="50"/>
      <c r="FI92" s="50"/>
      <c r="FJ92" s="50"/>
      <c r="FK92" s="50"/>
      <c r="FL92" s="50"/>
      <c r="FM92" s="50"/>
      <c r="FN92" s="50"/>
      <c r="FO92" s="50"/>
      <c r="FP92" s="50"/>
      <c r="FQ92" s="50"/>
      <c r="FR92" s="50"/>
      <c r="FS92" s="50"/>
      <c r="FT92" s="50"/>
      <c r="FU92" s="50"/>
      <c r="FV92" s="50"/>
      <c r="FW92" s="50"/>
      <c r="FX92" s="50"/>
      <c r="FY92" s="50"/>
      <c r="FZ92" s="50"/>
      <c r="GA92" s="50"/>
      <c r="GB92" s="50"/>
      <c r="GC92" s="50"/>
      <c r="GD92" s="50"/>
      <c r="GE92" s="50"/>
      <c r="GF92" s="50"/>
      <c r="GG92" s="50"/>
      <c r="GH92" s="50"/>
      <c r="GI92" s="50"/>
      <c r="GJ92" s="50"/>
      <c r="GK92" s="50"/>
      <c r="GL92" s="50"/>
      <c r="GM92" s="50"/>
      <c r="GN92" s="50"/>
      <c r="GO92" s="50"/>
      <c r="GP92" s="50"/>
      <c r="GQ92" s="50"/>
      <c r="GR92" s="50"/>
      <c r="GS92" s="50"/>
      <c r="GT92" s="50"/>
      <c r="GU92" s="50"/>
      <c r="GV92" s="50"/>
      <c r="GW92" s="50"/>
      <c r="GX92" s="50"/>
      <c r="GY92" s="50"/>
      <c r="GZ92" s="50"/>
      <c r="HA92" s="50"/>
      <c r="HB92" s="50"/>
      <c r="HC92" s="50"/>
      <c r="HD92" s="50"/>
      <c r="HE92" s="50"/>
      <c r="HF92" s="50"/>
      <c r="HG92" s="50"/>
      <c r="HH92" s="50"/>
      <c r="HI92" s="50"/>
      <c r="HJ92" s="50"/>
      <c r="HK92" s="50"/>
      <c r="HL92" s="50"/>
      <c r="HM92" s="50"/>
      <c r="HN92" s="50"/>
      <c r="HO92" s="50"/>
      <c r="HP92" s="50"/>
      <c r="HQ92" s="50"/>
      <c r="HR92" s="50"/>
      <c r="HS92" s="50"/>
      <c r="HT92" s="50"/>
      <c r="HU92" s="50"/>
      <c r="HV92" s="50"/>
      <c r="HW92" s="50"/>
      <c r="HX92" s="50"/>
      <c r="HY92" s="50"/>
      <c r="HZ92" s="50"/>
      <c r="IA92" s="50"/>
      <c r="IB92" s="50"/>
      <c r="IC92" s="50"/>
      <c r="ID92" s="50"/>
      <c r="IE92" s="50"/>
      <c r="IF92" s="50"/>
      <c r="IG92" s="50"/>
      <c r="IH92" s="50"/>
      <c r="II92" s="50"/>
      <c r="IJ92" s="50"/>
    </row>
    <row r="93" spans="1:244" s="47" customFormat="1" ht="9.75" customHeight="1">
      <c r="A93" s="337"/>
      <c r="B93" s="337"/>
      <c r="C93" s="337"/>
      <c r="D93" s="330">
        <v>9</v>
      </c>
      <c r="E93" s="330"/>
      <c r="F93" s="330"/>
      <c r="G93" s="360" t="str">
        <f t="shared" si="227"/>
        <v>中学女子砲丸投(2.721kg)</v>
      </c>
      <c r="H93" s="361"/>
      <c r="I93" s="361"/>
      <c r="J93" s="361"/>
      <c r="K93" s="361"/>
      <c r="L93" s="361"/>
      <c r="M93" s="361"/>
      <c r="N93" s="361"/>
      <c r="O93" s="361"/>
      <c r="P93" s="361"/>
      <c r="Q93" s="362"/>
      <c r="R93" s="315" t="e">
        <f>VLOOKUP($G93&amp;R$60,申込確認シート!$E$1:$F$200,2,FALSE)</f>
        <v>#N/A</v>
      </c>
      <c r="S93" s="315"/>
      <c r="T93" s="315"/>
      <c r="U93" s="312"/>
      <c r="V93" s="294" t="e">
        <f>VLOOKUP($G93&amp;V$60,申込確認シート!$E$1:$F$200,2,FALSE)</f>
        <v>#N/A</v>
      </c>
      <c r="W93" s="294"/>
      <c r="X93" s="294"/>
      <c r="Y93" s="294"/>
      <c r="Z93" s="294" t="e">
        <f>VLOOKUP($G93&amp;Z$60,申込確認シート!$E$1:$F$200,2,FALSE)</f>
        <v>#N/A</v>
      </c>
      <c r="AA93" s="294"/>
      <c r="AB93" s="294"/>
      <c r="AC93" s="294"/>
      <c r="AD93" s="294" t="e">
        <f>VLOOKUP($G93&amp;AD$60,申込確認シート!$E$1:$F$200,2,FALSE)</f>
        <v>#N/A</v>
      </c>
      <c r="AE93" s="294"/>
      <c r="AF93" s="294"/>
      <c r="AG93" s="294"/>
      <c r="AH93" s="294" t="e">
        <f>VLOOKUP($G93&amp;AH$60,申込確認シート!$E$1:$F$200,2,FALSE)</f>
        <v>#N/A</v>
      </c>
      <c r="AI93" s="294"/>
      <c r="AJ93" s="294"/>
      <c r="AK93" s="294"/>
      <c r="AL93" s="294" t="e">
        <f>VLOOKUP($G93&amp;AL$60,申込確認シート!$E$1:$F$200,2,FALSE)</f>
        <v>#N/A</v>
      </c>
      <c r="AM93" s="294"/>
      <c r="AN93" s="294"/>
      <c r="AO93" s="294"/>
      <c r="AP93" s="294" t="e">
        <f>VLOOKUP($G93&amp;AP$60,申込確認シート!$E$1:$F$200,2,FALSE)</f>
        <v>#N/A</v>
      </c>
      <c r="AQ93" s="294"/>
      <c r="AR93" s="294"/>
      <c r="AS93" s="294"/>
      <c r="AT93" s="294" t="e">
        <f>VLOOKUP($G93&amp;AT$60,申込確認シート!$E$1:$F$200,2,FALSE)</f>
        <v>#N/A</v>
      </c>
      <c r="AU93" s="294"/>
      <c r="AV93" s="294"/>
      <c r="AW93" s="294"/>
      <c r="AX93" s="294" t="e">
        <f>VLOOKUP($G93&amp;AX$60,申込確認シート!$E$1:$F$200,2,FALSE)</f>
        <v>#N/A</v>
      </c>
      <c r="AY93" s="294"/>
      <c r="AZ93" s="294"/>
      <c r="BA93" s="294"/>
      <c r="BB93" s="294" t="e">
        <f>VLOOKUP($G93&amp;BB$60,申込確認シート!$E$1:$F$200,2,FALSE)</f>
        <v>#N/A</v>
      </c>
      <c r="BC93" s="294"/>
      <c r="BD93" s="294"/>
      <c r="BE93" s="294"/>
      <c r="BF93" s="294" t="e">
        <f>VLOOKUP($G93&amp;BF$60,申込確認シート!$E$1:$F$200,2,FALSE)</f>
        <v>#N/A</v>
      </c>
      <c r="BG93" s="294"/>
      <c r="BH93" s="294"/>
      <c r="BI93" s="294"/>
      <c r="BJ93" s="294" t="e">
        <f>VLOOKUP($G93&amp;BJ$60,申込確認シート!$E$1:$F$200,2,FALSE)</f>
        <v>#N/A</v>
      </c>
      <c r="BK93" s="294"/>
      <c r="BL93" s="294"/>
      <c r="BM93" s="294"/>
      <c r="BN93" s="294" t="e">
        <f>VLOOKUP($G93&amp;BN$60,申込確認シート!$E$1:$F$200,2,FALSE)</f>
        <v>#N/A</v>
      </c>
      <c r="BO93" s="294"/>
      <c r="BP93" s="294"/>
      <c r="BQ93" s="294"/>
      <c r="BR93" s="294" t="e">
        <f>VLOOKUP($G93&amp;BR$60,申込確認シート!$E$1:$F$200,2,FALSE)</f>
        <v>#N/A</v>
      </c>
      <c r="BS93" s="294"/>
      <c r="BT93" s="294"/>
      <c r="BU93" s="294"/>
      <c r="BV93" s="314" t="e">
        <f>VLOOKUP($G93&amp;BV$60,申込確認シート!$E$1:$F$200,2,FALSE)</f>
        <v>#N/A</v>
      </c>
      <c r="BW93" s="315"/>
      <c r="BX93" s="315"/>
      <c r="BY93" s="315"/>
      <c r="BZ93" s="290">
        <f>COUNTIF(申込確認シート!$C$1:$C$200,G93)</f>
        <v>0</v>
      </c>
      <c r="CA93" s="290"/>
      <c r="CB93" s="290"/>
      <c r="CC93" s="290"/>
      <c r="CD93" s="50"/>
      <c r="CE93" s="50"/>
      <c r="CF93" s="50"/>
      <c r="CG93" s="50"/>
      <c r="CH93" s="50"/>
      <c r="CI93" s="50"/>
      <c r="CJ93" s="50"/>
      <c r="CK93" s="40"/>
      <c r="CL93" s="44"/>
      <c r="CM93" s="44"/>
      <c r="CN93" s="44"/>
      <c r="CO93" s="44"/>
      <c r="CP93" s="44"/>
      <c r="CQ93" s="44"/>
      <c r="CR93" s="44"/>
      <c r="CS93" s="44"/>
      <c r="CT93" s="44"/>
      <c r="CU93" s="44"/>
      <c r="CV93" s="44"/>
      <c r="CW93" s="44"/>
      <c r="CX93" s="44"/>
      <c r="CY93" s="44"/>
      <c r="CZ93" s="89"/>
      <c r="DA93" s="44"/>
      <c r="DB93" s="46"/>
      <c r="DC93" s="46"/>
      <c r="DD93" s="46"/>
      <c r="DE93" s="46"/>
      <c r="DF93" s="46"/>
      <c r="DG93" s="46"/>
      <c r="DH93" s="46"/>
      <c r="DI93" s="46"/>
      <c r="DJ93" s="46"/>
      <c r="DK93" s="46"/>
      <c r="DL93" s="46"/>
      <c r="DM93" s="46"/>
      <c r="DN93" s="46"/>
      <c r="DO93" s="46"/>
      <c r="DP93" s="46"/>
      <c r="DQ93" s="46"/>
      <c r="DR93" s="46"/>
      <c r="DS93" s="46"/>
      <c r="DT93" s="46"/>
      <c r="DU93" s="46"/>
      <c r="DV93" s="46"/>
      <c r="DW93" s="46"/>
      <c r="DX93" s="46"/>
      <c r="DY93" s="37"/>
      <c r="DZ93" s="40"/>
      <c r="EA93" s="40"/>
      <c r="EB93" s="40"/>
      <c r="EC93" s="40"/>
      <c r="ED93" s="40"/>
      <c r="EE93" s="40"/>
      <c r="EF93" s="40"/>
      <c r="EG93" s="40"/>
      <c r="EH93" s="40"/>
      <c r="EI93" s="40"/>
      <c r="EJ93" s="40"/>
      <c r="EK93" s="50"/>
      <c r="EL93" s="50"/>
      <c r="EM93" s="50"/>
      <c r="EN93" s="50"/>
      <c r="EO93" s="50"/>
      <c r="EP93" s="50"/>
      <c r="EQ93" s="50"/>
      <c r="ER93" s="50"/>
      <c r="ES93" s="50"/>
      <c r="ET93" s="50"/>
      <c r="EU93" s="50"/>
      <c r="EV93" s="50"/>
      <c r="EW93" s="50"/>
      <c r="EX93" s="50"/>
      <c r="EY93" s="50"/>
      <c r="EZ93" s="50"/>
      <c r="FA93" s="50"/>
      <c r="FB93" s="50"/>
      <c r="FC93" s="50"/>
      <c r="FD93" s="50"/>
      <c r="FE93" s="50"/>
      <c r="FF93" s="50"/>
      <c r="FG93" s="50"/>
      <c r="FH93" s="50"/>
      <c r="FI93" s="50"/>
      <c r="FJ93" s="50"/>
      <c r="FK93" s="50"/>
      <c r="FL93" s="50"/>
      <c r="FM93" s="50"/>
      <c r="FN93" s="50"/>
      <c r="FO93" s="50"/>
      <c r="FP93" s="50"/>
      <c r="FQ93" s="50"/>
      <c r="FR93" s="50"/>
      <c r="FS93" s="50"/>
      <c r="FT93" s="50"/>
      <c r="FU93" s="50"/>
      <c r="FV93" s="50"/>
      <c r="FW93" s="50"/>
      <c r="FX93" s="50"/>
      <c r="FY93" s="50"/>
      <c r="FZ93" s="50"/>
      <c r="GA93" s="50"/>
      <c r="GB93" s="50"/>
      <c r="GC93" s="50"/>
      <c r="GD93" s="50"/>
      <c r="GE93" s="50"/>
      <c r="GF93" s="50"/>
      <c r="GG93" s="50"/>
      <c r="GH93" s="50"/>
      <c r="GI93" s="50"/>
      <c r="GJ93" s="50"/>
      <c r="GK93" s="50"/>
      <c r="GL93" s="50"/>
      <c r="GM93" s="50"/>
      <c r="GN93" s="50"/>
      <c r="GO93" s="50"/>
      <c r="GP93" s="50"/>
      <c r="GQ93" s="50"/>
      <c r="GR93" s="50"/>
      <c r="GS93" s="50"/>
      <c r="GT93" s="50"/>
      <c r="GU93" s="50"/>
      <c r="GV93" s="50"/>
      <c r="GW93" s="50"/>
      <c r="GX93" s="50"/>
      <c r="GY93" s="50"/>
      <c r="GZ93" s="50"/>
      <c r="HA93" s="50"/>
      <c r="HB93" s="50"/>
      <c r="HC93" s="50"/>
      <c r="HD93" s="50"/>
      <c r="HE93" s="50"/>
      <c r="HF93" s="50"/>
      <c r="HG93" s="50"/>
      <c r="HH93" s="50"/>
      <c r="HI93" s="50"/>
      <c r="HJ93" s="50"/>
      <c r="HK93" s="50"/>
      <c r="HL93" s="50"/>
      <c r="HM93" s="50"/>
      <c r="HN93" s="50"/>
      <c r="HO93" s="50"/>
      <c r="HP93" s="50"/>
      <c r="HQ93" s="50"/>
      <c r="HR93" s="50"/>
      <c r="HS93" s="50"/>
      <c r="HT93" s="50"/>
      <c r="HU93" s="50"/>
      <c r="HV93" s="50"/>
      <c r="HW93" s="50"/>
      <c r="HX93" s="50"/>
      <c r="HY93" s="50"/>
      <c r="HZ93" s="50"/>
      <c r="IA93" s="50"/>
      <c r="IB93" s="50"/>
      <c r="IC93" s="50"/>
      <c r="ID93" s="50"/>
      <c r="IE93" s="50"/>
      <c r="IF93" s="50"/>
      <c r="IG93" s="50"/>
      <c r="IH93" s="50"/>
      <c r="II93" s="50"/>
      <c r="IJ93" s="50"/>
    </row>
    <row r="94" spans="1:244" s="47" customFormat="1" ht="9.75" customHeight="1">
      <c r="A94" s="337"/>
      <c r="B94" s="337"/>
      <c r="C94" s="337"/>
      <c r="D94" s="330">
        <v>10</v>
      </c>
      <c r="E94" s="330"/>
      <c r="F94" s="330"/>
      <c r="G94" s="360" t="str">
        <f t="shared" si="227"/>
        <v>中学女子円盤投(1.000kg)</v>
      </c>
      <c r="H94" s="361"/>
      <c r="I94" s="361"/>
      <c r="J94" s="361"/>
      <c r="K94" s="361"/>
      <c r="L94" s="361"/>
      <c r="M94" s="361"/>
      <c r="N94" s="361"/>
      <c r="O94" s="361"/>
      <c r="P94" s="361"/>
      <c r="Q94" s="362"/>
      <c r="R94" s="315" t="e">
        <f>VLOOKUP($G94&amp;R$60,申込確認シート!$E$1:$F$200,2,FALSE)</f>
        <v>#N/A</v>
      </c>
      <c r="S94" s="315"/>
      <c r="T94" s="315"/>
      <c r="U94" s="312"/>
      <c r="V94" s="294" t="e">
        <f>VLOOKUP($G94&amp;V$60,申込確認シート!$E$1:$F$200,2,FALSE)</f>
        <v>#N/A</v>
      </c>
      <c r="W94" s="294"/>
      <c r="X94" s="294"/>
      <c r="Y94" s="294"/>
      <c r="Z94" s="294" t="e">
        <f>VLOOKUP($G94&amp;Z$60,申込確認シート!$E$1:$F$200,2,FALSE)</f>
        <v>#N/A</v>
      </c>
      <c r="AA94" s="294"/>
      <c r="AB94" s="294"/>
      <c r="AC94" s="294"/>
      <c r="AD94" s="294" t="e">
        <f>VLOOKUP($G94&amp;AD$60,申込確認シート!$E$1:$F$200,2,FALSE)</f>
        <v>#N/A</v>
      </c>
      <c r="AE94" s="294"/>
      <c r="AF94" s="294"/>
      <c r="AG94" s="294"/>
      <c r="AH94" s="294" t="e">
        <f>VLOOKUP($G94&amp;AH$60,申込確認シート!$E$1:$F$200,2,FALSE)</f>
        <v>#N/A</v>
      </c>
      <c r="AI94" s="294"/>
      <c r="AJ94" s="294"/>
      <c r="AK94" s="294"/>
      <c r="AL94" s="294" t="e">
        <f>VLOOKUP($G94&amp;AL$60,申込確認シート!$E$1:$F$200,2,FALSE)</f>
        <v>#N/A</v>
      </c>
      <c r="AM94" s="294"/>
      <c r="AN94" s="294"/>
      <c r="AO94" s="294"/>
      <c r="AP94" s="294" t="e">
        <f>VLOOKUP($G94&amp;AP$60,申込確認シート!$E$1:$F$200,2,FALSE)</f>
        <v>#N/A</v>
      </c>
      <c r="AQ94" s="294"/>
      <c r="AR94" s="294"/>
      <c r="AS94" s="294"/>
      <c r="AT94" s="294" t="e">
        <f>VLOOKUP($G94&amp;AT$60,申込確認シート!$E$1:$F$200,2,FALSE)</f>
        <v>#N/A</v>
      </c>
      <c r="AU94" s="294"/>
      <c r="AV94" s="294"/>
      <c r="AW94" s="294"/>
      <c r="AX94" s="294" t="e">
        <f>VLOOKUP($G94&amp;AX$60,申込確認シート!$E$1:$F$200,2,FALSE)</f>
        <v>#N/A</v>
      </c>
      <c r="AY94" s="294"/>
      <c r="AZ94" s="294"/>
      <c r="BA94" s="294"/>
      <c r="BB94" s="294" t="e">
        <f>VLOOKUP($G94&amp;BB$60,申込確認シート!$E$1:$F$200,2,FALSE)</f>
        <v>#N/A</v>
      </c>
      <c r="BC94" s="294"/>
      <c r="BD94" s="294"/>
      <c r="BE94" s="294"/>
      <c r="BF94" s="294" t="e">
        <f>VLOOKUP($G94&amp;BF$60,申込確認シート!$E$1:$F$200,2,FALSE)</f>
        <v>#N/A</v>
      </c>
      <c r="BG94" s="294"/>
      <c r="BH94" s="294"/>
      <c r="BI94" s="294"/>
      <c r="BJ94" s="294" t="e">
        <f>VLOOKUP($G94&amp;BJ$60,申込確認シート!$E$1:$F$200,2,FALSE)</f>
        <v>#N/A</v>
      </c>
      <c r="BK94" s="294"/>
      <c r="BL94" s="294"/>
      <c r="BM94" s="294"/>
      <c r="BN94" s="294" t="e">
        <f>VLOOKUP($G94&amp;BN$60,申込確認シート!$E$1:$F$200,2,FALSE)</f>
        <v>#N/A</v>
      </c>
      <c r="BO94" s="294"/>
      <c r="BP94" s="294"/>
      <c r="BQ94" s="294"/>
      <c r="BR94" s="294" t="e">
        <f>VLOOKUP($G94&amp;BR$60,申込確認シート!$E$1:$F$200,2,FALSE)</f>
        <v>#N/A</v>
      </c>
      <c r="BS94" s="294"/>
      <c r="BT94" s="294"/>
      <c r="BU94" s="294"/>
      <c r="BV94" s="314" t="e">
        <f>VLOOKUP($G94&amp;BV$60,申込確認シート!$E$1:$F$200,2,FALSE)</f>
        <v>#N/A</v>
      </c>
      <c r="BW94" s="315"/>
      <c r="BX94" s="315"/>
      <c r="BY94" s="315"/>
      <c r="BZ94" s="290">
        <f>COUNTIF(申込確認シート!$C$1:$C$200,G94)</f>
        <v>0</v>
      </c>
      <c r="CA94" s="290"/>
      <c r="CB94" s="290"/>
      <c r="CC94" s="290"/>
      <c r="CD94" s="50"/>
      <c r="CE94" s="50"/>
      <c r="CF94" s="50"/>
      <c r="CG94" s="50"/>
      <c r="CH94" s="50"/>
      <c r="CI94" s="50"/>
      <c r="CJ94" s="50"/>
      <c r="CK94" s="40"/>
      <c r="CL94" s="44"/>
      <c r="CM94" s="44"/>
      <c r="CN94" s="44"/>
      <c r="CO94" s="44"/>
      <c r="CP94" s="44"/>
      <c r="CQ94" s="44"/>
      <c r="CR94" s="44"/>
      <c r="CS94" s="44"/>
      <c r="CT94" s="44"/>
      <c r="CU94" s="44"/>
      <c r="CV94" s="44"/>
      <c r="CW94" s="44"/>
      <c r="CX94" s="44"/>
      <c r="CY94" s="44"/>
      <c r="CZ94" s="89"/>
      <c r="DA94" s="44"/>
      <c r="DB94" s="46"/>
      <c r="DC94" s="46"/>
      <c r="DD94" s="46"/>
      <c r="DE94" s="46"/>
      <c r="DF94" s="46"/>
      <c r="DG94" s="46"/>
      <c r="DH94" s="46"/>
      <c r="DI94" s="46"/>
      <c r="DJ94" s="46"/>
      <c r="DK94" s="46"/>
      <c r="DL94" s="46"/>
      <c r="DM94" s="46"/>
      <c r="DN94" s="46"/>
      <c r="DO94" s="46"/>
      <c r="DP94" s="46"/>
      <c r="DQ94" s="46"/>
      <c r="DR94" s="46"/>
      <c r="DS94" s="46"/>
      <c r="DT94" s="46"/>
      <c r="DU94" s="46"/>
      <c r="DV94" s="46"/>
      <c r="DW94" s="46"/>
      <c r="DX94" s="46"/>
      <c r="DY94" s="37"/>
      <c r="DZ94" s="40"/>
      <c r="EA94" s="40"/>
      <c r="EB94" s="40"/>
      <c r="EC94" s="40"/>
      <c r="ED94" s="40"/>
      <c r="EE94" s="40"/>
      <c r="EF94" s="40"/>
      <c r="EG94" s="40"/>
      <c r="EH94" s="40"/>
      <c r="EI94" s="40"/>
      <c r="EJ94" s="40"/>
      <c r="EK94" s="50"/>
      <c r="EL94" s="50"/>
      <c r="EM94" s="50"/>
      <c r="EN94" s="50"/>
      <c r="EO94" s="50"/>
      <c r="EP94" s="50"/>
      <c r="EQ94" s="50"/>
      <c r="ER94" s="50"/>
      <c r="ES94" s="50"/>
      <c r="ET94" s="50"/>
      <c r="EU94" s="50"/>
      <c r="EV94" s="50"/>
      <c r="EW94" s="50"/>
      <c r="EX94" s="50"/>
      <c r="EY94" s="50"/>
      <c r="EZ94" s="50"/>
      <c r="FA94" s="50"/>
      <c r="FB94" s="50"/>
      <c r="FC94" s="50"/>
      <c r="FD94" s="50"/>
      <c r="FE94" s="50"/>
      <c r="FF94" s="50"/>
      <c r="FG94" s="50"/>
      <c r="FH94" s="50"/>
      <c r="FI94" s="50"/>
      <c r="FJ94" s="50"/>
      <c r="FK94" s="50"/>
      <c r="FL94" s="50"/>
      <c r="FM94" s="50"/>
      <c r="FN94" s="50"/>
      <c r="FO94" s="50"/>
      <c r="FP94" s="50"/>
      <c r="FQ94" s="50"/>
      <c r="FR94" s="50"/>
      <c r="FS94" s="50"/>
      <c r="FT94" s="50"/>
      <c r="FU94" s="50"/>
      <c r="FV94" s="50"/>
      <c r="FW94" s="50"/>
      <c r="FX94" s="50"/>
      <c r="FY94" s="50"/>
      <c r="FZ94" s="50"/>
      <c r="GA94" s="50"/>
      <c r="GB94" s="50"/>
      <c r="GC94" s="50"/>
      <c r="GD94" s="50"/>
      <c r="GE94" s="50"/>
      <c r="GF94" s="50"/>
      <c r="GG94" s="50"/>
      <c r="GH94" s="50"/>
      <c r="GI94" s="50"/>
      <c r="GJ94" s="50"/>
      <c r="GK94" s="50"/>
      <c r="GL94" s="50"/>
      <c r="GM94" s="50"/>
      <c r="GN94" s="50"/>
      <c r="GO94" s="50"/>
      <c r="GP94" s="50"/>
      <c r="GQ94" s="50"/>
      <c r="GR94" s="50"/>
      <c r="GS94" s="50"/>
      <c r="GT94" s="50"/>
      <c r="GU94" s="50"/>
      <c r="GV94" s="50"/>
      <c r="GW94" s="50"/>
      <c r="GX94" s="50"/>
      <c r="GY94" s="50"/>
      <c r="GZ94" s="50"/>
      <c r="HA94" s="50"/>
      <c r="HB94" s="50"/>
      <c r="HC94" s="50"/>
      <c r="HD94" s="50"/>
      <c r="HE94" s="50"/>
      <c r="HF94" s="50"/>
      <c r="HG94" s="50"/>
      <c r="HH94" s="50"/>
      <c r="HI94" s="50"/>
      <c r="HJ94" s="50"/>
      <c r="HK94" s="50"/>
      <c r="HL94" s="50"/>
      <c r="HM94" s="50"/>
      <c r="HN94" s="50"/>
      <c r="HO94" s="50"/>
      <c r="HP94" s="50"/>
      <c r="HQ94" s="50"/>
      <c r="HR94" s="50"/>
      <c r="HS94" s="50"/>
      <c r="HT94" s="50"/>
      <c r="HU94" s="50"/>
      <c r="HV94" s="50"/>
      <c r="HW94" s="50"/>
      <c r="HX94" s="50"/>
      <c r="HY94" s="50"/>
      <c r="HZ94" s="50"/>
      <c r="IA94" s="50"/>
      <c r="IB94" s="50"/>
      <c r="IC94" s="50"/>
      <c r="ID94" s="50"/>
      <c r="IE94" s="50"/>
      <c r="IF94" s="50"/>
      <c r="IG94" s="50"/>
      <c r="IH94" s="50"/>
      <c r="II94" s="50"/>
      <c r="IJ94" s="50"/>
    </row>
    <row r="95" spans="1:244" s="47" customFormat="1" ht="9.75" customHeight="1">
      <c r="A95" s="337"/>
      <c r="B95" s="337"/>
      <c r="C95" s="337"/>
      <c r="D95" s="330">
        <v>11</v>
      </c>
      <c r="E95" s="330"/>
      <c r="F95" s="330"/>
      <c r="G95" s="360" t="str">
        <f t="shared" si="227"/>
        <v>中学女子ｼﾞｬﾍﾞﾘｯｸｽﾛｰ</v>
      </c>
      <c r="H95" s="361"/>
      <c r="I95" s="361"/>
      <c r="J95" s="361"/>
      <c r="K95" s="361"/>
      <c r="L95" s="361"/>
      <c r="M95" s="361"/>
      <c r="N95" s="361"/>
      <c r="O95" s="361"/>
      <c r="P95" s="361"/>
      <c r="Q95" s="362"/>
      <c r="R95" s="315" t="e">
        <f>VLOOKUP($G95&amp;R$60,申込確認シート!$E$1:$F$200,2,FALSE)</f>
        <v>#N/A</v>
      </c>
      <c r="S95" s="315"/>
      <c r="T95" s="315"/>
      <c r="U95" s="312"/>
      <c r="V95" s="294" t="e">
        <f>VLOOKUP($G95&amp;V$60,申込確認シート!$E$1:$F$200,2,FALSE)</f>
        <v>#N/A</v>
      </c>
      <c r="W95" s="294"/>
      <c r="X95" s="294"/>
      <c r="Y95" s="294"/>
      <c r="Z95" s="294" t="e">
        <f>VLOOKUP($G95&amp;Z$60,申込確認シート!$E$1:$F$200,2,FALSE)</f>
        <v>#N/A</v>
      </c>
      <c r="AA95" s="294"/>
      <c r="AB95" s="294"/>
      <c r="AC95" s="294"/>
      <c r="AD95" s="294" t="e">
        <f>VLOOKUP($G95&amp;AD$60,申込確認シート!$E$1:$F$200,2,FALSE)</f>
        <v>#N/A</v>
      </c>
      <c r="AE95" s="294"/>
      <c r="AF95" s="294"/>
      <c r="AG95" s="294"/>
      <c r="AH95" s="294" t="e">
        <f>VLOOKUP($G95&amp;AH$60,申込確認シート!$E$1:$F$200,2,FALSE)</f>
        <v>#N/A</v>
      </c>
      <c r="AI95" s="294"/>
      <c r="AJ95" s="294"/>
      <c r="AK95" s="294"/>
      <c r="AL95" s="294" t="e">
        <f>VLOOKUP($G95&amp;AL$60,申込確認シート!$E$1:$F$200,2,FALSE)</f>
        <v>#N/A</v>
      </c>
      <c r="AM95" s="294"/>
      <c r="AN95" s="294"/>
      <c r="AO95" s="294"/>
      <c r="AP95" s="294" t="e">
        <f>VLOOKUP($G95&amp;AP$60,申込確認シート!$E$1:$F$200,2,FALSE)</f>
        <v>#N/A</v>
      </c>
      <c r="AQ95" s="294"/>
      <c r="AR95" s="294"/>
      <c r="AS95" s="294"/>
      <c r="AT95" s="294" t="e">
        <f>VLOOKUP($G95&amp;AT$60,申込確認シート!$E$1:$F$200,2,FALSE)</f>
        <v>#N/A</v>
      </c>
      <c r="AU95" s="294"/>
      <c r="AV95" s="294"/>
      <c r="AW95" s="294"/>
      <c r="AX95" s="294" t="e">
        <f>VLOOKUP($G95&amp;AX$60,申込確認シート!$E$1:$F$200,2,FALSE)</f>
        <v>#N/A</v>
      </c>
      <c r="AY95" s="294"/>
      <c r="AZ95" s="294"/>
      <c r="BA95" s="294"/>
      <c r="BB95" s="294" t="e">
        <f>VLOOKUP($G95&amp;BB$60,申込確認シート!$E$1:$F$200,2,FALSE)</f>
        <v>#N/A</v>
      </c>
      <c r="BC95" s="294"/>
      <c r="BD95" s="294"/>
      <c r="BE95" s="294"/>
      <c r="BF95" s="294" t="e">
        <f>VLOOKUP($G95&amp;BF$60,申込確認シート!$E$1:$F$200,2,FALSE)</f>
        <v>#N/A</v>
      </c>
      <c r="BG95" s="294"/>
      <c r="BH95" s="294"/>
      <c r="BI95" s="294"/>
      <c r="BJ95" s="294" t="e">
        <f>VLOOKUP($G95&amp;BJ$60,申込確認シート!$E$1:$F$200,2,FALSE)</f>
        <v>#N/A</v>
      </c>
      <c r="BK95" s="294"/>
      <c r="BL95" s="294"/>
      <c r="BM95" s="294"/>
      <c r="BN95" s="294" t="e">
        <f>VLOOKUP($G95&amp;BN$60,申込確認シート!$E$1:$F$200,2,FALSE)</f>
        <v>#N/A</v>
      </c>
      <c r="BO95" s="294"/>
      <c r="BP95" s="294"/>
      <c r="BQ95" s="294"/>
      <c r="BR95" s="294" t="e">
        <f>VLOOKUP($G95&amp;BR$60,申込確認シート!$E$1:$F$200,2,FALSE)</f>
        <v>#N/A</v>
      </c>
      <c r="BS95" s="294"/>
      <c r="BT95" s="294"/>
      <c r="BU95" s="294"/>
      <c r="BV95" s="314" t="e">
        <f>VLOOKUP($G95&amp;BV$60,申込確認シート!$E$1:$F$200,2,FALSE)</f>
        <v>#N/A</v>
      </c>
      <c r="BW95" s="315"/>
      <c r="BX95" s="315"/>
      <c r="BY95" s="315"/>
      <c r="BZ95" s="290">
        <f>COUNTIF(申込確認シート!$C$1:$C$200,G95)</f>
        <v>0</v>
      </c>
      <c r="CA95" s="290"/>
      <c r="CB95" s="290"/>
      <c r="CC95" s="290"/>
      <c r="CD95" s="50"/>
      <c r="CE95" s="50"/>
      <c r="CF95" s="50"/>
      <c r="CG95" s="50"/>
      <c r="CH95" s="50"/>
      <c r="CI95" s="50"/>
      <c r="CJ95" s="50"/>
      <c r="CK95" s="40"/>
      <c r="CL95" s="44"/>
      <c r="CM95" s="44"/>
      <c r="CN95" s="44"/>
      <c r="CO95" s="44"/>
      <c r="CP95" s="44"/>
      <c r="CQ95" s="44"/>
      <c r="CR95" s="44"/>
      <c r="CS95" s="44"/>
      <c r="CT95" s="44"/>
      <c r="CU95" s="44"/>
      <c r="CV95" s="44"/>
      <c r="CW95" s="44"/>
      <c r="CX95" s="44"/>
      <c r="CY95" s="44"/>
      <c r="CZ95" s="89"/>
      <c r="DA95" s="44"/>
      <c r="DB95" s="46"/>
      <c r="DC95" s="46"/>
      <c r="DD95" s="46"/>
      <c r="DE95" s="46"/>
      <c r="DF95" s="46"/>
      <c r="DG95" s="46"/>
      <c r="DH95" s="46"/>
      <c r="DI95" s="46"/>
      <c r="DJ95" s="46"/>
      <c r="DK95" s="46"/>
      <c r="DL95" s="46"/>
      <c r="DM95" s="46"/>
      <c r="DN95" s="46"/>
      <c r="DO95" s="46"/>
      <c r="DP95" s="46"/>
      <c r="DQ95" s="46"/>
      <c r="DR95" s="46"/>
      <c r="DS95" s="46"/>
      <c r="DT95" s="46"/>
      <c r="DU95" s="46"/>
      <c r="DV95" s="46"/>
      <c r="DW95" s="46"/>
      <c r="DX95" s="46"/>
      <c r="DY95" s="37"/>
      <c r="DZ95" s="40"/>
      <c r="EA95" s="40"/>
      <c r="EB95" s="40"/>
      <c r="EC95" s="40"/>
      <c r="ED95" s="40"/>
      <c r="EE95" s="40"/>
      <c r="EF95" s="40"/>
      <c r="EG95" s="40"/>
      <c r="EH95" s="40"/>
      <c r="EI95" s="40"/>
      <c r="EJ95" s="40"/>
      <c r="EK95" s="50"/>
      <c r="EL95" s="50"/>
      <c r="EM95" s="50"/>
      <c r="EN95" s="50"/>
      <c r="EO95" s="50"/>
      <c r="EP95" s="50"/>
      <c r="EQ95" s="50"/>
      <c r="ER95" s="50"/>
      <c r="ES95" s="50"/>
      <c r="ET95" s="50"/>
      <c r="EU95" s="50"/>
      <c r="EV95" s="50"/>
      <c r="EW95" s="50"/>
      <c r="EX95" s="50"/>
      <c r="EY95" s="50"/>
      <c r="EZ95" s="50"/>
      <c r="FA95" s="50"/>
      <c r="FB95" s="50"/>
      <c r="FC95" s="50"/>
      <c r="FD95" s="50"/>
      <c r="FE95" s="50"/>
      <c r="FF95" s="50"/>
      <c r="FG95" s="50"/>
      <c r="FH95" s="50"/>
      <c r="FI95" s="50"/>
      <c r="FJ95" s="50"/>
      <c r="FK95" s="50"/>
      <c r="FL95" s="50"/>
      <c r="FM95" s="50"/>
      <c r="FN95" s="50"/>
      <c r="FO95" s="50"/>
      <c r="FP95" s="50"/>
      <c r="FQ95" s="50"/>
      <c r="FR95" s="50"/>
      <c r="FS95" s="50"/>
      <c r="FT95" s="50"/>
      <c r="FU95" s="50"/>
      <c r="FV95" s="50"/>
      <c r="FW95" s="50"/>
      <c r="FX95" s="50"/>
      <c r="FY95" s="50"/>
      <c r="FZ95" s="50"/>
      <c r="GA95" s="50"/>
      <c r="GB95" s="50"/>
      <c r="GC95" s="50"/>
      <c r="GD95" s="50"/>
      <c r="GE95" s="50"/>
      <c r="GF95" s="50"/>
      <c r="GG95" s="50"/>
      <c r="GH95" s="50"/>
      <c r="GI95" s="50"/>
      <c r="GJ95" s="50"/>
      <c r="GK95" s="50"/>
      <c r="GL95" s="50"/>
      <c r="GM95" s="50"/>
      <c r="GN95" s="50"/>
      <c r="GO95" s="50"/>
      <c r="GP95" s="50"/>
      <c r="GQ95" s="50"/>
      <c r="GR95" s="50"/>
      <c r="GS95" s="50"/>
      <c r="GT95" s="50"/>
      <c r="GU95" s="50"/>
      <c r="GV95" s="50"/>
      <c r="GW95" s="50"/>
      <c r="GX95" s="50"/>
      <c r="GY95" s="50"/>
      <c r="GZ95" s="50"/>
      <c r="HA95" s="50"/>
      <c r="HB95" s="50"/>
      <c r="HC95" s="50"/>
      <c r="HD95" s="50"/>
      <c r="HE95" s="50"/>
      <c r="HF95" s="50"/>
      <c r="HG95" s="50"/>
      <c r="HH95" s="50"/>
      <c r="HI95" s="50"/>
      <c r="HJ95" s="50"/>
      <c r="HK95" s="50"/>
      <c r="HL95" s="50"/>
      <c r="HM95" s="50"/>
      <c r="HN95" s="50"/>
      <c r="HO95" s="50"/>
      <c r="HP95" s="50"/>
      <c r="HQ95" s="50"/>
      <c r="HR95" s="50"/>
      <c r="HS95" s="50"/>
      <c r="HT95" s="50"/>
      <c r="HU95" s="50"/>
      <c r="HV95" s="50"/>
      <c r="HW95" s="50"/>
      <c r="HX95" s="50"/>
      <c r="HY95" s="50"/>
      <c r="HZ95" s="50"/>
      <c r="IA95" s="50"/>
      <c r="IB95" s="50"/>
      <c r="IC95" s="50"/>
      <c r="ID95" s="50"/>
      <c r="IE95" s="50"/>
      <c r="IF95" s="50"/>
      <c r="IG95" s="50"/>
      <c r="IH95" s="50"/>
      <c r="II95" s="50"/>
      <c r="IJ95" s="50"/>
    </row>
    <row r="96" spans="1:244" s="47" customFormat="1" ht="9.75" customHeight="1">
      <c r="A96" s="337"/>
      <c r="B96" s="337"/>
      <c r="C96" s="337"/>
      <c r="D96" s="330">
        <v>12</v>
      </c>
      <c r="E96" s="330"/>
      <c r="F96" s="330"/>
      <c r="G96" s="360" t="str">
        <f t="shared" si="227"/>
        <v>中学女子四種競技</v>
      </c>
      <c r="H96" s="361"/>
      <c r="I96" s="361"/>
      <c r="J96" s="361"/>
      <c r="K96" s="361"/>
      <c r="L96" s="361"/>
      <c r="M96" s="361"/>
      <c r="N96" s="361"/>
      <c r="O96" s="361"/>
      <c r="P96" s="361"/>
      <c r="Q96" s="362"/>
      <c r="R96" s="315" t="e">
        <f>VLOOKUP($G96&amp;R$60,申込確認シート!$E$1:$F$200,2,FALSE)</f>
        <v>#N/A</v>
      </c>
      <c r="S96" s="315"/>
      <c r="T96" s="315"/>
      <c r="U96" s="312"/>
      <c r="V96" s="294" t="e">
        <f>VLOOKUP($G96&amp;V$60,申込確認シート!$E$1:$F$200,2,FALSE)</f>
        <v>#N/A</v>
      </c>
      <c r="W96" s="294"/>
      <c r="X96" s="294"/>
      <c r="Y96" s="294"/>
      <c r="Z96" s="294" t="e">
        <f>VLOOKUP($G96&amp;Z$60,申込確認シート!$E$1:$F$200,2,FALSE)</f>
        <v>#N/A</v>
      </c>
      <c r="AA96" s="294"/>
      <c r="AB96" s="294"/>
      <c r="AC96" s="294"/>
      <c r="AD96" s="294" t="e">
        <f>VLOOKUP($G96&amp;AD$60,申込確認シート!$E$1:$F$200,2,FALSE)</f>
        <v>#N/A</v>
      </c>
      <c r="AE96" s="294"/>
      <c r="AF96" s="294"/>
      <c r="AG96" s="294"/>
      <c r="AH96" s="294" t="e">
        <f>VLOOKUP($G96&amp;AH$60,申込確認シート!$E$1:$F$200,2,FALSE)</f>
        <v>#N/A</v>
      </c>
      <c r="AI96" s="294"/>
      <c r="AJ96" s="294"/>
      <c r="AK96" s="294"/>
      <c r="AL96" s="294" t="e">
        <f>VLOOKUP($G96&amp;AL$60,申込確認シート!$E$1:$F$200,2,FALSE)</f>
        <v>#N/A</v>
      </c>
      <c r="AM96" s="294"/>
      <c r="AN96" s="294"/>
      <c r="AO96" s="294"/>
      <c r="AP96" s="294" t="e">
        <f>VLOOKUP($G96&amp;AP$60,申込確認シート!$E$1:$F$200,2,FALSE)</f>
        <v>#N/A</v>
      </c>
      <c r="AQ96" s="294"/>
      <c r="AR96" s="294"/>
      <c r="AS96" s="294"/>
      <c r="AT96" s="294" t="e">
        <f>VLOOKUP($G96&amp;AT$60,申込確認シート!$E$1:$F$200,2,FALSE)</f>
        <v>#N/A</v>
      </c>
      <c r="AU96" s="294"/>
      <c r="AV96" s="294"/>
      <c r="AW96" s="294"/>
      <c r="AX96" s="294" t="e">
        <f>VLOOKUP($G96&amp;AX$60,申込確認シート!$E$1:$F$200,2,FALSE)</f>
        <v>#N/A</v>
      </c>
      <c r="AY96" s="294"/>
      <c r="AZ96" s="294"/>
      <c r="BA96" s="294"/>
      <c r="BB96" s="294" t="e">
        <f>VLOOKUP($G96&amp;BB$60,申込確認シート!$E$1:$F$200,2,FALSE)</f>
        <v>#N/A</v>
      </c>
      <c r="BC96" s="294"/>
      <c r="BD96" s="294"/>
      <c r="BE96" s="294"/>
      <c r="BF96" s="294" t="e">
        <f>VLOOKUP($G96&amp;BF$60,申込確認シート!$E$1:$F$200,2,FALSE)</f>
        <v>#N/A</v>
      </c>
      <c r="BG96" s="294"/>
      <c r="BH96" s="294"/>
      <c r="BI96" s="294"/>
      <c r="BJ96" s="294" t="e">
        <f>VLOOKUP($G96&amp;BJ$60,申込確認シート!$E$1:$F$200,2,FALSE)</f>
        <v>#N/A</v>
      </c>
      <c r="BK96" s="294"/>
      <c r="BL96" s="294"/>
      <c r="BM96" s="294"/>
      <c r="BN96" s="294" t="e">
        <f>VLOOKUP($G96&amp;BN$60,申込確認シート!$E$1:$F$200,2,FALSE)</f>
        <v>#N/A</v>
      </c>
      <c r="BO96" s="294"/>
      <c r="BP96" s="294"/>
      <c r="BQ96" s="294"/>
      <c r="BR96" s="294" t="e">
        <f>VLOOKUP($G96&amp;BR$60,申込確認シート!$E$1:$F$200,2,FALSE)</f>
        <v>#N/A</v>
      </c>
      <c r="BS96" s="294"/>
      <c r="BT96" s="294"/>
      <c r="BU96" s="294"/>
      <c r="BV96" s="314" t="e">
        <f>VLOOKUP($G96&amp;BV$60,申込確認シート!$E$1:$F$200,2,FALSE)</f>
        <v>#N/A</v>
      </c>
      <c r="BW96" s="315"/>
      <c r="BX96" s="315"/>
      <c r="BY96" s="315"/>
      <c r="BZ96" s="290">
        <f>COUNTIF(申込確認シート!$C$1:$C$200,G96)</f>
        <v>0</v>
      </c>
      <c r="CA96" s="290"/>
      <c r="CB96" s="290"/>
      <c r="CC96" s="290"/>
      <c r="CD96" s="50"/>
      <c r="CE96" s="50"/>
      <c r="CF96" s="50"/>
      <c r="CG96" s="50"/>
      <c r="CH96" s="50"/>
      <c r="CI96" s="50"/>
      <c r="CJ96" s="50"/>
      <c r="CK96" s="40"/>
      <c r="CL96" s="44"/>
      <c r="CM96" s="44"/>
      <c r="CN96" s="44"/>
      <c r="CO96" s="44"/>
      <c r="CP96" s="44"/>
      <c r="CQ96" s="44"/>
      <c r="CR96" s="44"/>
      <c r="CS96" s="44"/>
      <c r="CT96" s="44"/>
      <c r="CU96" s="44"/>
      <c r="CV96" s="44"/>
      <c r="CW96" s="44"/>
      <c r="CX96" s="44"/>
      <c r="CY96" s="44"/>
      <c r="CZ96" s="90"/>
      <c r="DA96" s="44"/>
      <c r="DB96" s="46"/>
      <c r="DC96" s="46"/>
      <c r="DD96" s="46"/>
      <c r="DE96" s="46"/>
      <c r="DF96" s="46"/>
      <c r="DG96" s="46"/>
      <c r="DH96" s="46"/>
      <c r="DI96" s="46"/>
      <c r="DJ96" s="46"/>
      <c r="DK96" s="46"/>
      <c r="DL96" s="46"/>
      <c r="DM96" s="46"/>
      <c r="DN96" s="46"/>
      <c r="DO96" s="46"/>
      <c r="DP96" s="46"/>
      <c r="DQ96" s="46"/>
      <c r="DR96" s="46"/>
      <c r="DS96" s="46"/>
      <c r="DT96" s="46"/>
      <c r="DU96" s="46"/>
      <c r="DV96" s="46"/>
      <c r="DW96" s="46"/>
      <c r="DX96" s="46"/>
      <c r="DY96" s="37"/>
      <c r="DZ96" s="40"/>
      <c r="EA96" s="40"/>
      <c r="EB96" s="40"/>
      <c r="EC96" s="40"/>
      <c r="ED96" s="40"/>
      <c r="EE96" s="40"/>
      <c r="EF96" s="40"/>
      <c r="EG96" s="40"/>
      <c r="EH96" s="40"/>
      <c r="EI96" s="40"/>
      <c r="EJ96" s="40"/>
      <c r="EK96" s="50"/>
      <c r="EL96" s="50"/>
      <c r="EM96" s="50"/>
      <c r="EN96" s="50"/>
      <c r="EO96" s="50"/>
      <c r="EP96" s="50"/>
      <c r="EQ96" s="50"/>
      <c r="ER96" s="50"/>
      <c r="ES96" s="50"/>
      <c r="ET96" s="50"/>
      <c r="EU96" s="50"/>
      <c r="EV96" s="50"/>
      <c r="EW96" s="50"/>
      <c r="EX96" s="50"/>
      <c r="EY96" s="50"/>
      <c r="EZ96" s="50"/>
      <c r="FA96" s="50"/>
      <c r="FB96" s="50"/>
      <c r="FC96" s="50"/>
      <c r="FD96" s="50"/>
      <c r="FE96" s="50"/>
      <c r="FF96" s="50"/>
      <c r="FG96" s="50"/>
      <c r="FH96" s="50"/>
      <c r="FI96" s="50"/>
      <c r="FJ96" s="50"/>
      <c r="FK96" s="50"/>
      <c r="FL96" s="50"/>
      <c r="FM96" s="50"/>
      <c r="FN96" s="50"/>
      <c r="FO96" s="50"/>
      <c r="FP96" s="50"/>
      <c r="FQ96" s="50"/>
      <c r="FR96" s="50"/>
      <c r="FS96" s="50"/>
      <c r="FT96" s="50"/>
      <c r="FU96" s="50"/>
      <c r="FV96" s="50"/>
      <c r="FW96" s="50"/>
      <c r="FX96" s="50"/>
      <c r="FY96" s="50"/>
      <c r="FZ96" s="50"/>
      <c r="GA96" s="50"/>
      <c r="GB96" s="50"/>
      <c r="GC96" s="50"/>
      <c r="GD96" s="50"/>
      <c r="GE96" s="50"/>
      <c r="GF96" s="50"/>
      <c r="GG96" s="50"/>
      <c r="GH96" s="50"/>
      <c r="GI96" s="50"/>
      <c r="GJ96" s="50"/>
      <c r="GK96" s="50"/>
      <c r="GL96" s="50"/>
      <c r="GM96" s="50"/>
      <c r="GN96" s="50"/>
      <c r="GO96" s="50"/>
      <c r="GP96" s="50"/>
      <c r="GQ96" s="50"/>
      <c r="GR96" s="50"/>
      <c r="GS96" s="50"/>
      <c r="GT96" s="50"/>
      <c r="GU96" s="50"/>
      <c r="GV96" s="50"/>
      <c r="GW96" s="50"/>
      <c r="GX96" s="50"/>
      <c r="GY96" s="50"/>
      <c r="GZ96" s="50"/>
      <c r="HA96" s="50"/>
      <c r="HB96" s="50"/>
      <c r="HC96" s="50"/>
      <c r="HD96" s="50"/>
      <c r="HE96" s="50"/>
      <c r="HF96" s="50"/>
      <c r="HG96" s="50"/>
      <c r="HH96" s="50"/>
      <c r="HI96" s="50"/>
      <c r="HJ96" s="50"/>
      <c r="HK96" s="50"/>
      <c r="HL96" s="50"/>
      <c r="HM96" s="50"/>
      <c r="HN96" s="50"/>
      <c r="HO96" s="50"/>
      <c r="HP96" s="50"/>
      <c r="HQ96" s="50"/>
      <c r="HR96" s="50"/>
      <c r="HS96" s="50"/>
      <c r="HT96" s="50"/>
      <c r="HU96" s="50"/>
      <c r="HV96" s="50"/>
      <c r="HW96" s="50"/>
      <c r="HX96" s="50"/>
      <c r="HY96" s="50"/>
      <c r="HZ96" s="50"/>
      <c r="IA96" s="50"/>
      <c r="IB96" s="50"/>
      <c r="IC96" s="50"/>
      <c r="ID96" s="50"/>
      <c r="IE96" s="50"/>
      <c r="IF96" s="50"/>
      <c r="IG96" s="50"/>
      <c r="IH96" s="50"/>
      <c r="II96" s="50"/>
      <c r="IJ96" s="50"/>
    </row>
    <row r="97" spans="1:244" s="47" customFormat="1" ht="9.75" customHeight="1">
      <c r="A97" s="337"/>
      <c r="B97" s="337"/>
      <c r="C97" s="337"/>
      <c r="D97" s="330">
        <v>13</v>
      </c>
      <c r="E97" s="330"/>
      <c r="F97" s="330"/>
      <c r="G97" s="360" t="str">
        <f t="shared" si="227"/>
        <v/>
      </c>
      <c r="H97" s="361"/>
      <c r="I97" s="361"/>
      <c r="J97" s="361"/>
      <c r="K97" s="361"/>
      <c r="L97" s="361"/>
      <c r="M97" s="361"/>
      <c r="N97" s="361"/>
      <c r="O97" s="361"/>
      <c r="P97" s="361"/>
      <c r="Q97" s="362"/>
      <c r="R97" s="315" t="e">
        <f>VLOOKUP($G97&amp;R$60,申込確認シート!$E$1:$F$200,2,FALSE)</f>
        <v>#N/A</v>
      </c>
      <c r="S97" s="315"/>
      <c r="T97" s="315"/>
      <c r="U97" s="312"/>
      <c r="V97" s="294" t="e">
        <f>VLOOKUP($G97&amp;V$60,申込確認シート!$E$1:$F$200,2,FALSE)</f>
        <v>#N/A</v>
      </c>
      <c r="W97" s="294"/>
      <c r="X97" s="294"/>
      <c r="Y97" s="294"/>
      <c r="Z97" s="294" t="e">
        <f>VLOOKUP($G97&amp;Z$60,申込確認シート!$E$1:$F$200,2,FALSE)</f>
        <v>#N/A</v>
      </c>
      <c r="AA97" s="294"/>
      <c r="AB97" s="294"/>
      <c r="AC97" s="294"/>
      <c r="AD97" s="294" t="e">
        <f>VLOOKUP($G97&amp;AD$60,申込確認シート!$E$1:$F$200,2,FALSE)</f>
        <v>#N/A</v>
      </c>
      <c r="AE97" s="294"/>
      <c r="AF97" s="294"/>
      <c r="AG97" s="294"/>
      <c r="AH97" s="294" t="e">
        <f>VLOOKUP($G97&amp;AH$60,申込確認シート!$E$1:$F$200,2,FALSE)</f>
        <v>#N/A</v>
      </c>
      <c r="AI97" s="294"/>
      <c r="AJ97" s="294"/>
      <c r="AK97" s="294"/>
      <c r="AL97" s="294" t="e">
        <f>VLOOKUP($G97&amp;AL$60,申込確認シート!$E$1:$F$200,2,FALSE)</f>
        <v>#N/A</v>
      </c>
      <c r="AM97" s="294"/>
      <c r="AN97" s="294"/>
      <c r="AO97" s="294"/>
      <c r="AP97" s="294" t="e">
        <f>VLOOKUP($G97&amp;AP$60,申込確認シート!$E$1:$F$200,2,FALSE)</f>
        <v>#N/A</v>
      </c>
      <c r="AQ97" s="294"/>
      <c r="AR97" s="294"/>
      <c r="AS97" s="294"/>
      <c r="AT97" s="294" t="e">
        <f>VLOOKUP($G97&amp;AT$60,申込確認シート!$E$1:$F$200,2,FALSE)</f>
        <v>#N/A</v>
      </c>
      <c r="AU97" s="294"/>
      <c r="AV97" s="294"/>
      <c r="AW97" s="294"/>
      <c r="AX97" s="294" t="e">
        <f>VLOOKUP($G97&amp;AX$60,申込確認シート!$E$1:$F$200,2,FALSE)</f>
        <v>#N/A</v>
      </c>
      <c r="AY97" s="294"/>
      <c r="AZ97" s="294"/>
      <c r="BA97" s="294"/>
      <c r="BB97" s="294" t="e">
        <f>VLOOKUP($G97&amp;BB$60,申込確認シート!$E$1:$F$200,2,FALSE)</f>
        <v>#N/A</v>
      </c>
      <c r="BC97" s="294"/>
      <c r="BD97" s="294"/>
      <c r="BE97" s="294"/>
      <c r="BF97" s="294" t="e">
        <f>VLOOKUP($G97&amp;BF$60,申込確認シート!$E$1:$F$200,2,FALSE)</f>
        <v>#N/A</v>
      </c>
      <c r="BG97" s="294"/>
      <c r="BH97" s="294"/>
      <c r="BI97" s="294"/>
      <c r="BJ97" s="294" t="e">
        <f>VLOOKUP($G97&amp;BJ$60,申込確認シート!$E$1:$F$200,2,FALSE)</f>
        <v>#N/A</v>
      </c>
      <c r="BK97" s="294"/>
      <c r="BL97" s="294"/>
      <c r="BM97" s="294"/>
      <c r="BN97" s="294" t="e">
        <f>VLOOKUP($G97&amp;BN$60,申込確認シート!$E$1:$F$200,2,FALSE)</f>
        <v>#N/A</v>
      </c>
      <c r="BO97" s="294"/>
      <c r="BP97" s="294"/>
      <c r="BQ97" s="294"/>
      <c r="BR97" s="294" t="e">
        <f>VLOOKUP($G97&amp;BR$60,申込確認シート!$E$1:$F$200,2,FALSE)</f>
        <v>#N/A</v>
      </c>
      <c r="BS97" s="294"/>
      <c r="BT97" s="294"/>
      <c r="BU97" s="294"/>
      <c r="BV97" s="314" t="e">
        <f>VLOOKUP($G97&amp;BV$60,申込確認シート!$E$1:$F$200,2,FALSE)</f>
        <v>#N/A</v>
      </c>
      <c r="BW97" s="315"/>
      <c r="BX97" s="315"/>
      <c r="BY97" s="315"/>
      <c r="BZ97" s="290">
        <f>COUNTIF(申込確認シート!$C$1:$C$200,G97)</f>
        <v>0</v>
      </c>
      <c r="CA97" s="290"/>
      <c r="CB97" s="290"/>
      <c r="CC97" s="290"/>
      <c r="CD97" s="50"/>
      <c r="CE97" s="50"/>
      <c r="CF97" s="50"/>
      <c r="CG97" s="50"/>
      <c r="CH97" s="50"/>
      <c r="CI97" s="50"/>
      <c r="CJ97" s="50"/>
      <c r="CK97" s="40"/>
      <c r="CL97" s="44"/>
      <c r="CM97" s="44"/>
      <c r="CN97" s="44"/>
      <c r="CO97" s="44"/>
      <c r="CP97" s="44"/>
      <c r="CQ97" s="44"/>
      <c r="CR97" s="44"/>
      <c r="CS97" s="44"/>
      <c r="CT97" s="44"/>
      <c r="CU97" s="44"/>
      <c r="CV97" s="44"/>
      <c r="CW97" s="44"/>
      <c r="CX97" s="44"/>
      <c r="CY97" s="44"/>
      <c r="CZ97" s="44"/>
      <c r="DA97" s="44"/>
      <c r="DB97" s="46"/>
      <c r="DC97" s="46"/>
      <c r="DD97" s="46"/>
      <c r="DE97" s="46"/>
      <c r="DF97" s="46"/>
      <c r="DG97" s="46"/>
      <c r="DH97" s="46"/>
      <c r="DI97" s="46"/>
      <c r="DJ97" s="46"/>
      <c r="DK97" s="46"/>
      <c r="DL97" s="46"/>
      <c r="DM97" s="46"/>
      <c r="DN97" s="46"/>
      <c r="DO97" s="46"/>
      <c r="DP97" s="46"/>
      <c r="DQ97" s="46"/>
      <c r="DR97" s="46"/>
      <c r="DS97" s="46"/>
      <c r="DT97" s="46"/>
      <c r="DU97" s="46"/>
      <c r="DV97" s="46"/>
      <c r="DW97" s="46"/>
      <c r="DX97" s="46"/>
      <c r="DY97" s="37"/>
      <c r="DZ97" s="40"/>
      <c r="EA97" s="40"/>
      <c r="EB97" s="40"/>
      <c r="EC97" s="40"/>
      <c r="ED97" s="40"/>
      <c r="EE97" s="40"/>
      <c r="EF97" s="40"/>
      <c r="EG97" s="40"/>
      <c r="EH97" s="40"/>
      <c r="EI97" s="40"/>
      <c r="EJ97" s="40"/>
      <c r="EK97" s="50"/>
      <c r="EL97" s="50"/>
      <c r="EM97" s="50"/>
      <c r="EN97" s="50"/>
      <c r="EO97" s="50"/>
      <c r="EP97" s="50"/>
      <c r="EQ97" s="50"/>
      <c r="ER97" s="50"/>
      <c r="ES97" s="50"/>
      <c r="ET97" s="50"/>
      <c r="EU97" s="50"/>
      <c r="EV97" s="50"/>
      <c r="EW97" s="50"/>
      <c r="EX97" s="50"/>
      <c r="EY97" s="50"/>
      <c r="EZ97" s="50"/>
      <c r="FA97" s="50"/>
      <c r="FB97" s="50"/>
      <c r="FC97" s="50"/>
      <c r="FD97" s="50"/>
      <c r="FE97" s="50"/>
      <c r="FF97" s="50"/>
      <c r="FG97" s="50"/>
      <c r="FH97" s="50"/>
      <c r="FI97" s="50"/>
      <c r="FJ97" s="50"/>
      <c r="FK97" s="50"/>
      <c r="FL97" s="50"/>
      <c r="FM97" s="50"/>
      <c r="FN97" s="50"/>
      <c r="FO97" s="50"/>
      <c r="FP97" s="50"/>
      <c r="FQ97" s="50"/>
      <c r="FR97" s="50"/>
      <c r="FS97" s="50"/>
      <c r="FT97" s="50"/>
      <c r="FU97" s="50"/>
      <c r="FV97" s="50"/>
      <c r="FW97" s="50"/>
      <c r="FX97" s="50"/>
      <c r="FY97" s="50"/>
      <c r="FZ97" s="50"/>
      <c r="GA97" s="50"/>
      <c r="GB97" s="50"/>
      <c r="GC97" s="50"/>
      <c r="GD97" s="50"/>
      <c r="GE97" s="50"/>
      <c r="GF97" s="50"/>
      <c r="GG97" s="50"/>
      <c r="GH97" s="50"/>
      <c r="GI97" s="50"/>
      <c r="GJ97" s="50"/>
      <c r="GK97" s="50"/>
      <c r="GL97" s="50"/>
      <c r="GM97" s="50"/>
      <c r="GN97" s="50"/>
      <c r="GO97" s="50"/>
      <c r="GP97" s="50"/>
      <c r="GQ97" s="50"/>
      <c r="GR97" s="50"/>
      <c r="GS97" s="50"/>
      <c r="GT97" s="50"/>
      <c r="GU97" s="50"/>
      <c r="GV97" s="50"/>
      <c r="GW97" s="50"/>
      <c r="GX97" s="50"/>
      <c r="GY97" s="50"/>
      <c r="GZ97" s="50"/>
      <c r="HA97" s="50"/>
      <c r="HB97" s="50"/>
      <c r="HC97" s="50"/>
      <c r="HD97" s="50"/>
      <c r="HE97" s="50"/>
      <c r="HF97" s="50"/>
      <c r="HG97" s="50"/>
      <c r="HH97" s="50"/>
      <c r="HI97" s="50"/>
      <c r="HJ97" s="50"/>
      <c r="HK97" s="50"/>
      <c r="HL97" s="50"/>
      <c r="HM97" s="50"/>
      <c r="HN97" s="50"/>
      <c r="HO97" s="50"/>
      <c r="HP97" s="50"/>
      <c r="HQ97" s="50"/>
      <c r="HR97" s="50"/>
      <c r="HS97" s="50"/>
      <c r="HT97" s="50"/>
      <c r="HU97" s="50"/>
      <c r="HV97" s="50"/>
      <c r="HW97" s="50"/>
      <c r="HX97" s="50"/>
      <c r="HY97" s="50"/>
      <c r="HZ97" s="50"/>
      <c r="IA97" s="50"/>
      <c r="IB97" s="50"/>
      <c r="IC97" s="50"/>
      <c r="ID97" s="50"/>
      <c r="IE97" s="50"/>
      <c r="IF97" s="50"/>
      <c r="IG97" s="50"/>
      <c r="IH97" s="50"/>
      <c r="II97" s="50"/>
      <c r="IJ97" s="50"/>
    </row>
    <row r="98" spans="1:244" s="47" customFormat="1" ht="9.75" customHeight="1">
      <c r="A98" s="337"/>
      <c r="B98" s="337"/>
      <c r="C98" s="337"/>
      <c r="D98" s="330">
        <v>14</v>
      </c>
      <c r="E98" s="330"/>
      <c r="F98" s="330"/>
      <c r="G98" s="360" t="str">
        <f t="shared" si="227"/>
        <v/>
      </c>
      <c r="H98" s="361"/>
      <c r="I98" s="361"/>
      <c r="J98" s="361"/>
      <c r="K98" s="361"/>
      <c r="L98" s="361"/>
      <c r="M98" s="361"/>
      <c r="N98" s="361"/>
      <c r="O98" s="361"/>
      <c r="P98" s="361"/>
      <c r="Q98" s="362"/>
      <c r="R98" s="315" t="e">
        <f>VLOOKUP($G98&amp;R$60,申込確認シート!$E$1:$F$200,2,FALSE)</f>
        <v>#N/A</v>
      </c>
      <c r="S98" s="315"/>
      <c r="T98" s="315"/>
      <c r="U98" s="312"/>
      <c r="V98" s="294" t="e">
        <f>VLOOKUP($G98&amp;V$60,申込確認シート!$E$1:$F$200,2,FALSE)</f>
        <v>#N/A</v>
      </c>
      <c r="W98" s="294"/>
      <c r="X98" s="294"/>
      <c r="Y98" s="294"/>
      <c r="Z98" s="294" t="e">
        <f>VLOOKUP($G98&amp;Z$60,申込確認シート!$E$1:$F$200,2,FALSE)</f>
        <v>#N/A</v>
      </c>
      <c r="AA98" s="294"/>
      <c r="AB98" s="294"/>
      <c r="AC98" s="294"/>
      <c r="AD98" s="294" t="e">
        <f>VLOOKUP($G98&amp;AD$60,申込確認シート!$E$1:$F$200,2,FALSE)</f>
        <v>#N/A</v>
      </c>
      <c r="AE98" s="294"/>
      <c r="AF98" s="294"/>
      <c r="AG98" s="294"/>
      <c r="AH98" s="294" t="e">
        <f>VLOOKUP($G98&amp;AH$60,申込確認シート!$E$1:$F$200,2,FALSE)</f>
        <v>#N/A</v>
      </c>
      <c r="AI98" s="294"/>
      <c r="AJ98" s="294"/>
      <c r="AK98" s="294"/>
      <c r="AL98" s="294" t="e">
        <f>VLOOKUP($G98&amp;AL$60,申込確認シート!$E$1:$F$200,2,FALSE)</f>
        <v>#N/A</v>
      </c>
      <c r="AM98" s="294"/>
      <c r="AN98" s="294"/>
      <c r="AO98" s="294"/>
      <c r="AP98" s="294" t="e">
        <f>VLOOKUP($G98&amp;AP$60,申込確認シート!$E$1:$F$200,2,FALSE)</f>
        <v>#N/A</v>
      </c>
      <c r="AQ98" s="294"/>
      <c r="AR98" s="294"/>
      <c r="AS98" s="294"/>
      <c r="AT98" s="294" t="e">
        <f>VLOOKUP($G98&amp;AT$60,申込確認シート!$E$1:$F$200,2,FALSE)</f>
        <v>#N/A</v>
      </c>
      <c r="AU98" s="294"/>
      <c r="AV98" s="294"/>
      <c r="AW98" s="294"/>
      <c r="AX98" s="294" t="e">
        <f>VLOOKUP($G98&amp;AX$60,申込確認シート!$E$1:$F$200,2,FALSE)</f>
        <v>#N/A</v>
      </c>
      <c r="AY98" s="294"/>
      <c r="AZ98" s="294"/>
      <c r="BA98" s="294"/>
      <c r="BB98" s="294" t="e">
        <f>VLOOKUP($G98&amp;BB$60,申込確認シート!$E$1:$F$200,2,FALSE)</f>
        <v>#N/A</v>
      </c>
      <c r="BC98" s="294"/>
      <c r="BD98" s="294"/>
      <c r="BE98" s="294"/>
      <c r="BF98" s="294" t="e">
        <f>VLOOKUP($G98&amp;BF$60,申込確認シート!$E$1:$F$200,2,FALSE)</f>
        <v>#N/A</v>
      </c>
      <c r="BG98" s="294"/>
      <c r="BH98" s="294"/>
      <c r="BI98" s="294"/>
      <c r="BJ98" s="294" t="e">
        <f>VLOOKUP($G98&amp;BJ$60,申込確認シート!$E$1:$F$200,2,FALSE)</f>
        <v>#N/A</v>
      </c>
      <c r="BK98" s="294"/>
      <c r="BL98" s="294"/>
      <c r="BM98" s="294"/>
      <c r="BN98" s="294" t="e">
        <f>VLOOKUP($G98&amp;BN$60,申込確認シート!$E$1:$F$200,2,FALSE)</f>
        <v>#N/A</v>
      </c>
      <c r="BO98" s="294"/>
      <c r="BP98" s="294"/>
      <c r="BQ98" s="294"/>
      <c r="BR98" s="294" t="e">
        <f>VLOOKUP($G98&amp;BR$60,申込確認シート!$E$1:$F$200,2,FALSE)</f>
        <v>#N/A</v>
      </c>
      <c r="BS98" s="294"/>
      <c r="BT98" s="294"/>
      <c r="BU98" s="294"/>
      <c r="BV98" s="314" t="e">
        <f>VLOOKUP($G98&amp;BV$60,申込確認シート!$E$1:$F$200,2,FALSE)</f>
        <v>#N/A</v>
      </c>
      <c r="BW98" s="315"/>
      <c r="BX98" s="315"/>
      <c r="BY98" s="315"/>
      <c r="BZ98" s="290">
        <f>COUNTIF(申込確認シート!$C$1:$C$200,G98)</f>
        <v>0</v>
      </c>
      <c r="CA98" s="290"/>
      <c r="CB98" s="290"/>
      <c r="CC98" s="290"/>
      <c r="CD98" s="50"/>
      <c r="CE98" s="50"/>
      <c r="CF98" s="50"/>
      <c r="CG98" s="50"/>
      <c r="CH98" s="50"/>
      <c r="CI98" s="50"/>
      <c r="CJ98" s="50"/>
      <c r="CK98" s="40"/>
      <c r="CL98" s="44"/>
      <c r="CM98" s="44"/>
      <c r="CN98" s="44"/>
      <c r="CO98" s="44"/>
      <c r="CP98" s="44"/>
      <c r="CQ98" s="44"/>
      <c r="CR98" s="44"/>
      <c r="CS98" s="44"/>
      <c r="CT98" s="44"/>
      <c r="CU98" s="44"/>
      <c r="CV98" s="44"/>
      <c r="CW98" s="44"/>
      <c r="CX98" s="44"/>
      <c r="CY98" s="44"/>
      <c r="CZ98" s="44"/>
      <c r="DA98" s="44"/>
      <c r="DB98" s="46"/>
      <c r="DC98" s="46"/>
      <c r="DD98" s="46"/>
      <c r="DE98" s="46"/>
      <c r="DF98" s="46"/>
      <c r="DG98" s="46"/>
      <c r="DH98" s="46"/>
      <c r="DI98" s="46"/>
      <c r="DJ98" s="46"/>
      <c r="DK98" s="46"/>
      <c r="DL98" s="46"/>
      <c r="DM98" s="46"/>
      <c r="DN98" s="46"/>
      <c r="DO98" s="46"/>
      <c r="DP98" s="46"/>
      <c r="DQ98" s="46"/>
      <c r="DR98" s="46"/>
      <c r="DS98" s="46"/>
      <c r="DT98" s="46"/>
      <c r="DU98" s="46"/>
      <c r="DV98" s="46"/>
      <c r="DW98" s="46"/>
      <c r="DX98" s="46"/>
      <c r="DY98" s="37"/>
      <c r="DZ98" s="40"/>
      <c r="EA98" s="40"/>
      <c r="EB98" s="40"/>
      <c r="EC98" s="40"/>
      <c r="ED98" s="40"/>
      <c r="EE98" s="40"/>
      <c r="EF98" s="40"/>
      <c r="EG98" s="40"/>
      <c r="EH98" s="40"/>
      <c r="EI98" s="40"/>
      <c r="EJ98" s="40"/>
      <c r="EK98" s="50"/>
      <c r="EL98" s="50"/>
      <c r="EM98" s="50"/>
      <c r="EN98" s="50"/>
      <c r="EO98" s="50"/>
      <c r="EP98" s="50"/>
      <c r="EQ98" s="50"/>
      <c r="ER98" s="50"/>
      <c r="ES98" s="50"/>
      <c r="ET98" s="50"/>
      <c r="EU98" s="50"/>
      <c r="EV98" s="50"/>
      <c r="EW98" s="50"/>
      <c r="EX98" s="50"/>
      <c r="EY98" s="50"/>
      <c r="EZ98" s="50"/>
      <c r="FA98" s="50"/>
      <c r="FB98" s="50"/>
      <c r="FC98" s="50"/>
      <c r="FD98" s="50"/>
      <c r="FE98" s="50"/>
      <c r="FF98" s="50"/>
      <c r="FG98" s="50"/>
      <c r="FH98" s="50"/>
      <c r="FI98" s="50"/>
      <c r="FJ98" s="50"/>
      <c r="FK98" s="50"/>
      <c r="FL98" s="50"/>
      <c r="FM98" s="50"/>
      <c r="FN98" s="50"/>
      <c r="FO98" s="50"/>
      <c r="FP98" s="50"/>
      <c r="FQ98" s="50"/>
      <c r="FR98" s="50"/>
      <c r="FS98" s="50"/>
      <c r="FT98" s="50"/>
      <c r="FU98" s="50"/>
      <c r="FV98" s="50"/>
      <c r="FW98" s="50"/>
      <c r="FX98" s="50"/>
      <c r="FY98" s="50"/>
      <c r="FZ98" s="50"/>
      <c r="GA98" s="50"/>
      <c r="GB98" s="50"/>
      <c r="GC98" s="50"/>
      <c r="GD98" s="50"/>
      <c r="GE98" s="50"/>
      <c r="GF98" s="50"/>
      <c r="GG98" s="50"/>
      <c r="GH98" s="50"/>
      <c r="GI98" s="50"/>
      <c r="GJ98" s="50"/>
      <c r="GK98" s="50"/>
      <c r="GL98" s="50"/>
      <c r="GM98" s="50"/>
      <c r="GN98" s="50"/>
      <c r="GO98" s="50"/>
      <c r="GP98" s="50"/>
      <c r="GQ98" s="50"/>
      <c r="GR98" s="50"/>
      <c r="GS98" s="50"/>
      <c r="GT98" s="50"/>
      <c r="GU98" s="50"/>
      <c r="GV98" s="50"/>
      <c r="GW98" s="50"/>
      <c r="GX98" s="50"/>
      <c r="GY98" s="50"/>
      <c r="GZ98" s="50"/>
      <c r="HA98" s="50"/>
      <c r="HB98" s="50"/>
      <c r="HC98" s="50"/>
      <c r="HD98" s="50"/>
      <c r="HE98" s="50"/>
      <c r="HF98" s="50"/>
      <c r="HG98" s="50"/>
      <c r="HH98" s="50"/>
      <c r="HI98" s="50"/>
      <c r="HJ98" s="50"/>
      <c r="HK98" s="50"/>
      <c r="HL98" s="50"/>
      <c r="HM98" s="50"/>
      <c r="HN98" s="50"/>
      <c r="HO98" s="50"/>
      <c r="HP98" s="50"/>
      <c r="HQ98" s="50"/>
      <c r="HR98" s="50"/>
      <c r="HS98" s="50"/>
      <c r="HT98" s="50"/>
      <c r="HU98" s="50"/>
      <c r="HV98" s="50"/>
      <c r="HW98" s="50"/>
      <c r="HX98" s="50"/>
      <c r="HY98" s="50"/>
      <c r="HZ98" s="50"/>
      <c r="IA98" s="50"/>
      <c r="IB98" s="50"/>
      <c r="IC98" s="50"/>
      <c r="ID98" s="50"/>
      <c r="IE98" s="50"/>
      <c r="IF98" s="50"/>
      <c r="IG98" s="50"/>
      <c r="IH98" s="50"/>
      <c r="II98" s="50"/>
      <c r="IJ98" s="50"/>
    </row>
    <row r="99" spans="1:244" s="47" customFormat="1" ht="9.75" customHeight="1">
      <c r="A99" s="337"/>
      <c r="B99" s="337"/>
      <c r="C99" s="337"/>
      <c r="D99" s="330">
        <v>15</v>
      </c>
      <c r="E99" s="330"/>
      <c r="F99" s="330"/>
      <c r="G99" s="360" t="str">
        <f t="shared" si="227"/>
        <v/>
      </c>
      <c r="H99" s="361"/>
      <c r="I99" s="361"/>
      <c r="J99" s="361"/>
      <c r="K99" s="361"/>
      <c r="L99" s="361"/>
      <c r="M99" s="361"/>
      <c r="N99" s="361"/>
      <c r="O99" s="361"/>
      <c r="P99" s="361"/>
      <c r="Q99" s="362"/>
      <c r="R99" s="315" t="e">
        <f>VLOOKUP($G99&amp;R$60,申込確認シート!$E$1:$F$200,2,FALSE)</f>
        <v>#N/A</v>
      </c>
      <c r="S99" s="315"/>
      <c r="T99" s="315"/>
      <c r="U99" s="312"/>
      <c r="V99" s="294" t="e">
        <f>VLOOKUP($G99&amp;V$60,申込確認シート!$E$1:$F$200,2,FALSE)</f>
        <v>#N/A</v>
      </c>
      <c r="W99" s="294"/>
      <c r="X99" s="294"/>
      <c r="Y99" s="294"/>
      <c r="Z99" s="294" t="e">
        <f>VLOOKUP($G99&amp;Z$60,申込確認シート!$E$1:$F$200,2,FALSE)</f>
        <v>#N/A</v>
      </c>
      <c r="AA99" s="294"/>
      <c r="AB99" s="294"/>
      <c r="AC99" s="294"/>
      <c r="AD99" s="294" t="e">
        <f>VLOOKUP($G99&amp;AD$60,申込確認シート!$E$1:$F$200,2,FALSE)</f>
        <v>#N/A</v>
      </c>
      <c r="AE99" s="294"/>
      <c r="AF99" s="294"/>
      <c r="AG99" s="294"/>
      <c r="AH99" s="294" t="e">
        <f>VLOOKUP($G99&amp;AH$60,申込確認シート!$E$1:$F$200,2,FALSE)</f>
        <v>#N/A</v>
      </c>
      <c r="AI99" s="294"/>
      <c r="AJ99" s="294"/>
      <c r="AK99" s="294"/>
      <c r="AL99" s="294" t="e">
        <f>VLOOKUP($G99&amp;AL$60,申込確認シート!$E$1:$F$200,2,FALSE)</f>
        <v>#N/A</v>
      </c>
      <c r="AM99" s="294"/>
      <c r="AN99" s="294"/>
      <c r="AO99" s="294"/>
      <c r="AP99" s="294" t="e">
        <f>VLOOKUP($G99&amp;AP$60,申込確認シート!$E$1:$F$200,2,FALSE)</f>
        <v>#N/A</v>
      </c>
      <c r="AQ99" s="294"/>
      <c r="AR99" s="294"/>
      <c r="AS99" s="294"/>
      <c r="AT99" s="294" t="e">
        <f>VLOOKUP($G99&amp;AT$60,申込確認シート!$E$1:$F$200,2,FALSE)</f>
        <v>#N/A</v>
      </c>
      <c r="AU99" s="294"/>
      <c r="AV99" s="294"/>
      <c r="AW99" s="294"/>
      <c r="AX99" s="294" t="e">
        <f>VLOOKUP($G99&amp;AX$60,申込確認シート!$E$1:$F$200,2,FALSE)</f>
        <v>#N/A</v>
      </c>
      <c r="AY99" s="294"/>
      <c r="AZ99" s="294"/>
      <c r="BA99" s="294"/>
      <c r="BB99" s="294" t="e">
        <f>VLOOKUP($G99&amp;BB$60,申込確認シート!$E$1:$F$200,2,FALSE)</f>
        <v>#N/A</v>
      </c>
      <c r="BC99" s="294"/>
      <c r="BD99" s="294"/>
      <c r="BE99" s="294"/>
      <c r="BF99" s="294" t="e">
        <f>VLOOKUP($G99&amp;BF$60,申込確認シート!$E$1:$F$200,2,FALSE)</f>
        <v>#N/A</v>
      </c>
      <c r="BG99" s="294"/>
      <c r="BH99" s="294"/>
      <c r="BI99" s="294"/>
      <c r="BJ99" s="294" t="e">
        <f>VLOOKUP($G99&amp;BJ$60,申込確認シート!$E$1:$F$200,2,FALSE)</f>
        <v>#N/A</v>
      </c>
      <c r="BK99" s="294"/>
      <c r="BL99" s="294"/>
      <c r="BM99" s="294"/>
      <c r="BN99" s="294" t="e">
        <f>VLOOKUP($G99&amp;BN$60,申込確認シート!$E$1:$F$200,2,FALSE)</f>
        <v>#N/A</v>
      </c>
      <c r="BO99" s="294"/>
      <c r="BP99" s="294"/>
      <c r="BQ99" s="294"/>
      <c r="BR99" s="294" t="e">
        <f>VLOOKUP($G99&amp;BR$60,申込確認シート!$E$1:$F$200,2,FALSE)</f>
        <v>#N/A</v>
      </c>
      <c r="BS99" s="294"/>
      <c r="BT99" s="294"/>
      <c r="BU99" s="294"/>
      <c r="BV99" s="314" t="e">
        <f>VLOOKUP($G99&amp;BV$60,申込確認シート!$E$1:$F$200,2,FALSE)</f>
        <v>#N/A</v>
      </c>
      <c r="BW99" s="315"/>
      <c r="BX99" s="315"/>
      <c r="BY99" s="315"/>
      <c r="BZ99" s="290">
        <f>COUNTIF(申込確認シート!$C$1:$C$200,G99)</f>
        <v>0</v>
      </c>
      <c r="CA99" s="290"/>
      <c r="CB99" s="290"/>
      <c r="CC99" s="290"/>
      <c r="CD99" s="50"/>
      <c r="CE99" s="50"/>
      <c r="CF99" s="50"/>
      <c r="CG99" s="50"/>
      <c r="CH99" s="50"/>
      <c r="CI99" s="50"/>
      <c r="CJ99" s="50"/>
      <c r="CK99" s="40"/>
      <c r="CL99" s="44"/>
      <c r="CM99" s="44"/>
      <c r="CN99" s="44"/>
      <c r="CO99" s="44"/>
      <c r="CP99" s="44"/>
      <c r="CQ99" s="44"/>
      <c r="CR99" s="44"/>
      <c r="CS99" s="44"/>
      <c r="CT99" s="44"/>
      <c r="CU99" s="44"/>
      <c r="CV99" s="44"/>
      <c r="CW99" s="44"/>
      <c r="CX99" s="44"/>
      <c r="CY99" s="44"/>
      <c r="CZ99" s="44"/>
      <c r="DA99" s="44"/>
      <c r="DB99" s="46"/>
      <c r="DC99" s="46"/>
      <c r="DD99" s="46"/>
      <c r="DE99" s="46"/>
      <c r="DF99" s="46"/>
      <c r="DG99" s="46"/>
      <c r="DH99" s="46"/>
      <c r="DI99" s="46"/>
      <c r="DJ99" s="46"/>
      <c r="DK99" s="46"/>
      <c r="DL99" s="46"/>
      <c r="DM99" s="46"/>
      <c r="DN99" s="46"/>
      <c r="DO99" s="46"/>
      <c r="DP99" s="46"/>
      <c r="DQ99" s="46"/>
      <c r="DR99" s="46"/>
      <c r="DS99" s="46"/>
      <c r="DT99" s="46"/>
      <c r="DU99" s="46"/>
      <c r="DV99" s="46"/>
      <c r="DW99" s="46"/>
      <c r="DX99" s="46"/>
      <c r="DY99" s="37"/>
      <c r="DZ99" s="40"/>
      <c r="EA99" s="40"/>
      <c r="EB99" s="40"/>
      <c r="EC99" s="40"/>
      <c r="ED99" s="40"/>
      <c r="EE99" s="40"/>
      <c r="EF99" s="40"/>
      <c r="EG99" s="40"/>
      <c r="EH99" s="40"/>
      <c r="EI99" s="40"/>
      <c r="EJ99" s="40"/>
      <c r="EK99" s="50"/>
      <c r="EL99" s="50"/>
      <c r="EM99" s="50"/>
      <c r="EN99" s="50"/>
      <c r="EO99" s="50"/>
      <c r="EP99" s="50"/>
      <c r="EQ99" s="50"/>
      <c r="ER99" s="50"/>
      <c r="ES99" s="50"/>
      <c r="ET99" s="50"/>
      <c r="EU99" s="50"/>
      <c r="EV99" s="50"/>
      <c r="EW99" s="50"/>
      <c r="EX99" s="50"/>
      <c r="EY99" s="50"/>
      <c r="EZ99" s="50"/>
      <c r="FA99" s="50"/>
      <c r="FB99" s="50"/>
      <c r="FC99" s="50"/>
      <c r="FD99" s="50"/>
      <c r="FE99" s="50"/>
      <c r="FF99" s="50"/>
      <c r="FG99" s="50"/>
      <c r="FH99" s="50"/>
      <c r="FI99" s="50"/>
      <c r="FJ99" s="50"/>
      <c r="FK99" s="50"/>
      <c r="FL99" s="50"/>
      <c r="FM99" s="50"/>
      <c r="FN99" s="50"/>
      <c r="FO99" s="50"/>
      <c r="FP99" s="50"/>
      <c r="FQ99" s="50"/>
      <c r="FR99" s="50"/>
      <c r="FS99" s="50"/>
      <c r="FT99" s="50"/>
      <c r="FU99" s="50"/>
      <c r="FV99" s="50"/>
      <c r="FW99" s="50"/>
      <c r="FX99" s="50"/>
      <c r="FY99" s="50"/>
      <c r="FZ99" s="50"/>
      <c r="GA99" s="50"/>
      <c r="GB99" s="50"/>
      <c r="GC99" s="50"/>
      <c r="GD99" s="50"/>
      <c r="GE99" s="50"/>
      <c r="GF99" s="50"/>
      <c r="GG99" s="50"/>
      <c r="GH99" s="50"/>
      <c r="GI99" s="50"/>
      <c r="GJ99" s="50"/>
      <c r="GK99" s="50"/>
      <c r="GL99" s="50"/>
      <c r="GM99" s="50"/>
      <c r="GN99" s="50"/>
      <c r="GO99" s="50"/>
      <c r="GP99" s="50"/>
      <c r="GQ99" s="50"/>
      <c r="GR99" s="50"/>
      <c r="GS99" s="50"/>
      <c r="GT99" s="50"/>
      <c r="GU99" s="50"/>
      <c r="GV99" s="50"/>
      <c r="GW99" s="50"/>
      <c r="GX99" s="50"/>
      <c r="GY99" s="50"/>
      <c r="GZ99" s="50"/>
      <c r="HA99" s="50"/>
      <c r="HB99" s="50"/>
      <c r="HC99" s="50"/>
      <c r="HD99" s="50"/>
      <c r="HE99" s="50"/>
      <c r="HF99" s="50"/>
      <c r="HG99" s="50"/>
      <c r="HH99" s="50"/>
      <c r="HI99" s="50"/>
      <c r="HJ99" s="50"/>
      <c r="HK99" s="50"/>
      <c r="HL99" s="50"/>
      <c r="HM99" s="50"/>
      <c r="HN99" s="50"/>
      <c r="HO99" s="50"/>
      <c r="HP99" s="50"/>
      <c r="HQ99" s="50"/>
      <c r="HR99" s="50"/>
      <c r="HS99" s="50"/>
      <c r="HT99" s="50"/>
      <c r="HU99" s="50"/>
      <c r="HV99" s="50"/>
      <c r="HW99" s="50"/>
      <c r="HX99" s="50"/>
      <c r="HY99" s="50"/>
      <c r="HZ99" s="50"/>
      <c r="IA99" s="50"/>
      <c r="IB99" s="50"/>
      <c r="IC99" s="50"/>
      <c r="ID99" s="50"/>
      <c r="IE99" s="50"/>
      <c r="IF99" s="50"/>
      <c r="IG99" s="50"/>
      <c r="IH99" s="50"/>
      <c r="II99" s="50"/>
      <c r="IJ99" s="50"/>
    </row>
    <row r="100" spans="1:244" s="47" customFormat="1" ht="9.75" customHeight="1">
      <c r="A100" s="337"/>
      <c r="B100" s="337"/>
      <c r="C100" s="337"/>
      <c r="D100" s="330">
        <v>16</v>
      </c>
      <c r="E100" s="330"/>
      <c r="F100" s="330"/>
      <c r="G100" s="360" t="str">
        <f t="shared" si="227"/>
        <v/>
      </c>
      <c r="H100" s="361"/>
      <c r="I100" s="361"/>
      <c r="J100" s="361"/>
      <c r="K100" s="361"/>
      <c r="L100" s="361"/>
      <c r="M100" s="361"/>
      <c r="N100" s="361"/>
      <c r="O100" s="361"/>
      <c r="P100" s="361"/>
      <c r="Q100" s="362"/>
      <c r="R100" s="315" t="e">
        <f>VLOOKUP($G100&amp;R$60,申込確認シート!$E$1:$F$200,2,FALSE)</f>
        <v>#N/A</v>
      </c>
      <c r="S100" s="315"/>
      <c r="T100" s="315"/>
      <c r="U100" s="312"/>
      <c r="V100" s="294" t="e">
        <f>VLOOKUP($G100&amp;V$60,申込確認シート!$E$1:$F$200,2,FALSE)</f>
        <v>#N/A</v>
      </c>
      <c r="W100" s="294"/>
      <c r="X100" s="294"/>
      <c r="Y100" s="294"/>
      <c r="Z100" s="294" t="e">
        <f>VLOOKUP($G100&amp;Z$60,申込確認シート!$E$1:$F$200,2,FALSE)</f>
        <v>#N/A</v>
      </c>
      <c r="AA100" s="294"/>
      <c r="AB100" s="294"/>
      <c r="AC100" s="294"/>
      <c r="AD100" s="294" t="e">
        <f>VLOOKUP($G100&amp;AD$60,申込確認シート!$E$1:$F$200,2,FALSE)</f>
        <v>#N/A</v>
      </c>
      <c r="AE100" s="294"/>
      <c r="AF100" s="294"/>
      <c r="AG100" s="294"/>
      <c r="AH100" s="294" t="e">
        <f>VLOOKUP($G100&amp;AH$60,申込確認シート!$E$1:$F$200,2,FALSE)</f>
        <v>#N/A</v>
      </c>
      <c r="AI100" s="294"/>
      <c r="AJ100" s="294"/>
      <c r="AK100" s="294"/>
      <c r="AL100" s="294" t="e">
        <f>VLOOKUP($G100&amp;AL$60,申込確認シート!$E$1:$F$200,2,FALSE)</f>
        <v>#N/A</v>
      </c>
      <c r="AM100" s="294"/>
      <c r="AN100" s="294"/>
      <c r="AO100" s="294"/>
      <c r="AP100" s="294" t="e">
        <f>VLOOKUP($G100&amp;AP$60,申込確認シート!$E$1:$F$200,2,FALSE)</f>
        <v>#N/A</v>
      </c>
      <c r="AQ100" s="294"/>
      <c r="AR100" s="294"/>
      <c r="AS100" s="294"/>
      <c r="AT100" s="294" t="e">
        <f>VLOOKUP($G100&amp;AT$60,申込確認シート!$E$1:$F$200,2,FALSE)</f>
        <v>#N/A</v>
      </c>
      <c r="AU100" s="294"/>
      <c r="AV100" s="294"/>
      <c r="AW100" s="294"/>
      <c r="AX100" s="294" t="e">
        <f>VLOOKUP($G100&amp;AX$60,申込確認シート!$E$1:$F$200,2,FALSE)</f>
        <v>#N/A</v>
      </c>
      <c r="AY100" s="294"/>
      <c r="AZ100" s="294"/>
      <c r="BA100" s="294"/>
      <c r="BB100" s="294" t="e">
        <f>VLOOKUP($G100&amp;BB$60,申込確認シート!$E$1:$F$200,2,FALSE)</f>
        <v>#N/A</v>
      </c>
      <c r="BC100" s="294"/>
      <c r="BD100" s="294"/>
      <c r="BE100" s="294"/>
      <c r="BF100" s="294" t="e">
        <f>VLOOKUP($G100&amp;BF$60,申込確認シート!$E$1:$F$200,2,FALSE)</f>
        <v>#N/A</v>
      </c>
      <c r="BG100" s="294"/>
      <c r="BH100" s="294"/>
      <c r="BI100" s="294"/>
      <c r="BJ100" s="294" t="e">
        <f>VLOOKUP($G100&amp;BJ$60,申込確認シート!$E$1:$F$200,2,FALSE)</f>
        <v>#N/A</v>
      </c>
      <c r="BK100" s="294"/>
      <c r="BL100" s="294"/>
      <c r="BM100" s="294"/>
      <c r="BN100" s="294" t="e">
        <f>VLOOKUP($G100&amp;BN$60,申込確認シート!$E$1:$F$200,2,FALSE)</f>
        <v>#N/A</v>
      </c>
      <c r="BO100" s="294"/>
      <c r="BP100" s="294"/>
      <c r="BQ100" s="294"/>
      <c r="BR100" s="294" t="e">
        <f>VLOOKUP($G100&amp;BR$60,申込確認シート!$E$1:$F$200,2,FALSE)</f>
        <v>#N/A</v>
      </c>
      <c r="BS100" s="294"/>
      <c r="BT100" s="294"/>
      <c r="BU100" s="294"/>
      <c r="BV100" s="314" t="e">
        <f>VLOOKUP($G100&amp;BV$60,申込確認シート!$E$1:$F$200,2,FALSE)</f>
        <v>#N/A</v>
      </c>
      <c r="BW100" s="315"/>
      <c r="BX100" s="315"/>
      <c r="BY100" s="315"/>
      <c r="BZ100" s="290">
        <f>COUNTIF(申込確認シート!$C$1:$C$200,G100)</f>
        <v>0</v>
      </c>
      <c r="CA100" s="290"/>
      <c r="CB100" s="290"/>
      <c r="CC100" s="290"/>
      <c r="CD100" s="50"/>
      <c r="CE100" s="50"/>
      <c r="CF100" s="50"/>
      <c r="CG100" s="50"/>
      <c r="CH100" s="50"/>
      <c r="CI100" s="50"/>
      <c r="CJ100" s="50"/>
      <c r="CK100" s="40"/>
      <c r="CL100" s="44"/>
      <c r="CM100" s="44"/>
      <c r="CN100" s="44"/>
      <c r="CO100" s="44"/>
      <c r="CP100" s="44"/>
      <c r="CQ100" s="44"/>
      <c r="CR100" s="44"/>
      <c r="CS100" s="44"/>
      <c r="CT100" s="44"/>
      <c r="CU100" s="44"/>
      <c r="CV100" s="44"/>
      <c r="CW100" s="44"/>
      <c r="CX100" s="44"/>
      <c r="CY100" s="44"/>
      <c r="CZ100" s="44"/>
      <c r="DA100" s="44"/>
      <c r="DB100" s="46"/>
      <c r="DC100" s="46"/>
      <c r="DD100" s="46"/>
      <c r="DE100" s="46"/>
      <c r="DF100" s="46"/>
      <c r="DG100" s="46"/>
      <c r="DH100" s="46"/>
      <c r="DI100" s="46"/>
      <c r="DJ100" s="46"/>
      <c r="DK100" s="46"/>
      <c r="DL100" s="46"/>
      <c r="DM100" s="46"/>
      <c r="DN100" s="46"/>
      <c r="DO100" s="46"/>
      <c r="DP100" s="46"/>
      <c r="DQ100" s="46"/>
      <c r="DR100" s="46"/>
      <c r="DS100" s="46"/>
      <c r="DT100" s="46"/>
      <c r="DU100" s="46"/>
      <c r="DV100" s="46"/>
      <c r="DW100" s="46"/>
      <c r="DX100" s="46"/>
      <c r="DY100" s="37"/>
      <c r="DZ100" s="40"/>
      <c r="EA100" s="40"/>
      <c r="EB100" s="40"/>
      <c r="EC100" s="40"/>
      <c r="ED100" s="40"/>
      <c r="EE100" s="40"/>
      <c r="EF100" s="40"/>
      <c r="EG100" s="40"/>
      <c r="EH100" s="40"/>
      <c r="EI100" s="40"/>
      <c r="EJ100" s="40"/>
      <c r="EK100" s="50"/>
      <c r="EL100" s="50"/>
      <c r="EM100" s="50"/>
      <c r="EN100" s="50"/>
      <c r="EO100" s="50"/>
      <c r="EP100" s="50"/>
      <c r="EQ100" s="50"/>
      <c r="ER100" s="50"/>
      <c r="ES100" s="50"/>
      <c r="ET100" s="50"/>
      <c r="EU100" s="50"/>
      <c r="EV100" s="50"/>
      <c r="EW100" s="50"/>
      <c r="EX100" s="50"/>
      <c r="EY100" s="50"/>
      <c r="EZ100" s="50"/>
      <c r="FA100" s="50"/>
      <c r="FB100" s="50"/>
      <c r="FC100" s="50"/>
      <c r="FD100" s="50"/>
      <c r="FE100" s="50"/>
      <c r="FF100" s="50"/>
      <c r="FG100" s="50"/>
      <c r="FH100" s="50"/>
      <c r="FI100" s="50"/>
      <c r="FJ100" s="50"/>
      <c r="FK100" s="50"/>
      <c r="FL100" s="50"/>
      <c r="FM100" s="50"/>
      <c r="FN100" s="50"/>
      <c r="FO100" s="50"/>
      <c r="FP100" s="50"/>
      <c r="FQ100" s="50"/>
      <c r="FR100" s="50"/>
      <c r="FS100" s="50"/>
      <c r="FT100" s="50"/>
      <c r="FU100" s="50"/>
      <c r="FV100" s="50"/>
      <c r="FW100" s="50"/>
      <c r="FX100" s="50"/>
      <c r="FY100" s="50"/>
      <c r="FZ100" s="50"/>
      <c r="GA100" s="50"/>
      <c r="GB100" s="50"/>
      <c r="GC100" s="50"/>
      <c r="GD100" s="50"/>
      <c r="GE100" s="50"/>
      <c r="GF100" s="50"/>
      <c r="GG100" s="50"/>
      <c r="GH100" s="50"/>
      <c r="GI100" s="50"/>
      <c r="GJ100" s="50"/>
      <c r="GK100" s="50"/>
      <c r="GL100" s="50"/>
      <c r="GM100" s="50"/>
      <c r="GN100" s="50"/>
      <c r="GO100" s="50"/>
      <c r="GP100" s="50"/>
      <c r="GQ100" s="50"/>
      <c r="GR100" s="50"/>
      <c r="GS100" s="50"/>
      <c r="GT100" s="50"/>
      <c r="GU100" s="50"/>
      <c r="GV100" s="50"/>
      <c r="GW100" s="50"/>
      <c r="GX100" s="50"/>
      <c r="GY100" s="50"/>
      <c r="GZ100" s="50"/>
      <c r="HA100" s="50"/>
      <c r="HB100" s="50"/>
      <c r="HC100" s="50"/>
      <c r="HD100" s="50"/>
      <c r="HE100" s="50"/>
      <c r="HF100" s="50"/>
      <c r="HG100" s="50"/>
      <c r="HH100" s="50"/>
      <c r="HI100" s="50"/>
      <c r="HJ100" s="50"/>
      <c r="HK100" s="50"/>
      <c r="HL100" s="50"/>
      <c r="HM100" s="50"/>
      <c r="HN100" s="50"/>
      <c r="HO100" s="50"/>
      <c r="HP100" s="50"/>
      <c r="HQ100" s="50"/>
      <c r="HR100" s="50"/>
      <c r="HS100" s="50"/>
      <c r="HT100" s="50"/>
      <c r="HU100" s="50"/>
      <c r="HV100" s="50"/>
      <c r="HW100" s="50"/>
      <c r="HX100" s="50"/>
      <c r="HY100" s="50"/>
      <c r="HZ100" s="50"/>
      <c r="IA100" s="50"/>
      <c r="IB100" s="50"/>
      <c r="IC100" s="50"/>
      <c r="ID100" s="50"/>
      <c r="IE100" s="50"/>
      <c r="IF100" s="50"/>
      <c r="IG100" s="50"/>
      <c r="IH100" s="50"/>
      <c r="II100" s="50"/>
      <c r="IJ100" s="50"/>
    </row>
    <row r="101" spans="1:244" s="47" customFormat="1" ht="9.75" customHeight="1">
      <c r="A101" s="337"/>
      <c r="B101" s="337"/>
      <c r="C101" s="337"/>
      <c r="D101" s="330">
        <v>17</v>
      </c>
      <c r="E101" s="330"/>
      <c r="F101" s="330"/>
      <c r="G101" s="360" t="str">
        <f t="shared" si="227"/>
        <v/>
      </c>
      <c r="H101" s="361"/>
      <c r="I101" s="361"/>
      <c r="J101" s="361"/>
      <c r="K101" s="361"/>
      <c r="L101" s="361"/>
      <c r="M101" s="361"/>
      <c r="N101" s="361"/>
      <c r="O101" s="361"/>
      <c r="P101" s="361"/>
      <c r="Q101" s="362"/>
      <c r="R101" s="315" t="e">
        <f>VLOOKUP($G101&amp;R$60,申込確認シート!$E$1:$F$200,2,FALSE)</f>
        <v>#N/A</v>
      </c>
      <c r="S101" s="315"/>
      <c r="T101" s="315"/>
      <c r="U101" s="312"/>
      <c r="V101" s="294" t="e">
        <f>VLOOKUP($G101&amp;V$60,申込確認シート!$E$1:$F$200,2,FALSE)</f>
        <v>#N/A</v>
      </c>
      <c r="W101" s="294"/>
      <c r="X101" s="294"/>
      <c r="Y101" s="294"/>
      <c r="Z101" s="294" t="e">
        <f>VLOOKUP($G101&amp;Z$60,申込確認シート!$E$1:$F$200,2,FALSE)</f>
        <v>#N/A</v>
      </c>
      <c r="AA101" s="294"/>
      <c r="AB101" s="294"/>
      <c r="AC101" s="294"/>
      <c r="AD101" s="294" t="e">
        <f>VLOOKUP($G101&amp;AD$60,申込確認シート!$E$1:$F$200,2,FALSE)</f>
        <v>#N/A</v>
      </c>
      <c r="AE101" s="294"/>
      <c r="AF101" s="294"/>
      <c r="AG101" s="294"/>
      <c r="AH101" s="294" t="e">
        <f>VLOOKUP($G101&amp;AH$60,申込確認シート!$E$1:$F$200,2,FALSE)</f>
        <v>#N/A</v>
      </c>
      <c r="AI101" s="294"/>
      <c r="AJ101" s="294"/>
      <c r="AK101" s="294"/>
      <c r="AL101" s="294" t="e">
        <f>VLOOKUP($G101&amp;AL$60,申込確認シート!$E$1:$F$200,2,FALSE)</f>
        <v>#N/A</v>
      </c>
      <c r="AM101" s="294"/>
      <c r="AN101" s="294"/>
      <c r="AO101" s="294"/>
      <c r="AP101" s="294" t="e">
        <f>VLOOKUP($G101&amp;AP$60,申込確認シート!$E$1:$F$200,2,FALSE)</f>
        <v>#N/A</v>
      </c>
      <c r="AQ101" s="294"/>
      <c r="AR101" s="294"/>
      <c r="AS101" s="294"/>
      <c r="AT101" s="294" t="e">
        <f>VLOOKUP($G101&amp;AT$60,申込確認シート!$E$1:$F$200,2,FALSE)</f>
        <v>#N/A</v>
      </c>
      <c r="AU101" s="294"/>
      <c r="AV101" s="294"/>
      <c r="AW101" s="294"/>
      <c r="AX101" s="294" t="e">
        <f>VLOOKUP($G101&amp;AX$60,申込確認シート!$E$1:$F$200,2,FALSE)</f>
        <v>#N/A</v>
      </c>
      <c r="AY101" s="294"/>
      <c r="AZ101" s="294"/>
      <c r="BA101" s="294"/>
      <c r="BB101" s="294" t="e">
        <f>VLOOKUP($G101&amp;BB$60,申込確認シート!$E$1:$F$200,2,FALSE)</f>
        <v>#N/A</v>
      </c>
      <c r="BC101" s="294"/>
      <c r="BD101" s="294"/>
      <c r="BE101" s="294"/>
      <c r="BF101" s="294" t="e">
        <f>VLOOKUP($G101&amp;BF$60,申込確認シート!$E$1:$F$200,2,FALSE)</f>
        <v>#N/A</v>
      </c>
      <c r="BG101" s="294"/>
      <c r="BH101" s="294"/>
      <c r="BI101" s="294"/>
      <c r="BJ101" s="294" t="e">
        <f>VLOOKUP($G101&amp;BJ$60,申込確認シート!$E$1:$F$200,2,FALSE)</f>
        <v>#N/A</v>
      </c>
      <c r="BK101" s="294"/>
      <c r="BL101" s="294"/>
      <c r="BM101" s="294"/>
      <c r="BN101" s="294" t="e">
        <f>VLOOKUP($G101&amp;BN$60,申込確認シート!$E$1:$F$200,2,FALSE)</f>
        <v>#N/A</v>
      </c>
      <c r="BO101" s="294"/>
      <c r="BP101" s="294"/>
      <c r="BQ101" s="294"/>
      <c r="BR101" s="294" t="e">
        <f>VLOOKUP($G101&amp;BR$60,申込確認シート!$E$1:$F$200,2,FALSE)</f>
        <v>#N/A</v>
      </c>
      <c r="BS101" s="294"/>
      <c r="BT101" s="294"/>
      <c r="BU101" s="294"/>
      <c r="BV101" s="314" t="e">
        <f>VLOOKUP($G101&amp;BV$60,申込確認シート!$E$1:$F$200,2,FALSE)</f>
        <v>#N/A</v>
      </c>
      <c r="BW101" s="315"/>
      <c r="BX101" s="315"/>
      <c r="BY101" s="315"/>
      <c r="BZ101" s="290">
        <f>COUNTIF(申込確認シート!$C$1:$C$200,G101)</f>
        <v>0</v>
      </c>
      <c r="CA101" s="290"/>
      <c r="CB101" s="290"/>
      <c r="CC101" s="290"/>
      <c r="CD101" s="50"/>
      <c r="CE101" s="50"/>
      <c r="CF101" s="50"/>
      <c r="CG101" s="50"/>
      <c r="CH101" s="50"/>
      <c r="CI101" s="50"/>
      <c r="CJ101" s="50"/>
      <c r="CK101" s="40"/>
      <c r="CL101" s="44"/>
      <c r="CM101" s="44"/>
      <c r="CN101" s="44"/>
      <c r="CO101" s="44"/>
      <c r="CP101" s="44"/>
      <c r="CQ101" s="44"/>
      <c r="CR101" s="44"/>
      <c r="CS101" s="44"/>
      <c r="CT101" s="44"/>
      <c r="CU101" s="44"/>
      <c r="CV101" s="44"/>
      <c r="CW101" s="44"/>
      <c r="CX101" s="44"/>
      <c r="CY101" s="44"/>
      <c r="CZ101" s="44"/>
      <c r="DA101" s="44"/>
      <c r="DB101" s="46"/>
      <c r="DC101" s="46"/>
      <c r="DD101" s="46"/>
      <c r="DE101" s="46"/>
      <c r="DF101" s="46"/>
      <c r="DG101" s="46"/>
      <c r="DH101" s="46"/>
      <c r="DI101" s="46"/>
      <c r="DJ101" s="46"/>
      <c r="DK101" s="46"/>
      <c r="DL101" s="46"/>
      <c r="DM101" s="46"/>
      <c r="DN101" s="46"/>
      <c r="DO101" s="46"/>
      <c r="DP101" s="46"/>
      <c r="DQ101" s="46"/>
      <c r="DR101" s="46"/>
      <c r="DS101" s="46"/>
      <c r="DT101" s="46"/>
      <c r="DU101" s="46"/>
      <c r="DV101" s="46"/>
      <c r="DW101" s="46"/>
      <c r="DX101" s="46"/>
      <c r="DY101" s="37"/>
      <c r="DZ101" s="40"/>
      <c r="EA101" s="40"/>
      <c r="EB101" s="40"/>
      <c r="EC101" s="40"/>
      <c r="ED101" s="40"/>
      <c r="EE101" s="40"/>
      <c r="EF101" s="40"/>
      <c r="EG101" s="40"/>
      <c r="EH101" s="40"/>
      <c r="EI101" s="40"/>
      <c r="EJ101" s="40"/>
      <c r="EK101" s="50"/>
      <c r="EL101" s="50"/>
      <c r="EM101" s="50"/>
      <c r="EN101" s="50"/>
      <c r="EO101" s="50"/>
      <c r="EP101" s="50"/>
      <c r="EQ101" s="50"/>
      <c r="ER101" s="50"/>
      <c r="ES101" s="50"/>
      <c r="ET101" s="50"/>
      <c r="EU101" s="50"/>
      <c r="EV101" s="50"/>
      <c r="EW101" s="50"/>
      <c r="EX101" s="50"/>
      <c r="EY101" s="50"/>
      <c r="EZ101" s="50"/>
      <c r="FA101" s="50"/>
      <c r="FB101" s="50"/>
      <c r="FC101" s="50"/>
      <c r="FD101" s="50"/>
      <c r="FE101" s="50"/>
      <c r="FF101" s="50"/>
      <c r="FG101" s="50"/>
      <c r="FH101" s="50"/>
      <c r="FI101" s="50"/>
      <c r="FJ101" s="50"/>
      <c r="FK101" s="50"/>
      <c r="FL101" s="50"/>
      <c r="FM101" s="50"/>
      <c r="FN101" s="50"/>
      <c r="FO101" s="50"/>
      <c r="FP101" s="50"/>
      <c r="FQ101" s="50"/>
      <c r="FR101" s="50"/>
      <c r="FS101" s="50"/>
      <c r="FT101" s="50"/>
      <c r="FU101" s="50"/>
      <c r="FV101" s="50"/>
      <c r="FW101" s="50"/>
      <c r="FX101" s="50"/>
      <c r="FY101" s="50"/>
      <c r="FZ101" s="50"/>
      <c r="GA101" s="50"/>
      <c r="GB101" s="50"/>
      <c r="GC101" s="50"/>
      <c r="GD101" s="50"/>
      <c r="GE101" s="50"/>
      <c r="GF101" s="50"/>
      <c r="GG101" s="50"/>
      <c r="GH101" s="50"/>
      <c r="GI101" s="50"/>
      <c r="GJ101" s="50"/>
      <c r="GK101" s="50"/>
      <c r="GL101" s="50"/>
      <c r="GM101" s="50"/>
      <c r="GN101" s="50"/>
      <c r="GO101" s="50"/>
      <c r="GP101" s="50"/>
      <c r="GQ101" s="50"/>
      <c r="GR101" s="50"/>
      <c r="GS101" s="50"/>
      <c r="GT101" s="50"/>
      <c r="GU101" s="50"/>
      <c r="GV101" s="50"/>
      <c r="GW101" s="50"/>
      <c r="GX101" s="50"/>
      <c r="GY101" s="50"/>
      <c r="GZ101" s="50"/>
      <c r="HA101" s="50"/>
      <c r="HB101" s="50"/>
      <c r="HC101" s="50"/>
      <c r="HD101" s="50"/>
      <c r="HE101" s="50"/>
      <c r="HF101" s="50"/>
      <c r="HG101" s="50"/>
      <c r="HH101" s="50"/>
      <c r="HI101" s="50"/>
      <c r="HJ101" s="50"/>
      <c r="HK101" s="50"/>
      <c r="HL101" s="50"/>
      <c r="HM101" s="50"/>
      <c r="HN101" s="50"/>
      <c r="HO101" s="50"/>
      <c r="HP101" s="50"/>
      <c r="HQ101" s="50"/>
      <c r="HR101" s="50"/>
      <c r="HS101" s="50"/>
      <c r="HT101" s="50"/>
      <c r="HU101" s="50"/>
      <c r="HV101" s="50"/>
      <c r="HW101" s="50"/>
      <c r="HX101" s="50"/>
      <c r="HY101" s="50"/>
      <c r="HZ101" s="50"/>
      <c r="IA101" s="50"/>
      <c r="IB101" s="50"/>
      <c r="IC101" s="50"/>
      <c r="ID101" s="50"/>
      <c r="IE101" s="50"/>
      <c r="IF101" s="50"/>
      <c r="IG101" s="50"/>
      <c r="IH101" s="50"/>
      <c r="II101" s="50"/>
      <c r="IJ101" s="50"/>
    </row>
    <row r="102" spans="1:244" s="47" customFormat="1" ht="9.75" customHeight="1">
      <c r="A102" s="337"/>
      <c r="B102" s="337"/>
      <c r="C102" s="337"/>
      <c r="D102" s="330">
        <v>18</v>
      </c>
      <c r="E102" s="330"/>
      <c r="F102" s="330"/>
      <c r="G102" s="360" t="str">
        <f t="shared" si="227"/>
        <v/>
      </c>
      <c r="H102" s="361"/>
      <c r="I102" s="361"/>
      <c r="J102" s="361"/>
      <c r="K102" s="361"/>
      <c r="L102" s="361"/>
      <c r="M102" s="361"/>
      <c r="N102" s="361"/>
      <c r="O102" s="361"/>
      <c r="P102" s="361"/>
      <c r="Q102" s="362"/>
      <c r="R102" s="315" t="e">
        <f>VLOOKUP($G102&amp;R$60,申込確認シート!$E$1:$F$200,2,FALSE)</f>
        <v>#N/A</v>
      </c>
      <c r="S102" s="315"/>
      <c r="T102" s="315"/>
      <c r="U102" s="312"/>
      <c r="V102" s="294" t="e">
        <f>VLOOKUP($G102&amp;V$60,申込確認シート!$E$1:$F$200,2,FALSE)</f>
        <v>#N/A</v>
      </c>
      <c r="W102" s="294"/>
      <c r="X102" s="294"/>
      <c r="Y102" s="294"/>
      <c r="Z102" s="294" t="e">
        <f>VLOOKUP($G102&amp;Z$60,申込確認シート!$E$1:$F$200,2,FALSE)</f>
        <v>#N/A</v>
      </c>
      <c r="AA102" s="294"/>
      <c r="AB102" s="294"/>
      <c r="AC102" s="294"/>
      <c r="AD102" s="294" t="e">
        <f>VLOOKUP($G102&amp;AD$60,申込確認シート!$E$1:$F$200,2,FALSE)</f>
        <v>#N/A</v>
      </c>
      <c r="AE102" s="294"/>
      <c r="AF102" s="294"/>
      <c r="AG102" s="294"/>
      <c r="AH102" s="294" t="e">
        <f>VLOOKUP($G102&amp;AH$60,申込確認シート!$E$1:$F$200,2,FALSE)</f>
        <v>#N/A</v>
      </c>
      <c r="AI102" s="294"/>
      <c r="AJ102" s="294"/>
      <c r="AK102" s="294"/>
      <c r="AL102" s="294" t="e">
        <f>VLOOKUP($G102&amp;AL$60,申込確認シート!$E$1:$F$200,2,FALSE)</f>
        <v>#N/A</v>
      </c>
      <c r="AM102" s="294"/>
      <c r="AN102" s="294"/>
      <c r="AO102" s="294"/>
      <c r="AP102" s="294" t="e">
        <f>VLOOKUP($G102&amp;AP$60,申込確認シート!$E$1:$F$200,2,FALSE)</f>
        <v>#N/A</v>
      </c>
      <c r="AQ102" s="294"/>
      <c r="AR102" s="294"/>
      <c r="AS102" s="294"/>
      <c r="AT102" s="294" t="e">
        <f>VLOOKUP($G102&amp;AT$60,申込確認シート!$E$1:$F$200,2,FALSE)</f>
        <v>#N/A</v>
      </c>
      <c r="AU102" s="294"/>
      <c r="AV102" s="294"/>
      <c r="AW102" s="294"/>
      <c r="AX102" s="294" t="e">
        <f>VLOOKUP($G102&amp;AX$60,申込確認シート!$E$1:$F$200,2,FALSE)</f>
        <v>#N/A</v>
      </c>
      <c r="AY102" s="294"/>
      <c r="AZ102" s="294"/>
      <c r="BA102" s="294"/>
      <c r="BB102" s="294" t="e">
        <f>VLOOKUP($G102&amp;BB$60,申込確認シート!$E$1:$F$200,2,FALSE)</f>
        <v>#N/A</v>
      </c>
      <c r="BC102" s="294"/>
      <c r="BD102" s="294"/>
      <c r="BE102" s="294"/>
      <c r="BF102" s="294" t="e">
        <f>VLOOKUP($G102&amp;BF$60,申込確認シート!$E$1:$F$200,2,FALSE)</f>
        <v>#N/A</v>
      </c>
      <c r="BG102" s="294"/>
      <c r="BH102" s="294"/>
      <c r="BI102" s="294"/>
      <c r="BJ102" s="294" t="e">
        <f>VLOOKUP($G102&amp;BJ$60,申込確認シート!$E$1:$F$200,2,FALSE)</f>
        <v>#N/A</v>
      </c>
      <c r="BK102" s="294"/>
      <c r="BL102" s="294"/>
      <c r="BM102" s="294"/>
      <c r="BN102" s="294" t="e">
        <f>VLOOKUP($G102&amp;BN$60,申込確認シート!$E$1:$F$200,2,FALSE)</f>
        <v>#N/A</v>
      </c>
      <c r="BO102" s="294"/>
      <c r="BP102" s="294"/>
      <c r="BQ102" s="294"/>
      <c r="BR102" s="294" t="e">
        <f>VLOOKUP($G102&amp;BR$60,申込確認シート!$E$1:$F$200,2,FALSE)</f>
        <v>#N/A</v>
      </c>
      <c r="BS102" s="294"/>
      <c r="BT102" s="294"/>
      <c r="BU102" s="294"/>
      <c r="BV102" s="314" t="e">
        <f>VLOOKUP($G102&amp;BV$60,申込確認シート!$E$1:$F$200,2,FALSE)</f>
        <v>#N/A</v>
      </c>
      <c r="BW102" s="315"/>
      <c r="BX102" s="315"/>
      <c r="BY102" s="315"/>
      <c r="BZ102" s="290">
        <f>COUNTIF(申込確認シート!$C$1:$C$200,G102)</f>
        <v>0</v>
      </c>
      <c r="CA102" s="290"/>
      <c r="CB102" s="290"/>
      <c r="CC102" s="290"/>
      <c r="CD102" s="50"/>
      <c r="CE102" s="50"/>
      <c r="CF102" s="50"/>
      <c r="CG102" s="50"/>
      <c r="CH102" s="50"/>
      <c r="CI102" s="50"/>
      <c r="CJ102" s="50"/>
      <c r="CK102" s="40"/>
      <c r="CL102" s="44"/>
      <c r="CM102" s="44"/>
      <c r="CN102" s="44"/>
      <c r="CO102" s="44"/>
      <c r="CP102" s="44"/>
      <c r="CQ102" s="44"/>
      <c r="CR102" s="44"/>
      <c r="CS102" s="44"/>
      <c r="CT102" s="44"/>
      <c r="CU102" s="44"/>
      <c r="CV102" s="44"/>
      <c r="CW102" s="44"/>
      <c r="CX102" s="44"/>
      <c r="CY102" s="44"/>
      <c r="CZ102" s="44"/>
      <c r="DA102" s="44"/>
      <c r="DB102" s="46"/>
      <c r="DC102" s="46"/>
      <c r="DD102" s="46"/>
      <c r="DE102" s="46"/>
      <c r="DF102" s="46"/>
      <c r="DG102" s="46"/>
      <c r="DH102" s="46"/>
      <c r="DI102" s="46"/>
      <c r="DJ102" s="46"/>
      <c r="DK102" s="46"/>
      <c r="DL102" s="46"/>
      <c r="DM102" s="46"/>
      <c r="DN102" s="46"/>
      <c r="DO102" s="46"/>
      <c r="DP102" s="46"/>
      <c r="DQ102" s="46"/>
      <c r="DR102" s="46"/>
      <c r="DS102" s="46"/>
      <c r="DT102" s="46"/>
      <c r="DU102" s="46"/>
      <c r="DV102" s="46"/>
      <c r="DW102" s="46"/>
      <c r="DX102" s="46"/>
      <c r="DY102" s="37"/>
      <c r="DZ102" s="40"/>
      <c r="EA102" s="40"/>
      <c r="EB102" s="40"/>
      <c r="EC102" s="40"/>
      <c r="ED102" s="40"/>
      <c r="EE102" s="40"/>
      <c r="EF102" s="40"/>
      <c r="EG102" s="40"/>
      <c r="EH102" s="40"/>
      <c r="EI102" s="40"/>
      <c r="EJ102" s="40"/>
      <c r="EK102" s="50"/>
      <c r="EL102" s="50"/>
      <c r="EM102" s="50"/>
      <c r="EN102" s="50"/>
      <c r="EO102" s="50"/>
      <c r="EP102" s="50"/>
      <c r="EQ102" s="50"/>
      <c r="ER102" s="50"/>
      <c r="ES102" s="50"/>
      <c r="ET102" s="50"/>
      <c r="EU102" s="50"/>
      <c r="EV102" s="50"/>
      <c r="EW102" s="50"/>
      <c r="EX102" s="50"/>
      <c r="EY102" s="50"/>
      <c r="EZ102" s="50"/>
      <c r="FA102" s="50"/>
      <c r="FB102" s="50"/>
      <c r="FC102" s="50"/>
      <c r="FD102" s="50"/>
      <c r="FE102" s="50"/>
      <c r="FF102" s="50"/>
      <c r="FG102" s="50"/>
      <c r="FH102" s="50"/>
      <c r="FI102" s="50"/>
      <c r="FJ102" s="50"/>
      <c r="FK102" s="50"/>
      <c r="FL102" s="50"/>
      <c r="FM102" s="50"/>
      <c r="FN102" s="50"/>
      <c r="FO102" s="50"/>
      <c r="FP102" s="50"/>
      <c r="FQ102" s="50"/>
      <c r="FR102" s="50"/>
      <c r="FS102" s="50"/>
      <c r="FT102" s="50"/>
      <c r="FU102" s="50"/>
      <c r="FV102" s="50"/>
      <c r="FW102" s="50"/>
      <c r="FX102" s="50"/>
      <c r="FY102" s="50"/>
      <c r="FZ102" s="50"/>
      <c r="GA102" s="50"/>
      <c r="GB102" s="50"/>
      <c r="GC102" s="50"/>
      <c r="GD102" s="50"/>
      <c r="GE102" s="50"/>
      <c r="GF102" s="50"/>
      <c r="GG102" s="50"/>
      <c r="GH102" s="50"/>
      <c r="GI102" s="50"/>
      <c r="GJ102" s="50"/>
      <c r="GK102" s="50"/>
      <c r="GL102" s="50"/>
      <c r="GM102" s="50"/>
      <c r="GN102" s="50"/>
      <c r="GO102" s="50"/>
      <c r="GP102" s="50"/>
      <c r="GQ102" s="50"/>
      <c r="GR102" s="50"/>
      <c r="GS102" s="50"/>
      <c r="GT102" s="50"/>
      <c r="GU102" s="50"/>
      <c r="GV102" s="50"/>
      <c r="GW102" s="50"/>
      <c r="GX102" s="50"/>
      <c r="GY102" s="50"/>
      <c r="GZ102" s="50"/>
      <c r="HA102" s="50"/>
      <c r="HB102" s="50"/>
      <c r="HC102" s="50"/>
      <c r="HD102" s="50"/>
      <c r="HE102" s="50"/>
      <c r="HF102" s="50"/>
      <c r="HG102" s="50"/>
      <c r="HH102" s="50"/>
      <c r="HI102" s="50"/>
      <c r="HJ102" s="50"/>
      <c r="HK102" s="50"/>
      <c r="HL102" s="50"/>
      <c r="HM102" s="50"/>
      <c r="HN102" s="50"/>
      <c r="HO102" s="50"/>
      <c r="HP102" s="50"/>
      <c r="HQ102" s="50"/>
      <c r="HR102" s="50"/>
      <c r="HS102" s="50"/>
      <c r="HT102" s="50"/>
      <c r="HU102" s="50"/>
      <c r="HV102" s="50"/>
      <c r="HW102" s="50"/>
      <c r="HX102" s="50"/>
      <c r="HY102" s="50"/>
      <c r="HZ102" s="50"/>
      <c r="IA102" s="50"/>
      <c r="IB102" s="50"/>
      <c r="IC102" s="50"/>
      <c r="ID102" s="50"/>
      <c r="IE102" s="50"/>
      <c r="IF102" s="50"/>
      <c r="IG102" s="50"/>
      <c r="IH102" s="50"/>
      <c r="II102" s="50"/>
      <c r="IJ102" s="50"/>
    </row>
    <row r="103" spans="1:244" s="47" customFormat="1" ht="9.75" customHeight="1">
      <c r="A103" s="337"/>
      <c r="B103" s="337"/>
      <c r="C103" s="337"/>
      <c r="D103" s="330">
        <v>19</v>
      </c>
      <c r="E103" s="330"/>
      <c r="F103" s="330"/>
      <c r="G103" s="360" t="str">
        <f t="shared" si="227"/>
        <v/>
      </c>
      <c r="H103" s="361"/>
      <c r="I103" s="361"/>
      <c r="J103" s="361"/>
      <c r="K103" s="361"/>
      <c r="L103" s="361"/>
      <c r="M103" s="361"/>
      <c r="N103" s="361"/>
      <c r="O103" s="361"/>
      <c r="P103" s="361"/>
      <c r="Q103" s="362"/>
      <c r="R103" s="315" t="e">
        <f>VLOOKUP($G103&amp;R$60,申込確認シート!$E$1:$F$200,2,FALSE)</f>
        <v>#N/A</v>
      </c>
      <c r="S103" s="315"/>
      <c r="T103" s="315"/>
      <c r="U103" s="312"/>
      <c r="V103" s="294" t="e">
        <f>VLOOKUP($G103&amp;V$60,申込確認シート!$E$1:$F$200,2,FALSE)</f>
        <v>#N/A</v>
      </c>
      <c r="W103" s="294"/>
      <c r="X103" s="294"/>
      <c r="Y103" s="294"/>
      <c r="Z103" s="294" t="e">
        <f>VLOOKUP($G103&amp;Z$60,申込確認シート!$E$1:$F$200,2,FALSE)</f>
        <v>#N/A</v>
      </c>
      <c r="AA103" s="294"/>
      <c r="AB103" s="294"/>
      <c r="AC103" s="294"/>
      <c r="AD103" s="294" t="e">
        <f>VLOOKUP($G103&amp;AD$60,申込確認シート!$E$1:$F$200,2,FALSE)</f>
        <v>#N/A</v>
      </c>
      <c r="AE103" s="294"/>
      <c r="AF103" s="294"/>
      <c r="AG103" s="294"/>
      <c r="AH103" s="294" t="e">
        <f>VLOOKUP($G103&amp;AH$60,申込確認シート!$E$1:$F$200,2,FALSE)</f>
        <v>#N/A</v>
      </c>
      <c r="AI103" s="294"/>
      <c r="AJ103" s="294"/>
      <c r="AK103" s="294"/>
      <c r="AL103" s="294" t="e">
        <f>VLOOKUP($G103&amp;AL$60,申込確認シート!$E$1:$F$200,2,FALSE)</f>
        <v>#N/A</v>
      </c>
      <c r="AM103" s="294"/>
      <c r="AN103" s="294"/>
      <c r="AO103" s="294"/>
      <c r="AP103" s="294" t="e">
        <f>VLOOKUP($G103&amp;AP$60,申込確認シート!$E$1:$F$200,2,FALSE)</f>
        <v>#N/A</v>
      </c>
      <c r="AQ103" s="294"/>
      <c r="AR103" s="294"/>
      <c r="AS103" s="294"/>
      <c r="AT103" s="294" t="e">
        <f>VLOOKUP($G103&amp;AT$60,申込確認シート!$E$1:$F$200,2,FALSE)</f>
        <v>#N/A</v>
      </c>
      <c r="AU103" s="294"/>
      <c r="AV103" s="294"/>
      <c r="AW103" s="294"/>
      <c r="AX103" s="294" t="e">
        <f>VLOOKUP($G103&amp;AX$60,申込確認シート!$E$1:$F$200,2,FALSE)</f>
        <v>#N/A</v>
      </c>
      <c r="AY103" s="294"/>
      <c r="AZ103" s="294"/>
      <c r="BA103" s="294"/>
      <c r="BB103" s="294" t="e">
        <f>VLOOKUP($G103&amp;BB$60,申込確認シート!$E$1:$F$200,2,FALSE)</f>
        <v>#N/A</v>
      </c>
      <c r="BC103" s="294"/>
      <c r="BD103" s="294"/>
      <c r="BE103" s="294"/>
      <c r="BF103" s="294" t="e">
        <f>VLOOKUP($G103&amp;BF$60,申込確認シート!$E$1:$F$200,2,FALSE)</f>
        <v>#N/A</v>
      </c>
      <c r="BG103" s="294"/>
      <c r="BH103" s="294"/>
      <c r="BI103" s="294"/>
      <c r="BJ103" s="294" t="e">
        <f>VLOOKUP($G103&amp;BJ$60,申込確認シート!$E$1:$F$200,2,FALSE)</f>
        <v>#N/A</v>
      </c>
      <c r="BK103" s="294"/>
      <c r="BL103" s="294"/>
      <c r="BM103" s="294"/>
      <c r="BN103" s="294" t="e">
        <f>VLOOKUP($G103&amp;BN$60,申込確認シート!$E$1:$F$200,2,FALSE)</f>
        <v>#N/A</v>
      </c>
      <c r="BO103" s="294"/>
      <c r="BP103" s="294"/>
      <c r="BQ103" s="294"/>
      <c r="BR103" s="294" t="e">
        <f>VLOOKUP($G103&amp;BR$60,申込確認シート!$E$1:$F$200,2,FALSE)</f>
        <v>#N/A</v>
      </c>
      <c r="BS103" s="294"/>
      <c r="BT103" s="294"/>
      <c r="BU103" s="294"/>
      <c r="BV103" s="314" t="e">
        <f>VLOOKUP($G103&amp;BV$60,申込確認シート!$E$1:$F$200,2,FALSE)</f>
        <v>#N/A</v>
      </c>
      <c r="BW103" s="315"/>
      <c r="BX103" s="315"/>
      <c r="BY103" s="315"/>
      <c r="BZ103" s="290">
        <f>COUNTIF(申込確認シート!$C$1:$C$200,G103)</f>
        <v>0</v>
      </c>
      <c r="CA103" s="290"/>
      <c r="CB103" s="290"/>
      <c r="CC103" s="290"/>
      <c r="CD103" s="50"/>
      <c r="CE103" s="50"/>
      <c r="CF103" s="50"/>
      <c r="CG103" s="50"/>
      <c r="CH103" s="50"/>
      <c r="CI103" s="50"/>
      <c r="CJ103" s="50"/>
      <c r="CK103" s="40"/>
      <c r="CL103" s="44"/>
      <c r="CM103" s="44"/>
      <c r="CN103" s="44"/>
      <c r="CO103" s="44"/>
      <c r="CP103" s="44"/>
      <c r="CQ103" s="44"/>
      <c r="CR103" s="44"/>
      <c r="CS103" s="44"/>
      <c r="CT103" s="44"/>
      <c r="CU103" s="44"/>
      <c r="CV103" s="44"/>
      <c r="CW103" s="44"/>
      <c r="CX103" s="44"/>
      <c r="CY103" s="44"/>
      <c r="CZ103" s="44"/>
      <c r="DA103" s="44"/>
      <c r="DB103" s="46"/>
      <c r="DC103" s="46"/>
      <c r="DD103" s="46"/>
      <c r="DE103" s="46"/>
      <c r="DF103" s="46"/>
      <c r="DG103" s="46"/>
      <c r="DH103" s="46"/>
      <c r="DI103" s="46"/>
      <c r="DJ103" s="46"/>
      <c r="DK103" s="46"/>
      <c r="DL103" s="46"/>
      <c r="DM103" s="46"/>
      <c r="DN103" s="46"/>
      <c r="DO103" s="46"/>
      <c r="DP103" s="46"/>
      <c r="DQ103" s="46"/>
      <c r="DR103" s="46"/>
      <c r="DS103" s="46"/>
      <c r="DT103" s="46"/>
      <c r="DU103" s="46"/>
      <c r="DV103" s="46"/>
      <c r="DW103" s="46"/>
      <c r="DX103" s="46"/>
      <c r="DY103" s="37"/>
      <c r="DZ103" s="40"/>
      <c r="EA103" s="40"/>
      <c r="EB103" s="40"/>
      <c r="EC103" s="40"/>
      <c r="ED103" s="40"/>
      <c r="EE103" s="40"/>
      <c r="EF103" s="40"/>
      <c r="EG103" s="40"/>
      <c r="EH103" s="40"/>
      <c r="EI103" s="40"/>
      <c r="EJ103" s="40"/>
      <c r="EK103" s="50"/>
      <c r="EL103" s="50"/>
      <c r="EM103" s="50"/>
      <c r="EN103" s="50"/>
      <c r="EO103" s="50"/>
      <c r="EP103" s="50"/>
      <c r="EQ103" s="50"/>
      <c r="ER103" s="50"/>
      <c r="ES103" s="50"/>
      <c r="ET103" s="50"/>
      <c r="EU103" s="50"/>
      <c r="EV103" s="50"/>
      <c r="EW103" s="50"/>
      <c r="EX103" s="50"/>
      <c r="EY103" s="50"/>
      <c r="EZ103" s="50"/>
      <c r="FA103" s="50"/>
      <c r="FB103" s="50"/>
      <c r="FC103" s="50"/>
      <c r="FD103" s="50"/>
      <c r="FE103" s="50"/>
      <c r="FF103" s="50"/>
      <c r="FG103" s="50"/>
      <c r="FH103" s="50"/>
      <c r="FI103" s="50"/>
      <c r="FJ103" s="50"/>
      <c r="FK103" s="50"/>
      <c r="FL103" s="50"/>
      <c r="FM103" s="50"/>
      <c r="FN103" s="50"/>
      <c r="FO103" s="50"/>
      <c r="FP103" s="50"/>
      <c r="FQ103" s="50"/>
      <c r="FR103" s="50"/>
      <c r="FS103" s="50"/>
      <c r="FT103" s="50"/>
      <c r="FU103" s="50"/>
      <c r="FV103" s="50"/>
      <c r="FW103" s="50"/>
      <c r="FX103" s="50"/>
      <c r="FY103" s="50"/>
      <c r="FZ103" s="50"/>
      <c r="GA103" s="50"/>
      <c r="GB103" s="50"/>
      <c r="GC103" s="50"/>
      <c r="GD103" s="50"/>
      <c r="GE103" s="50"/>
      <c r="GF103" s="50"/>
      <c r="GG103" s="50"/>
      <c r="GH103" s="50"/>
      <c r="GI103" s="50"/>
      <c r="GJ103" s="50"/>
      <c r="GK103" s="50"/>
      <c r="GL103" s="50"/>
      <c r="GM103" s="50"/>
      <c r="GN103" s="50"/>
      <c r="GO103" s="50"/>
      <c r="GP103" s="50"/>
      <c r="GQ103" s="50"/>
      <c r="GR103" s="50"/>
      <c r="GS103" s="50"/>
      <c r="GT103" s="50"/>
      <c r="GU103" s="50"/>
      <c r="GV103" s="50"/>
      <c r="GW103" s="50"/>
      <c r="GX103" s="50"/>
      <c r="GY103" s="50"/>
      <c r="GZ103" s="50"/>
      <c r="HA103" s="50"/>
      <c r="HB103" s="50"/>
      <c r="HC103" s="50"/>
      <c r="HD103" s="50"/>
      <c r="HE103" s="50"/>
      <c r="HF103" s="50"/>
      <c r="HG103" s="50"/>
      <c r="HH103" s="50"/>
      <c r="HI103" s="50"/>
      <c r="HJ103" s="50"/>
      <c r="HK103" s="50"/>
      <c r="HL103" s="50"/>
      <c r="HM103" s="50"/>
      <c r="HN103" s="50"/>
      <c r="HO103" s="50"/>
      <c r="HP103" s="50"/>
      <c r="HQ103" s="50"/>
      <c r="HR103" s="50"/>
      <c r="HS103" s="50"/>
      <c r="HT103" s="50"/>
      <c r="HU103" s="50"/>
      <c r="HV103" s="50"/>
      <c r="HW103" s="50"/>
      <c r="HX103" s="50"/>
      <c r="HY103" s="50"/>
      <c r="HZ103" s="50"/>
      <c r="IA103" s="50"/>
      <c r="IB103" s="50"/>
      <c r="IC103" s="50"/>
      <c r="ID103" s="50"/>
      <c r="IE103" s="50"/>
      <c r="IF103" s="50"/>
      <c r="IG103" s="50"/>
      <c r="IH103" s="50"/>
      <c r="II103" s="50"/>
      <c r="IJ103" s="50"/>
    </row>
    <row r="104" spans="1:244" s="47" customFormat="1" ht="9.75" customHeight="1">
      <c r="A104" s="337"/>
      <c r="B104" s="337"/>
      <c r="C104" s="337"/>
      <c r="D104" s="330">
        <v>20</v>
      </c>
      <c r="E104" s="330"/>
      <c r="F104" s="330"/>
      <c r="G104" s="360" t="str">
        <f t="shared" si="227"/>
        <v/>
      </c>
      <c r="H104" s="361"/>
      <c r="I104" s="361"/>
      <c r="J104" s="361"/>
      <c r="K104" s="361"/>
      <c r="L104" s="361"/>
      <c r="M104" s="361"/>
      <c r="N104" s="361"/>
      <c r="O104" s="361"/>
      <c r="P104" s="361"/>
      <c r="Q104" s="362"/>
      <c r="R104" s="315" t="e">
        <f>VLOOKUP($G104&amp;R$60,申込確認シート!$E$1:$F$200,2,FALSE)</f>
        <v>#N/A</v>
      </c>
      <c r="S104" s="315"/>
      <c r="T104" s="315"/>
      <c r="U104" s="312"/>
      <c r="V104" s="294" t="e">
        <f>VLOOKUP($G104&amp;V$60,申込確認シート!$E$1:$F$200,2,FALSE)</f>
        <v>#N/A</v>
      </c>
      <c r="W104" s="294"/>
      <c r="X104" s="294"/>
      <c r="Y104" s="294"/>
      <c r="Z104" s="294" t="e">
        <f>VLOOKUP($G104&amp;Z$60,申込確認シート!$E$1:$F$200,2,FALSE)</f>
        <v>#N/A</v>
      </c>
      <c r="AA104" s="294"/>
      <c r="AB104" s="294"/>
      <c r="AC104" s="294"/>
      <c r="AD104" s="294" t="e">
        <f>VLOOKUP($G104&amp;AD$60,申込確認シート!$E$1:$F$200,2,FALSE)</f>
        <v>#N/A</v>
      </c>
      <c r="AE104" s="294"/>
      <c r="AF104" s="294"/>
      <c r="AG104" s="294"/>
      <c r="AH104" s="294" t="e">
        <f>VLOOKUP($G104&amp;AH$60,申込確認シート!$E$1:$F$200,2,FALSE)</f>
        <v>#N/A</v>
      </c>
      <c r="AI104" s="294"/>
      <c r="AJ104" s="294"/>
      <c r="AK104" s="294"/>
      <c r="AL104" s="294" t="e">
        <f>VLOOKUP($G104&amp;AL$60,申込確認シート!$E$1:$F$200,2,FALSE)</f>
        <v>#N/A</v>
      </c>
      <c r="AM104" s="294"/>
      <c r="AN104" s="294"/>
      <c r="AO104" s="294"/>
      <c r="AP104" s="294" t="e">
        <f>VLOOKUP($G104&amp;AP$60,申込確認シート!$E$1:$F$200,2,FALSE)</f>
        <v>#N/A</v>
      </c>
      <c r="AQ104" s="294"/>
      <c r="AR104" s="294"/>
      <c r="AS104" s="294"/>
      <c r="AT104" s="294" t="e">
        <f>VLOOKUP($G104&amp;AT$60,申込確認シート!$E$1:$F$200,2,FALSE)</f>
        <v>#N/A</v>
      </c>
      <c r="AU104" s="294"/>
      <c r="AV104" s="294"/>
      <c r="AW104" s="294"/>
      <c r="AX104" s="294" t="e">
        <f>VLOOKUP($G104&amp;AX$60,申込確認シート!$E$1:$F$200,2,FALSE)</f>
        <v>#N/A</v>
      </c>
      <c r="AY104" s="294"/>
      <c r="AZ104" s="294"/>
      <c r="BA104" s="294"/>
      <c r="BB104" s="294" t="e">
        <f>VLOOKUP($G104&amp;BB$60,申込確認シート!$E$1:$F$200,2,FALSE)</f>
        <v>#N/A</v>
      </c>
      <c r="BC104" s="294"/>
      <c r="BD104" s="294"/>
      <c r="BE104" s="294"/>
      <c r="BF104" s="294" t="e">
        <f>VLOOKUP($G104&amp;BF$60,申込確認シート!$E$1:$F$200,2,FALSE)</f>
        <v>#N/A</v>
      </c>
      <c r="BG104" s="294"/>
      <c r="BH104" s="294"/>
      <c r="BI104" s="294"/>
      <c r="BJ104" s="294" t="e">
        <f>VLOOKUP($G104&amp;BJ$60,申込確認シート!$E$1:$F$200,2,FALSE)</f>
        <v>#N/A</v>
      </c>
      <c r="BK104" s="294"/>
      <c r="BL104" s="294"/>
      <c r="BM104" s="294"/>
      <c r="BN104" s="294" t="e">
        <f>VLOOKUP($G104&amp;BN$60,申込確認シート!$E$1:$F$200,2,FALSE)</f>
        <v>#N/A</v>
      </c>
      <c r="BO104" s="294"/>
      <c r="BP104" s="294"/>
      <c r="BQ104" s="294"/>
      <c r="BR104" s="294" t="e">
        <f>VLOOKUP($G104&amp;BR$60,申込確認シート!$E$1:$F$200,2,FALSE)</f>
        <v>#N/A</v>
      </c>
      <c r="BS104" s="294"/>
      <c r="BT104" s="294"/>
      <c r="BU104" s="294"/>
      <c r="BV104" s="314" t="e">
        <f>VLOOKUP($G104&amp;BV$60,申込確認シート!$E$1:$F$200,2,FALSE)</f>
        <v>#N/A</v>
      </c>
      <c r="BW104" s="315"/>
      <c r="BX104" s="315"/>
      <c r="BY104" s="315"/>
      <c r="BZ104" s="290">
        <f>COUNTIF(申込確認シート!$C$1:$C$200,G104)</f>
        <v>0</v>
      </c>
      <c r="CA104" s="290"/>
      <c r="CB104" s="290"/>
      <c r="CC104" s="290"/>
      <c r="CD104" s="50"/>
      <c r="CE104" s="50"/>
      <c r="CF104" s="50"/>
      <c r="CG104" s="50"/>
      <c r="CH104" s="50"/>
      <c r="CI104" s="50"/>
      <c r="CJ104" s="50"/>
      <c r="CK104" s="40"/>
      <c r="CL104" s="44"/>
      <c r="CM104" s="44"/>
      <c r="CN104" s="44"/>
      <c r="CO104" s="44"/>
      <c r="CP104" s="44"/>
      <c r="CQ104" s="44"/>
      <c r="CR104" s="44"/>
      <c r="CS104" s="44"/>
      <c r="CT104" s="44"/>
      <c r="CU104" s="44"/>
      <c r="CV104" s="44"/>
      <c r="CW104" s="44"/>
      <c r="CX104" s="44"/>
      <c r="CY104" s="44"/>
      <c r="CZ104" s="44"/>
      <c r="DA104" s="44"/>
      <c r="DB104" s="46"/>
      <c r="DC104" s="46"/>
      <c r="DD104" s="46"/>
      <c r="DE104" s="46"/>
      <c r="DF104" s="46"/>
      <c r="DG104" s="46"/>
      <c r="DH104" s="46"/>
      <c r="DI104" s="46"/>
      <c r="DJ104" s="46"/>
      <c r="DK104" s="46"/>
      <c r="DL104" s="46"/>
      <c r="DM104" s="46"/>
      <c r="DN104" s="46"/>
      <c r="DO104" s="46"/>
      <c r="DP104" s="46"/>
      <c r="DQ104" s="46"/>
      <c r="DR104" s="46"/>
      <c r="DS104" s="46"/>
      <c r="DT104" s="46"/>
      <c r="DU104" s="46"/>
      <c r="DV104" s="46"/>
      <c r="DW104" s="46"/>
      <c r="DX104" s="46"/>
      <c r="DY104" s="37"/>
      <c r="DZ104" s="40"/>
      <c r="EA104" s="40"/>
      <c r="EB104" s="40"/>
      <c r="EC104" s="40"/>
      <c r="ED104" s="40"/>
      <c r="EE104" s="40"/>
      <c r="EF104" s="40"/>
      <c r="EG104" s="40"/>
      <c r="EH104" s="40"/>
      <c r="EI104" s="40"/>
      <c r="EJ104" s="40"/>
      <c r="EK104" s="50"/>
      <c r="EL104" s="50"/>
      <c r="EM104" s="50"/>
      <c r="EN104" s="50"/>
      <c r="EO104" s="50"/>
      <c r="EP104" s="50"/>
      <c r="EQ104" s="50"/>
      <c r="ER104" s="50"/>
      <c r="ES104" s="50"/>
      <c r="ET104" s="50"/>
      <c r="EU104" s="50"/>
      <c r="EV104" s="50"/>
      <c r="EW104" s="50"/>
      <c r="EX104" s="50"/>
      <c r="EY104" s="50"/>
      <c r="EZ104" s="50"/>
      <c r="FA104" s="50"/>
      <c r="FB104" s="50"/>
      <c r="FC104" s="50"/>
      <c r="FD104" s="50"/>
      <c r="FE104" s="50"/>
      <c r="FF104" s="50"/>
      <c r="FG104" s="50"/>
      <c r="FH104" s="50"/>
      <c r="FI104" s="50"/>
      <c r="FJ104" s="50"/>
      <c r="FK104" s="50"/>
      <c r="FL104" s="50"/>
      <c r="FM104" s="50"/>
      <c r="FN104" s="50"/>
      <c r="FO104" s="50"/>
      <c r="FP104" s="50"/>
      <c r="FQ104" s="50"/>
      <c r="FR104" s="50"/>
      <c r="FS104" s="50"/>
      <c r="FT104" s="50"/>
      <c r="FU104" s="50"/>
      <c r="FV104" s="50"/>
      <c r="FW104" s="50"/>
      <c r="FX104" s="50"/>
      <c r="FY104" s="50"/>
      <c r="FZ104" s="50"/>
      <c r="GA104" s="50"/>
      <c r="GB104" s="50"/>
      <c r="GC104" s="50"/>
      <c r="GD104" s="50"/>
      <c r="GE104" s="50"/>
      <c r="GF104" s="50"/>
      <c r="GG104" s="50"/>
      <c r="GH104" s="50"/>
      <c r="GI104" s="50"/>
      <c r="GJ104" s="50"/>
      <c r="GK104" s="50"/>
      <c r="GL104" s="50"/>
      <c r="GM104" s="50"/>
      <c r="GN104" s="50"/>
      <c r="GO104" s="50"/>
      <c r="GP104" s="50"/>
      <c r="GQ104" s="50"/>
      <c r="GR104" s="50"/>
      <c r="GS104" s="50"/>
      <c r="GT104" s="50"/>
      <c r="GU104" s="50"/>
      <c r="GV104" s="50"/>
      <c r="GW104" s="50"/>
      <c r="GX104" s="50"/>
      <c r="GY104" s="50"/>
      <c r="GZ104" s="50"/>
      <c r="HA104" s="50"/>
      <c r="HB104" s="50"/>
      <c r="HC104" s="50"/>
      <c r="HD104" s="50"/>
      <c r="HE104" s="50"/>
      <c r="HF104" s="50"/>
      <c r="HG104" s="50"/>
      <c r="HH104" s="50"/>
      <c r="HI104" s="50"/>
      <c r="HJ104" s="50"/>
      <c r="HK104" s="50"/>
      <c r="HL104" s="50"/>
      <c r="HM104" s="50"/>
      <c r="HN104" s="50"/>
      <c r="HO104" s="50"/>
      <c r="HP104" s="50"/>
      <c r="HQ104" s="50"/>
      <c r="HR104" s="50"/>
      <c r="HS104" s="50"/>
      <c r="HT104" s="50"/>
      <c r="HU104" s="50"/>
      <c r="HV104" s="50"/>
      <c r="HW104" s="50"/>
      <c r="HX104" s="50"/>
      <c r="HY104" s="50"/>
      <c r="HZ104" s="50"/>
      <c r="IA104" s="50"/>
      <c r="IB104" s="50"/>
      <c r="IC104" s="50"/>
      <c r="ID104" s="50"/>
      <c r="IE104" s="50"/>
      <c r="IF104" s="50"/>
      <c r="IG104" s="50"/>
      <c r="IH104" s="50"/>
      <c r="II104" s="50"/>
      <c r="IJ104" s="50"/>
    </row>
    <row r="105" spans="1:244" s="47" customFormat="1" ht="9.75" customHeight="1">
      <c r="A105" s="337"/>
      <c r="B105" s="337"/>
      <c r="C105" s="337"/>
      <c r="D105" s="330">
        <v>21</v>
      </c>
      <c r="E105" s="330"/>
      <c r="F105" s="330"/>
      <c r="G105" s="360" t="str">
        <f t="shared" si="227"/>
        <v/>
      </c>
      <c r="H105" s="361"/>
      <c r="I105" s="361"/>
      <c r="J105" s="361"/>
      <c r="K105" s="361"/>
      <c r="L105" s="361"/>
      <c r="M105" s="361"/>
      <c r="N105" s="361"/>
      <c r="O105" s="361"/>
      <c r="P105" s="361"/>
      <c r="Q105" s="362"/>
      <c r="R105" s="315" t="e">
        <f>VLOOKUP($G105&amp;R$60,申込確認シート!$E$1:$F$200,2,FALSE)</f>
        <v>#N/A</v>
      </c>
      <c r="S105" s="315"/>
      <c r="T105" s="315"/>
      <c r="U105" s="312"/>
      <c r="V105" s="294" t="e">
        <f>VLOOKUP($G105&amp;V$60,申込確認シート!$E$1:$F$200,2,FALSE)</f>
        <v>#N/A</v>
      </c>
      <c r="W105" s="294"/>
      <c r="X105" s="294"/>
      <c r="Y105" s="294"/>
      <c r="Z105" s="294" t="e">
        <f>VLOOKUP($G105&amp;Z$60,申込確認シート!$E$1:$F$200,2,FALSE)</f>
        <v>#N/A</v>
      </c>
      <c r="AA105" s="294"/>
      <c r="AB105" s="294"/>
      <c r="AC105" s="294"/>
      <c r="AD105" s="294" t="e">
        <f>VLOOKUP($G105&amp;AD$60,申込確認シート!$E$1:$F$200,2,FALSE)</f>
        <v>#N/A</v>
      </c>
      <c r="AE105" s="294"/>
      <c r="AF105" s="294"/>
      <c r="AG105" s="294"/>
      <c r="AH105" s="294" t="e">
        <f>VLOOKUP($G105&amp;AH$60,申込確認シート!$E$1:$F$200,2,FALSE)</f>
        <v>#N/A</v>
      </c>
      <c r="AI105" s="294"/>
      <c r="AJ105" s="294"/>
      <c r="AK105" s="294"/>
      <c r="AL105" s="294" t="e">
        <f>VLOOKUP($G105&amp;AL$60,申込確認シート!$E$1:$F$200,2,FALSE)</f>
        <v>#N/A</v>
      </c>
      <c r="AM105" s="294"/>
      <c r="AN105" s="294"/>
      <c r="AO105" s="294"/>
      <c r="AP105" s="294" t="e">
        <f>VLOOKUP($G105&amp;AP$60,申込確認シート!$E$1:$F$200,2,FALSE)</f>
        <v>#N/A</v>
      </c>
      <c r="AQ105" s="294"/>
      <c r="AR105" s="294"/>
      <c r="AS105" s="294"/>
      <c r="AT105" s="294" t="e">
        <f>VLOOKUP($G105&amp;AT$60,申込確認シート!$E$1:$F$200,2,FALSE)</f>
        <v>#N/A</v>
      </c>
      <c r="AU105" s="294"/>
      <c r="AV105" s="294"/>
      <c r="AW105" s="294"/>
      <c r="AX105" s="294" t="e">
        <f>VLOOKUP($G105&amp;AX$60,申込確認シート!$E$1:$F$200,2,FALSE)</f>
        <v>#N/A</v>
      </c>
      <c r="AY105" s="294"/>
      <c r="AZ105" s="294"/>
      <c r="BA105" s="294"/>
      <c r="BB105" s="294" t="e">
        <f>VLOOKUP($G105&amp;BB$60,申込確認シート!$E$1:$F$200,2,FALSE)</f>
        <v>#N/A</v>
      </c>
      <c r="BC105" s="294"/>
      <c r="BD105" s="294"/>
      <c r="BE105" s="294"/>
      <c r="BF105" s="294" t="e">
        <f>VLOOKUP($G105&amp;BF$60,申込確認シート!$E$1:$F$200,2,FALSE)</f>
        <v>#N/A</v>
      </c>
      <c r="BG105" s="294"/>
      <c r="BH105" s="294"/>
      <c r="BI105" s="294"/>
      <c r="BJ105" s="294" t="e">
        <f>VLOOKUP($G105&amp;BJ$60,申込確認シート!$E$1:$F$200,2,FALSE)</f>
        <v>#N/A</v>
      </c>
      <c r="BK105" s="294"/>
      <c r="BL105" s="294"/>
      <c r="BM105" s="294"/>
      <c r="BN105" s="294" t="e">
        <f>VLOOKUP($G105&amp;BN$60,申込確認シート!$E$1:$F$200,2,FALSE)</f>
        <v>#N/A</v>
      </c>
      <c r="BO105" s="294"/>
      <c r="BP105" s="294"/>
      <c r="BQ105" s="294"/>
      <c r="BR105" s="294" t="e">
        <f>VLOOKUP($G105&amp;BR$60,申込確認シート!$E$1:$F$200,2,FALSE)</f>
        <v>#N/A</v>
      </c>
      <c r="BS105" s="294"/>
      <c r="BT105" s="294"/>
      <c r="BU105" s="294"/>
      <c r="BV105" s="314" t="e">
        <f>VLOOKUP($G105&amp;BV$60,申込確認シート!$E$1:$F$200,2,FALSE)</f>
        <v>#N/A</v>
      </c>
      <c r="BW105" s="315"/>
      <c r="BX105" s="315"/>
      <c r="BY105" s="315"/>
      <c r="BZ105" s="290">
        <f>COUNTIF(申込確認シート!$C$1:$C$200,G105)</f>
        <v>0</v>
      </c>
      <c r="CA105" s="290"/>
      <c r="CB105" s="290"/>
      <c r="CC105" s="290"/>
      <c r="CD105" s="50"/>
      <c r="CE105" s="50"/>
      <c r="CF105" s="50"/>
      <c r="CG105" s="50"/>
      <c r="CH105" s="50"/>
      <c r="CI105" s="50"/>
      <c r="CJ105" s="50"/>
      <c r="CK105" s="40"/>
      <c r="CL105" s="44"/>
      <c r="CM105" s="44"/>
      <c r="CN105" s="44"/>
      <c r="CO105" s="44"/>
      <c r="CP105" s="44"/>
      <c r="CQ105" s="44"/>
      <c r="CR105" s="44"/>
      <c r="CS105" s="44"/>
      <c r="CT105" s="44"/>
      <c r="CU105" s="44"/>
      <c r="CV105" s="44"/>
      <c r="CW105" s="44"/>
      <c r="CX105" s="44"/>
      <c r="CY105" s="44"/>
      <c r="CZ105" s="44"/>
      <c r="DA105" s="44"/>
      <c r="DB105" s="46"/>
      <c r="DC105" s="46"/>
      <c r="DD105" s="46"/>
      <c r="DE105" s="46"/>
      <c r="DF105" s="46"/>
      <c r="DG105" s="46"/>
      <c r="DH105" s="46"/>
      <c r="DI105" s="46"/>
      <c r="DJ105" s="46"/>
      <c r="DK105" s="46"/>
      <c r="DL105" s="46"/>
      <c r="DM105" s="46"/>
      <c r="DN105" s="46"/>
      <c r="DO105" s="46"/>
      <c r="DP105" s="46"/>
      <c r="DQ105" s="46"/>
      <c r="DR105" s="46"/>
      <c r="DS105" s="46"/>
      <c r="DT105" s="46"/>
      <c r="DU105" s="46"/>
      <c r="DV105" s="46"/>
      <c r="DW105" s="46"/>
      <c r="DX105" s="46"/>
      <c r="DY105" s="37"/>
      <c r="DZ105" s="40"/>
      <c r="EA105" s="40"/>
      <c r="EB105" s="40"/>
      <c r="EC105" s="40"/>
      <c r="ED105" s="40"/>
      <c r="EE105" s="40"/>
      <c r="EF105" s="40"/>
      <c r="EG105" s="40"/>
      <c r="EH105" s="40"/>
      <c r="EI105" s="40"/>
      <c r="EJ105" s="40"/>
      <c r="EK105" s="50"/>
      <c r="EL105" s="50"/>
      <c r="EM105" s="50"/>
      <c r="EN105" s="50"/>
      <c r="EO105" s="50"/>
      <c r="EP105" s="50"/>
      <c r="EQ105" s="50"/>
      <c r="ER105" s="50"/>
      <c r="ES105" s="50"/>
      <c r="ET105" s="50"/>
      <c r="EU105" s="50"/>
      <c r="EV105" s="50"/>
      <c r="EW105" s="50"/>
      <c r="EX105" s="50"/>
      <c r="EY105" s="50"/>
      <c r="EZ105" s="50"/>
      <c r="FA105" s="50"/>
      <c r="FB105" s="50"/>
      <c r="FC105" s="50"/>
      <c r="FD105" s="50"/>
      <c r="FE105" s="50"/>
      <c r="FF105" s="50"/>
      <c r="FG105" s="50"/>
      <c r="FH105" s="50"/>
      <c r="FI105" s="50"/>
      <c r="FJ105" s="50"/>
      <c r="FK105" s="50"/>
      <c r="FL105" s="50"/>
      <c r="FM105" s="50"/>
      <c r="FN105" s="50"/>
      <c r="FO105" s="50"/>
      <c r="FP105" s="50"/>
      <c r="FQ105" s="50"/>
      <c r="FR105" s="50"/>
      <c r="FS105" s="50"/>
      <c r="FT105" s="50"/>
      <c r="FU105" s="50"/>
      <c r="FV105" s="50"/>
      <c r="FW105" s="50"/>
      <c r="FX105" s="50"/>
      <c r="FY105" s="50"/>
      <c r="FZ105" s="50"/>
      <c r="GA105" s="50"/>
      <c r="GB105" s="50"/>
      <c r="GC105" s="50"/>
      <c r="GD105" s="50"/>
      <c r="GE105" s="50"/>
      <c r="GF105" s="50"/>
      <c r="GG105" s="50"/>
      <c r="GH105" s="50"/>
      <c r="GI105" s="50"/>
      <c r="GJ105" s="50"/>
      <c r="GK105" s="50"/>
      <c r="GL105" s="50"/>
      <c r="GM105" s="50"/>
      <c r="GN105" s="50"/>
      <c r="GO105" s="50"/>
      <c r="GP105" s="50"/>
      <c r="GQ105" s="50"/>
      <c r="GR105" s="50"/>
      <c r="GS105" s="50"/>
      <c r="GT105" s="50"/>
      <c r="GU105" s="50"/>
      <c r="GV105" s="50"/>
      <c r="GW105" s="50"/>
      <c r="GX105" s="50"/>
      <c r="GY105" s="50"/>
      <c r="GZ105" s="50"/>
      <c r="HA105" s="50"/>
      <c r="HB105" s="50"/>
      <c r="HC105" s="50"/>
      <c r="HD105" s="50"/>
      <c r="HE105" s="50"/>
      <c r="HF105" s="50"/>
      <c r="HG105" s="50"/>
      <c r="HH105" s="50"/>
      <c r="HI105" s="50"/>
      <c r="HJ105" s="50"/>
      <c r="HK105" s="50"/>
      <c r="HL105" s="50"/>
      <c r="HM105" s="50"/>
      <c r="HN105" s="50"/>
      <c r="HO105" s="50"/>
      <c r="HP105" s="50"/>
      <c r="HQ105" s="50"/>
      <c r="HR105" s="50"/>
      <c r="HS105" s="50"/>
      <c r="HT105" s="50"/>
      <c r="HU105" s="50"/>
      <c r="HV105" s="50"/>
      <c r="HW105" s="50"/>
      <c r="HX105" s="50"/>
      <c r="HY105" s="50"/>
      <c r="HZ105" s="50"/>
      <c r="IA105" s="50"/>
      <c r="IB105" s="50"/>
      <c r="IC105" s="50"/>
      <c r="ID105" s="50"/>
      <c r="IE105" s="50"/>
      <c r="IF105" s="50"/>
      <c r="IG105" s="50"/>
      <c r="IH105" s="50"/>
      <c r="II105" s="50"/>
      <c r="IJ105" s="50"/>
    </row>
    <row r="106" spans="1:244" s="47" customFormat="1" ht="9.75" customHeight="1">
      <c r="A106" s="337"/>
      <c r="B106" s="337"/>
      <c r="C106" s="337"/>
      <c r="D106" s="330">
        <v>22</v>
      </c>
      <c r="E106" s="330"/>
      <c r="F106" s="330"/>
      <c r="G106" s="360" t="str">
        <f t="shared" si="227"/>
        <v/>
      </c>
      <c r="H106" s="361"/>
      <c r="I106" s="361"/>
      <c r="J106" s="361"/>
      <c r="K106" s="361"/>
      <c r="L106" s="361"/>
      <c r="M106" s="361"/>
      <c r="N106" s="361"/>
      <c r="O106" s="361"/>
      <c r="P106" s="361"/>
      <c r="Q106" s="362"/>
      <c r="R106" s="315" t="e">
        <f>VLOOKUP($G106&amp;R$60,申込確認シート!$E$1:$F$200,2,FALSE)</f>
        <v>#N/A</v>
      </c>
      <c r="S106" s="315"/>
      <c r="T106" s="315"/>
      <c r="U106" s="312"/>
      <c r="V106" s="294" t="e">
        <f>VLOOKUP($G106&amp;V$60,申込確認シート!$E$1:$F$200,2,FALSE)</f>
        <v>#N/A</v>
      </c>
      <c r="W106" s="294"/>
      <c r="X106" s="294"/>
      <c r="Y106" s="294"/>
      <c r="Z106" s="294" t="e">
        <f>VLOOKUP($G106&amp;Z$60,申込確認シート!$E$1:$F$200,2,FALSE)</f>
        <v>#N/A</v>
      </c>
      <c r="AA106" s="294"/>
      <c r="AB106" s="294"/>
      <c r="AC106" s="294"/>
      <c r="AD106" s="294" t="e">
        <f>VLOOKUP($G106&amp;AD$60,申込確認シート!$E$1:$F$200,2,FALSE)</f>
        <v>#N/A</v>
      </c>
      <c r="AE106" s="294"/>
      <c r="AF106" s="294"/>
      <c r="AG106" s="294"/>
      <c r="AH106" s="294" t="e">
        <f>VLOOKUP($G106&amp;AH$60,申込確認シート!$E$1:$F$200,2,FALSE)</f>
        <v>#N/A</v>
      </c>
      <c r="AI106" s="294"/>
      <c r="AJ106" s="294"/>
      <c r="AK106" s="294"/>
      <c r="AL106" s="294" t="e">
        <f>VLOOKUP($G106&amp;AL$60,申込確認シート!$E$1:$F$200,2,FALSE)</f>
        <v>#N/A</v>
      </c>
      <c r="AM106" s="294"/>
      <c r="AN106" s="294"/>
      <c r="AO106" s="294"/>
      <c r="AP106" s="294" t="e">
        <f>VLOOKUP($G106&amp;AP$60,申込確認シート!$E$1:$F$200,2,FALSE)</f>
        <v>#N/A</v>
      </c>
      <c r="AQ106" s="294"/>
      <c r="AR106" s="294"/>
      <c r="AS106" s="294"/>
      <c r="AT106" s="294" t="e">
        <f>VLOOKUP($G106&amp;AT$60,申込確認シート!$E$1:$F$200,2,FALSE)</f>
        <v>#N/A</v>
      </c>
      <c r="AU106" s="294"/>
      <c r="AV106" s="294"/>
      <c r="AW106" s="294"/>
      <c r="AX106" s="294" t="e">
        <f>VLOOKUP($G106&amp;AX$60,申込確認シート!$E$1:$F$200,2,FALSE)</f>
        <v>#N/A</v>
      </c>
      <c r="AY106" s="294"/>
      <c r="AZ106" s="294"/>
      <c r="BA106" s="294"/>
      <c r="BB106" s="294" t="e">
        <f>VLOOKUP($G106&amp;BB$60,申込確認シート!$E$1:$F$200,2,FALSE)</f>
        <v>#N/A</v>
      </c>
      <c r="BC106" s="294"/>
      <c r="BD106" s="294"/>
      <c r="BE106" s="294"/>
      <c r="BF106" s="294" t="e">
        <f>VLOOKUP($G106&amp;BF$60,申込確認シート!$E$1:$F$200,2,FALSE)</f>
        <v>#N/A</v>
      </c>
      <c r="BG106" s="294"/>
      <c r="BH106" s="294"/>
      <c r="BI106" s="294"/>
      <c r="BJ106" s="294" t="e">
        <f>VLOOKUP($G106&amp;BJ$60,申込確認シート!$E$1:$F$200,2,FALSE)</f>
        <v>#N/A</v>
      </c>
      <c r="BK106" s="294"/>
      <c r="BL106" s="294"/>
      <c r="BM106" s="294"/>
      <c r="BN106" s="294" t="e">
        <f>VLOOKUP($G106&amp;BN$60,申込確認シート!$E$1:$F$200,2,FALSE)</f>
        <v>#N/A</v>
      </c>
      <c r="BO106" s="294"/>
      <c r="BP106" s="294"/>
      <c r="BQ106" s="294"/>
      <c r="BR106" s="294" t="e">
        <f>VLOOKUP($G106&amp;BR$60,申込確認シート!$E$1:$F$200,2,FALSE)</f>
        <v>#N/A</v>
      </c>
      <c r="BS106" s="294"/>
      <c r="BT106" s="294"/>
      <c r="BU106" s="294"/>
      <c r="BV106" s="314" t="e">
        <f>VLOOKUP($G106&amp;BV$60,申込確認シート!$E$1:$F$200,2,FALSE)</f>
        <v>#N/A</v>
      </c>
      <c r="BW106" s="315"/>
      <c r="BX106" s="315"/>
      <c r="BY106" s="315"/>
      <c r="BZ106" s="290">
        <f>COUNTIF(申込確認シート!$C$1:$C$200,G106)</f>
        <v>0</v>
      </c>
      <c r="CA106" s="290"/>
      <c r="CB106" s="290"/>
      <c r="CC106" s="290"/>
      <c r="CD106" s="50"/>
      <c r="CE106" s="50"/>
      <c r="CF106" s="50"/>
      <c r="CG106" s="50"/>
      <c r="CH106" s="50"/>
      <c r="CI106" s="50"/>
      <c r="CJ106" s="50"/>
      <c r="CK106" s="40"/>
      <c r="CL106" s="44"/>
      <c r="CM106" s="44"/>
      <c r="CN106" s="44"/>
      <c r="CO106" s="44"/>
      <c r="CP106" s="44"/>
      <c r="CQ106" s="44"/>
      <c r="CR106" s="44"/>
      <c r="CS106" s="44"/>
      <c r="CT106" s="44"/>
      <c r="CU106" s="44"/>
      <c r="CV106" s="44"/>
      <c r="CW106" s="44"/>
      <c r="CX106" s="44"/>
      <c r="CY106" s="44"/>
      <c r="CZ106" s="44"/>
      <c r="DA106" s="44"/>
      <c r="DB106" s="46"/>
      <c r="DC106" s="46"/>
      <c r="DD106" s="46"/>
      <c r="DE106" s="46"/>
      <c r="DF106" s="46"/>
      <c r="DG106" s="46"/>
      <c r="DH106" s="46"/>
      <c r="DI106" s="46"/>
      <c r="DJ106" s="46"/>
      <c r="DK106" s="46"/>
      <c r="DL106" s="46"/>
      <c r="DM106" s="46"/>
      <c r="DN106" s="46"/>
      <c r="DO106" s="46"/>
      <c r="DP106" s="46"/>
      <c r="DQ106" s="46"/>
      <c r="DR106" s="46"/>
      <c r="DS106" s="46"/>
      <c r="DT106" s="46"/>
      <c r="DU106" s="46"/>
      <c r="DV106" s="46"/>
      <c r="DW106" s="46"/>
      <c r="DX106" s="46"/>
      <c r="DY106" s="37"/>
      <c r="DZ106" s="40"/>
      <c r="EA106" s="40"/>
      <c r="EB106" s="40"/>
      <c r="EC106" s="40"/>
      <c r="ED106" s="40"/>
      <c r="EE106" s="40"/>
      <c r="EF106" s="40"/>
      <c r="EG106" s="40"/>
      <c r="EH106" s="40"/>
      <c r="EI106" s="40"/>
      <c r="EJ106" s="40"/>
      <c r="EK106" s="50"/>
      <c r="EL106" s="50"/>
      <c r="EM106" s="50"/>
      <c r="EN106" s="50"/>
      <c r="EO106" s="50"/>
      <c r="EP106" s="50"/>
      <c r="EQ106" s="50"/>
      <c r="ER106" s="50"/>
      <c r="ES106" s="50"/>
      <c r="ET106" s="50"/>
      <c r="EU106" s="50"/>
      <c r="EV106" s="50"/>
      <c r="EW106" s="50"/>
      <c r="EX106" s="50"/>
      <c r="EY106" s="50"/>
      <c r="EZ106" s="50"/>
      <c r="FA106" s="50"/>
      <c r="FB106" s="50"/>
      <c r="FC106" s="50"/>
      <c r="FD106" s="50"/>
      <c r="FE106" s="50"/>
      <c r="FF106" s="50"/>
      <c r="FG106" s="50"/>
      <c r="FH106" s="50"/>
      <c r="FI106" s="50"/>
      <c r="FJ106" s="50"/>
      <c r="FK106" s="50"/>
      <c r="FL106" s="50"/>
      <c r="FM106" s="50"/>
      <c r="FN106" s="50"/>
      <c r="FO106" s="50"/>
      <c r="FP106" s="50"/>
      <c r="FQ106" s="50"/>
      <c r="FR106" s="50"/>
      <c r="FS106" s="50"/>
      <c r="FT106" s="50"/>
      <c r="FU106" s="50"/>
      <c r="FV106" s="50"/>
      <c r="FW106" s="50"/>
      <c r="FX106" s="50"/>
      <c r="FY106" s="50"/>
      <c r="FZ106" s="50"/>
      <c r="GA106" s="50"/>
      <c r="GB106" s="50"/>
      <c r="GC106" s="50"/>
      <c r="GD106" s="50"/>
      <c r="GE106" s="50"/>
      <c r="GF106" s="50"/>
      <c r="GG106" s="50"/>
      <c r="GH106" s="50"/>
      <c r="GI106" s="50"/>
      <c r="GJ106" s="50"/>
      <c r="GK106" s="50"/>
      <c r="GL106" s="50"/>
      <c r="GM106" s="50"/>
      <c r="GN106" s="50"/>
      <c r="GO106" s="50"/>
      <c r="GP106" s="50"/>
      <c r="GQ106" s="50"/>
      <c r="GR106" s="50"/>
      <c r="GS106" s="50"/>
      <c r="GT106" s="50"/>
      <c r="GU106" s="50"/>
      <c r="GV106" s="50"/>
      <c r="GW106" s="50"/>
      <c r="GX106" s="50"/>
      <c r="GY106" s="50"/>
      <c r="GZ106" s="50"/>
      <c r="HA106" s="50"/>
      <c r="HB106" s="50"/>
      <c r="HC106" s="50"/>
      <c r="HD106" s="50"/>
      <c r="HE106" s="50"/>
      <c r="HF106" s="50"/>
      <c r="HG106" s="50"/>
      <c r="HH106" s="50"/>
      <c r="HI106" s="50"/>
      <c r="HJ106" s="50"/>
      <c r="HK106" s="50"/>
      <c r="HL106" s="50"/>
      <c r="HM106" s="50"/>
      <c r="HN106" s="50"/>
      <c r="HO106" s="50"/>
      <c r="HP106" s="50"/>
      <c r="HQ106" s="50"/>
      <c r="HR106" s="50"/>
      <c r="HS106" s="50"/>
      <c r="HT106" s="50"/>
      <c r="HU106" s="50"/>
      <c r="HV106" s="50"/>
      <c r="HW106" s="50"/>
      <c r="HX106" s="50"/>
      <c r="HY106" s="50"/>
      <c r="HZ106" s="50"/>
      <c r="IA106" s="50"/>
      <c r="IB106" s="50"/>
      <c r="IC106" s="50"/>
      <c r="ID106" s="50"/>
      <c r="IE106" s="50"/>
      <c r="IF106" s="50"/>
      <c r="IG106" s="50"/>
      <c r="IH106" s="50"/>
      <c r="II106" s="50"/>
      <c r="IJ106" s="50"/>
    </row>
    <row r="107" spans="1:244" s="47" customFormat="1" ht="9.75" customHeight="1">
      <c r="A107" s="337"/>
      <c r="B107" s="337"/>
      <c r="C107" s="337"/>
      <c r="D107" s="330">
        <v>23</v>
      </c>
      <c r="E107" s="330"/>
      <c r="F107" s="330"/>
      <c r="G107" s="360" t="str">
        <f t="shared" si="227"/>
        <v/>
      </c>
      <c r="H107" s="361"/>
      <c r="I107" s="361"/>
      <c r="J107" s="361"/>
      <c r="K107" s="361"/>
      <c r="L107" s="361"/>
      <c r="M107" s="361"/>
      <c r="N107" s="361"/>
      <c r="O107" s="361"/>
      <c r="P107" s="361"/>
      <c r="Q107" s="362"/>
      <c r="R107" s="315" t="e">
        <f>VLOOKUP($G107&amp;R$60,申込確認シート!$E$1:$F$200,2,FALSE)</f>
        <v>#N/A</v>
      </c>
      <c r="S107" s="315"/>
      <c r="T107" s="315"/>
      <c r="U107" s="312"/>
      <c r="V107" s="294" t="e">
        <f>VLOOKUP($G107&amp;V$60,申込確認シート!$E$1:$F$200,2,FALSE)</f>
        <v>#N/A</v>
      </c>
      <c r="W107" s="294"/>
      <c r="X107" s="294"/>
      <c r="Y107" s="294"/>
      <c r="Z107" s="294" t="e">
        <f>VLOOKUP($G107&amp;Z$60,申込確認シート!$E$1:$F$200,2,FALSE)</f>
        <v>#N/A</v>
      </c>
      <c r="AA107" s="294"/>
      <c r="AB107" s="294"/>
      <c r="AC107" s="294"/>
      <c r="AD107" s="294" t="e">
        <f>VLOOKUP($G107&amp;AD$60,申込確認シート!$E$1:$F$200,2,FALSE)</f>
        <v>#N/A</v>
      </c>
      <c r="AE107" s="294"/>
      <c r="AF107" s="294"/>
      <c r="AG107" s="294"/>
      <c r="AH107" s="294" t="e">
        <f>VLOOKUP($G107&amp;AH$60,申込確認シート!$E$1:$F$200,2,FALSE)</f>
        <v>#N/A</v>
      </c>
      <c r="AI107" s="294"/>
      <c r="AJ107" s="294"/>
      <c r="AK107" s="294"/>
      <c r="AL107" s="294" t="e">
        <f>VLOOKUP($G107&amp;AL$60,申込確認シート!$E$1:$F$200,2,FALSE)</f>
        <v>#N/A</v>
      </c>
      <c r="AM107" s="294"/>
      <c r="AN107" s="294"/>
      <c r="AO107" s="294"/>
      <c r="AP107" s="294" t="e">
        <f>VLOOKUP($G107&amp;AP$60,申込確認シート!$E$1:$F$200,2,FALSE)</f>
        <v>#N/A</v>
      </c>
      <c r="AQ107" s="294"/>
      <c r="AR107" s="294"/>
      <c r="AS107" s="294"/>
      <c r="AT107" s="294" t="e">
        <f>VLOOKUP($G107&amp;AT$60,申込確認シート!$E$1:$F$200,2,FALSE)</f>
        <v>#N/A</v>
      </c>
      <c r="AU107" s="294"/>
      <c r="AV107" s="294"/>
      <c r="AW107" s="294"/>
      <c r="AX107" s="294" t="e">
        <f>VLOOKUP($G107&amp;AX$60,申込確認シート!$E$1:$F$200,2,FALSE)</f>
        <v>#N/A</v>
      </c>
      <c r="AY107" s="294"/>
      <c r="AZ107" s="294"/>
      <c r="BA107" s="294"/>
      <c r="BB107" s="294" t="e">
        <f>VLOOKUP($G107&amp;BB$60,申込確認シート!$E$1:$F$200,2,FALSE)</f>
        <v>#N/A</v>
      </c>
      <c r="BC107" s="294"/>
      <c r="BD107" s="294"/>
      <c r="BE107" s="294"/>
      <c r="BF107" s="294" t="e">
        <f>VLOOKUP($G107&amp;BF$60,申込確認シート!$E$1:$F$200,2,FALSE)</f>
        <v>#N/A</v>
      </c>
      <c r="BG107" s="294"/>
      <c r="BH107" s="294"/>
      <c r="BI107" s="294"/>
      <c r="BJ107" s="294" t="e">
        <f>VLOOKUP($G107&amp;BJ$60,申込確認シート!$E$1:$F$200,2,FALSE)</f>
        <v>#N/A</v>
      </c>
      <c r="BK107" s="294"/>
      <c r="BL107" s="294"/>
      <c r="BM107" s="294"/>
      <c r="BN107" s="294" t="e">
        <f>VLOOKUP($G107&amp;BN$60,申込確認シート!$E$1:$F$200,2,FALSE)</f>
        <v>#N/A</v>
      </c>
      <c r="BO107" s="294"/>
      <c r="BP107" s="294"/>
      <c r="BQ107" s="294"/>
      <c r="BR107" s="294" t="e">
        <f>VLOOKUP($G107&amp;BR$60,申込確認シート!$E$1:$F$200,2,FALSE)</f>
        <v>#N/A</v>
      </c>
      <c r="BS107" s="294"/>
      <c r="BT107" s="294"/>
      <c r="BU107" s="294"/>
      <c r="BV107" s="314" t="e">
        <f>VLOOKUP($G107&amp;BV$60,申込確認シート!$E$1:$F$200,2,FALSE)</f>
        <v>#N/A</v>
      </c>
      <c r="BW107" s="315"/>
      <c r="BX107" s="315"/>
      <c r="BY107" s="315"/>
      <c r="BZ107" s="290">
        <f>COUNTIF(申込確認シート!$C$1:$C$200,G107)</f>
        <v>0</v>
      </c>
      <c r="CA107" s="290"/>
      <c r="CB107" s="290"/>
      <c r="CC107" s="290"/>
      <c r="CD107" s="50"/>
      <c r="CE107" s="50"/>
      <c r="CF107" s="50"/>
      <c r="CG107" s="50"/>
      <c r="CH107" s="50"/>
      <c r="CI107" s="50"/>
      <c r="CJ107" s="50"/>
      <c r="CK107" s="40"/>
      <c r="CL107" s="44"/>
      <c r="CM107" s="44"/>
      <c r="CN107" s="44"/>
      <c r="CO107" s="44"/>
      <c r="CP107" s="44"/>
      <c r="CQ107" s="44"/>
      <c r="CR107" s="44"/>
      <c r="CS107" s="44"/>
      <c r="CT107" s="44"/>
      <c r="CU107" s="44"/>
      <c r="CV107" s="44"/>
      <c r="CW107" s="44"/>
      <c r="CX107" s="44"/>
      <c r="CY107" s="44"/>
      <c r="CZ107" s="44"/>
      <c r="DA107" s="44"/>
      <c r="DB107" s="46"/>
      <c r="DC107" s="46"/>
      <c r="DD107" s="46"/>
      <c r="DE107" s="46"/>
      <c r="DF107" s="46"/>
      <c r="DG107" s="46"/>
      <c r="DH107" s="46"/>
      <c r="DI107" s="46"/>
      <c r="DJ107" s="46"/>
      <c r="DK107" s="46"/>
      <c r="DL107" s="46"/>
      <c r="DM107" s="46"/>
      <c r="DN107" s="46"/>
      <c r="DO107" s="46"/>
      <c r="DP107" s="46"/>
      <c r="DQ107" s="46"/>
      <c r="DR107" s="46"/>
      <c r="DS107" s="46"/>
      <c r="DT107" s="46"/>
      <c r="DU107" s="46"/>
      <c r="DV107" s="46"/>
      <c r="DW107" s="46"/>
      <c r="DX107" s="46"/>
      <c r="DY107" s="37"/>
      <c r="DZ107" s="40"/>
      <c r="EA107" s="40"/>
      <c r="EB107" s="40"/>
      <c r="EC107" s="40"/>
      <c r="ED107" s="40"/>
      <c r="EE107" s="40"/>
      <c r="EF107" s="40"/>
      <c r="EG107" s="40"/>
      <c r="EH107" s="40"/>
      <c r="EI107" s="40"/>
      <c r="EJ107" s="40"/>
      <c r="EK107" s="50"/>
      <c r="EL107" s="50"/>
      <c r="EM107" s="50"/>
      <c r="EN107" s="50"/>
      <c r="EO107" s="50"/>
      <c r="EP107" s="50"/>
      <c r="EQ107" s="50"/>
      <c r="ER107" s="50"/>
      <c r="ES107" s="50"/>
      <c r="ET107" s="50"/>
      <c r="EU107" s="50"/>
      <c r="EV107" s="50"/>
      <c r="EW107" s="50"/>
      <c r="EX107" s="50"/>
      <c r="EY107" s="50"/>
      <c r="EZ107" s="50"/>
      <c r="FA107" s="50"/>
      <c r="FB107" s="50"/>
      <c r="FC107" s="50"/>
      <c r="FD107" s="50"/>
      <c r="FE107" s="50"/>
      <c r="FF107" s="50"/>
      <c r="FG107" s="50"/>
      <c r="FH107" s="50"/>
      <c r="FI107" s="50"/>
      <c r="FJ107" s="50"/>
      <c r="FK107" s="50"/>
      <c r="FL107" s="50"/>
      <c r="FM107" s="50"/>
      <c r="FN107" s="50"/>
      <c r="FO107" s="50"/>
      <c r="FP107" s="50"/>
      <c r="FQ107" s="50"/>
      <c r="FR107" s="50"/>
      <c r="FS107" s="50"/>
      <c r="FT107" s="50"/>
      <c r="FU107" s="50"/>
      <c r="FV107" s="50"/>
      <c r="FW107" s="50"/>
      <c r="FX107" s="50"/>
      <c r="FY107" s="50"/>
      <c r="FZ107" s="50"/>
      <c r="GA107" s="50"/>
      <c r="GB107" s="50"/>
      <c r="GC107" s="50"/>
      <c r="GD107" s="50"/>
      <c r="GE107" s="50"/>
      <c r="GF107" s="50"/>
      <c r="GG107" s="50"/>
      <c r="GH107" s="50"/>
      <c r="GI107" s="50"/>
      <c r="GJ107" s="50"/>
      <c r="GK107" s="50"/>
      <c r="GL107" s="50"/>
      <c r="GM107" s="50"/>
      <c r="GN107" s="50"/>
      <c r="GO107" s="50"/>
      <c r="GP107" s="50"/>
      <c r="GQ107" s="50"/>
      <c r="GR107" s="50"/>
      <c r="GS107" s="50"/>
      <c r="GT107" s="50"/>
      <c r="GU107" s="50"/>
      <c r="GV107" s="50"/>
      <c r="GW107" s="50"/>
      <c r="GX107" s="50"/>
      <c r="GY107" s="50"/>
      <c r="GZ107" s="50"/>
      <c r="HA107" s="50"/>
      <c r="HB107" s="50"/>
      <c r="HC107" s="50"/>
      <c r="HD107" s="50"/>
      <c r="HE107" s="50"/>
      <c r="HF107" s="50"/>
      <c r="HG107" s="50"/>
      <c r="HH107" s="50"/>
      <c r="HI107" s="50"/>
      <c r="HJ107" s="50"/>
      <c r="HK107" s="50"/>
      <c r="HL107" s="50"/>
      <c r="HM107" s="50"/>
      <c r="HN107" s="50"/>
      <c r="HO107" s="50"/>
      <c r="HP107" s="50"/>
      <c r="HQ107" s="50"/>
      <c r="HR107" s="50"/>
      <c r="HS107" s="50"/>
      <c r="HT107" s="50"/>
      <c r="HU107" s="50"/>
      <c r="HV107" s="50"/>
      <c r="HW107" s="50"/>
      <c r="HX107" s="50"/>
      <c r="HY107" s="50"/>
      <c r="HZ107" s="50"/>
      <c r="IA107" s="50"/>
      <c r="IB107" s="50"/>
      <c r="IC107" s="50"/>
      <c r="ID107" s="50"/>
      <c r="IE107" s="50"/>
      <c r="IF107" s="50"/>
      <c r="IG107" s="50"/>
      <c r="IH107" s="50"/>
      <c r="II107" s="50"/>
      <c r="IJ107" s="50"/>
    </row>
    <row r="108" spans="1:244" s="47" customFormat="1" ht="9.75" customHeight="1">
      <c r="A108" s="337"/>
      <c r="B108" s="337"/>
      <c r="C108" s="337"/>
      <c r="D108" s="330">
        <v>24</v>
      </c>
      <c r="E108" s="330"/>
      <c r="F108" s="330"/>
      <c r="G108" s="312" t="str">
        <f t="shared" si="227"/>
        <v/>
      </c>
      <c r="H108" s="313"/>
      <c r="I108" s="313"/>
      <c r="J108" s="313"/>
      <c r="K108" s="313"/>
      <c r="L108" s="313"/>
      <c r="M108" s="313"/>
      <c r="N108" s="313"/>
      <c r="O108" s="313"/>
      <c r="P108" s="313"/>
      <c r="Q108" s="314"/>
      <c r="R108" s="315" t="e">
        <f>VLOOKUP($G108&amp;R$60,申込確認シート!$E$1:$F$200,2,FALSE)</f>
        <v>#N/A</v>
      </c>
      <c r="S108" s="315"/>
      <c r="T108" s="315"/>
      <c r="U108" s="312"/>
      <c r="V108" s="294" t="e">
        <f>VLOOKUP($G108&amp;V$60,申込確認シート!$E$1:$F$200,2,FALSE)</f>
        <v>#N/A</v>
      </c>
      <c r="W108" s="294"/>
      <c r="X108" s="294"/>
      <c r="Y108" s="294"/>
      <c r="Z108" s="294" t="e">
        <f>VLOOKUP($G108&amp;Z$60,申込確認シート!$E$1:$F$200,2,FALSE)</f>
        <v>#N/A</v>
      </c>
      <c r="AA108" s="294"/>
      <c r="AB108" s="294"/>
      <c r="AC108" s="294"/>
      <c r="AD108" s="294" t="e">
        <f>VLOOKUP($G108&amp;AD$60,申込確認シート!$E$1:$F$200,2,FALSE)</f>
        <v>#N/A</v>
      </c>
      <c r="AE108" s="294"/>
      <c r="AF108" s="294"/>
      <c r="AG108" s="294"/>
      <c r="AH108" s="294" t="e">
        <f>VLOOKUP($G108&amp;AH$60,申込確認シート!$E$1:$F$200,2,FALSE)</f>
        <v>#N/A</v>
      </c>
      <c r="AI108" s="294"/>
      <c r="AJ108" s="294"/>
      <c r="AK108" s="294"/>
      <c r="AL108" s="294" t="e">
        <f>VLOOKUP($G108&amp;AL$60,申込確認シート!$E$1:$F$200,2,FALSE)</f>
        <v>#N/A</v>
      </c>
      <c r="AM108" s="294"/>
      <c r="AN108" s="294"/>
      <c r="AO108" s="294"/>
      <c r="AP108" s="294" t="e">
        <f>VLOOKUP($G108&amp;AP$60,申込確認シート!$E$1:$F$200,2,FALSE)</f>
        <v>#N/A</v>
      </c>
      <c r="AQ108" s="294"/>
      <c r="AR108" s="294"/>
      <c r="AS108" s="294"/>
      <c r="AT108" s="294" t="e">
        <f>VLOOKUP($G108&amp;AT$60,申込確認シート!$E$1:$F$200,2,FALSE)</f>
        <v>#N/A</v>
      </c>
      <c r="AU108" s="294"/>
      <c r="AV108" s="294"/>
      <c r="AW108" s="294"/>
      <c r="AX108" s="294" t="e">
        <f>VLOOKUP($G108&amp;AX$60,申込確認シート!$E$1:$F$200,2,FALSE)</f>
        <v>#N/A</v>
      </c>
      <c r="AY108" s="294"/>
      <c r="AZ108" s="294"/>
      <c r="BA108" s="294"/>
      <c r="BB108" s="294" t="e">
        <f>VLOOKUP($G108&amp;BB$60,申込確認シート!$E$1:$F$200,2,FALSE)</f>
        <v>#N/A</v>
      </c>
      <c r="BC108" s="294"/>
      <c r="BD108" s="294"/>
      <c r="BE108" s="294"/>
      <c r="BF108" s="294" t="e">
        <f>VLOOKUP($G108&amp;BF$60,申込確認シート!$E$1:$F$200,2,FALSE)</f>
        <v>#N/A</v>
      </c>
      <c r="BG108" s="294"/>
      <c r="BH108" s="294"/>
      <c r="BI108" s="294"/>
      <c r="BJ108" s="294" t="e">
        <f>VLOOKUP($G108&amp;BJ$60,申込確認シート!$E$1:$F$200,2,FALSE)</f>
        <v>#N/A</v>
      </c>
      <c r="BK108" s="294"/>
      <c r="BL108" s="294"/>
      <c r="BM108" s="294"/>
      <c r="BN108" s="294" t="e">
        <f>VLOOKUP($G108&amp;BN$60,申込確認シート!$E$1:$F$200,2,FALSE)</f>
        <v>#N/A</v>
      </c>
      <c r="BO108" s="294"/>
      <c r="BP108" s="294"/>
      <c r="BQ108" s="294"/>
      <c r="BR108" s="294" t="e">
        <f>VLOOKUP($G108&amp;BR$60,申込確認シート!$E$1:$F$200,2,FALSE)</f>
        <v>#N/A</v>
      </c>
      <c r="BS108" s="294"/>
      <c r="BT108" s="294"/>
      <c r="BU108" s="294"/>
      <c r="BV108" s="314" t="e">
        <f>VLOOKUP($G108&amp;BV$60,申込確認シート!$E$1:$F$200,2,FALSE)</f>
        <v>#N/A</v>
      </c>
      <c r="BW108" s="315"/>
      <c r="BX108" s="315"/>
      <c r="BY108" s="315"/>
      <c r="BZ108" s="290">
        <f>COUNTIF(申込確認シート!$C$1:$C$200,G108)</f>
        <v>0</v>
      </c>
      <c r="CA108" s="290"/>
      <c r="CB108" s="290"/>
      <c r="CC108" s="290"/>
      <c r="CD108" s="50"/>
      <c r="CE108" s="50"/>
      <c r="CF108" s="50"/>
      <c r="CG108" s="50"/>
      <c r="CH108" s="50"/>
      <c r="CI108" s="50"/>
      <c r="CJ108" s="50"/>
      <c r="CK108" s="40"/>
      <c r="CL108" s="44"/>
      <c r="CM108" s="44"/>
      <c r="CN108" s="44"/>
      <c r="CO108" s="44"/>
      <c r="CP108" s="44"/>
      <c r="CQ108" s="44"/>
      <c r="CR108" s="44"/>
      <c r="CS108" s="44"/>
      <c r="CT108" s="44"/>
      <c r="CU108" s="44"/>
      <c r="CV108" s="44"/>
      <c r="CW108" s="44"/>
      <c r="CX108" s="44"/>
      <c r="CY108" s="44"/>
      <c r="CZ108" s="44"/>
      <c r="DA108" s="44"/>
      <c r="DB108" s="46"/>
      <c r="DC108" s="46"/>
      <c r="DD108" s="46"/>
      <c r="DE108" s="46"/>
      <c r="DF108" s="46"/>
      <c r="DG108" s="46"/>
      <c r="DH108" s="46"/>
      <c r="DI108" s="46"/>
      <c r="DJ108" s="46"/>
      <c r="DK108" s="46"/>
      <c r="DL108" s="46"/>
      <c r="DM108" s="46"/>
      <c r="DN108" s="46"/>
      <c r="DO108" s="46"/>
      <c r="DP108" s="46"/>
      <c r="DQ108" s="46"/>
      <c r="DR108" s="46"/>
      <c r="DS108" s="46"/>
      <c r="DT108" s="46"/>
      <c r="DU108" s="46"/>
      <c r="DV108" s="46"/>
      <c r="DW108" s="46"/>
      <c r="DX108" s="46"/>
      <c r="DY108" s="37"/>
      <c r="DZ108" s="40"/>
      <c r="EA108" s="40"/>
      <c r="EB108" s="40"/>
      <c r="EC108" s="40"/>
      <c r="ED108" s="40"/>
      <c r="EE108" s="40"/>
      <c r="EF108" s="40"/>
      <c r="EG108" s="40"/>
      <c r="EH108" s="40"/>
      <c r="EI108" s="40"/>
      <c r="EJ108" s="40"/>
      <c r="EK108" s="50"/>
      <c r="EL108" s="50"/>
      <c r="EM108" s="50"/>
      <c r="EN108" s="50"/>
      <c r="EO108" s="50"/>
      <c r="EP108" s="50"/>
      <c r="EQ108" s="50"/>
      <c r="ER108" s="50"/>
      <c r="ES108" s="50"/>
      <c r="ET108" s="50"/>
      <c r="EU108" s="50"/>
      <c r="EV108" s="50"/>
      <c r="EW108" s="50"/>
      <c r="EX108" s="50"/>
      <c r="EY108" s="50"/>
      <c r="EZ108" s="50"/>
      <c r="FA108" s="50"/>
      <c r="FB108" s="50"/>
      <c r="FC108" s="50"/>
      <c r="FD108" s="50"/>
      <c r="FE108" s="50"/>
      <c r="FF108" s="50"/>
      <c r="FG108" s="50"/>
      <c r="FH108" s="50"/>
      <c r="FI108" s="50"/>
      <c r="FJ108" s="50"/>
      <c r="FK108" s="50"/>
      <c r="FL108" s="50"/>
      <c r="FM108" s="50"/>
      <c r="FN108" s="50"/>
      <c r="FO108" s="50"/>
      <c r="FP108" s="50"/>
      <c r="FQ108" s="50"/>
      <c r="FR108" s="50"/>
      <c r="FS108" s="50"/>
      <c r="FT108" s="50"/>
      <c r="FU108" s="50"/>
      <c r="FV108" s="50"/>
      <c r="FW108" s="50"/>
      <c r="FX108" s="50"/>
      <c r="FY108" s="50"/>
      <c r="FZ108" s="50"/>
      <c r="GA108" s="50"/>
      <c r="GB108" s="50"/>
      <c r="GC108" s="50"/>
      <c r="GD108" s="50"/>
      <c r="GE108" s="50"/>
      <c r="GF108" s="50"/>
      <c r="GG108" s="50"/>
      <c r="GH108" s="50"/>
      <c r="GI108" s="50"/>
      <c r="GJ108" s="50"/>
      <c r="GK108" s="50"/>
      <c r="GL108" s="50"/>
      <c r="GM108" s="50"/>
      <c r="GN108" s="50"/>
      <c r="GO108" s="50"/>
      <c r="GP108" s="50"/>
      <c r="GQ108" s="50"/>
      <c r="GR108" s="50"/>
      <c r="GS108" s="50"/>
      <c r="GT108" s="50"/>
      <c r="GU108" s="50"/>
      <c r="GV108" s="50"/>
      <c r="GW108" s="50"/>
      <c r="GX108" s="50"/>
      <c r="GY108" s="50"/>
      <c r="GZ108" s="50"/>
      <c r="HA108" s="50"/>
      <c r="HB108" s="50"/>
      <c r="HC108" s="50"/>
      <c r="HD108" s="50"/>
      <c r="HE108" s="50"/>
      <c r="HF108" s="50"/>
      <c r="HG108" s="50"/>
      <c r="HH108" s="50"/>
      <c r="HI108" s="50"/>
      <c r="HJ108" s="50"/>
      <c r="HK108" s="50"/>
      <c r="HL108" s="50"/>
      <c r="HM108" s="50"/>
      <c r="HN108" s="50"/>
      <c r="HO108" s="50"/>
      <c r="HP108" s="50"/>
      <c r="HQ108" s="50"/>
      <c r="HR108" s="50"/>
      <c r="HS108" s="50"/>
      <c r="HT108" s="50"/>
      <c r="HU108" s="50"/>
      <c r="HV108" s="50"/>
      <c r="HW108" s="50"/>
      <c r="HX108" s="50"/>
      <c r="HY108" s="50"/>
      <c r="HZ108" s="50"/>
      <c r="IA108" s="50"/>
      <c r="IB108" s="50"/>
      <c r="IC108" s="50"/>
      <c r="ID108" s="50"/>
      <c r="IE108" s="50"/>
      <c r="IF108" s="50"/>
      <c r="IG108" s="50"/>
      <c r="IH108" s="50"/>
      <c r="II108" s="50"/>
      <c r="IJ108" s="50"/>
    </row>
    <row r="109" spans="1:244" s="47" customFormat="1" ht="4.5" customHeight="1">
      <c r="A109" s="44"/>
      <c r="B109" s="44"/>
      <c r="C109" s="44"/>
      <c r="D109" s="44"/>
      <c r="E109" s="44"/>
      <c r="F109" s="44"/>
      <c r="G109" s="44"/>
      <c r="H109" s="44"/>
      <c r="I109" s="146"/>
      <c r="J109" s="146"/>
      <c r="K109" s="146"/>
      <c r="L109" s="147"/>
      <c r="M109" s="147"/>
      <c r="N109" s="147"/>
      <c r="O109" s="148"/>
      <c r="P109" s="148"/>
      <c r="Q109" s="148"/>
      <c r="R109" s="148"/>
      <c r="S109" s="148"/>
      <c r="T109" s="148"/>
      <c r="U109" s="148"/>
      <c r="V109" s="149"/>
      <c r="W109" s="149"/>
      <c r="X109" s="149"/>
      <c r="Y109" s="149"/>
      <c r="Z109" s="149"/>
      <c r="AA109" s="149"/>
      <c r="AB109" s="44"/>
      <c r="AC109" s="149"/>
      <c r="AD109" s="149"/>
      <c r="AE109" s="149"/>
      <c r="AF109" s="149"/>
      <c r="AG109" s="149"/>
      <c r="AH109" s="149"/>
      <c r="AI109" s="149"/>
      <c r="AJ109" s="149"/>
      <c r="AK109" s="44"/>
      <c r="AL109" s="149"/>
      <c r="AM109" s="40"/>
      <c r="AN109" s="40"/>
      <c r="AO109" s="40"/>
      <c r="AP109" s="40"/>
      <c r="AQ109" s="40"/>
      <c r="AR109" s="40"/>
      <c r="AS109" s="40"/>
      <c r="AT109" s="40"/>
      <c r="AU109" s="40"/>
      <c r="AV109" s="40"/>
      <c r="AW109" s="40"/>
      <c r="AX109" s="40"/>
      <c r="AY109" s="40"/>
      <c r="AZ109" s="40"/>
      <c r="BA109" s="40"/>
      <c r="BB109" s="40"/>
      <c r="BC109" s="40"/>
      <c r="BD109" s="40"/>
      <c r="BE109" s="40"/>
      <c r="BF109" s="40"/>
      <c r="BG109" s="40"/>
      <c r="BH109" s="40"/>
      <c r="BI109" s="40"/>
      <c r="BJ109" s="40"/>
      <c r="BK109" s="40"/>
      <c r="BL109" s="40"/>
      <c r="BM109" s="40"/>
      <c r="BN109" s="40"/>
      <c r="BO109" s="40"/>
      <c r="BP109" s="40"/>
      <c r="BQ109" s="40"/>
      <c r="BR109" s="40"/>
      <c r="BS109" s="40"/>
      <c r="BT109" s="40"/>
      <c r="BU109" s="40"/>
      <c r="BV109" s="41"/>
      <c r="BW109" s="41"/>
      <c r="BX109" s="41"/>
      <c r="BY109" s="41"/>
      <c r="BZ109" s="41"/>
      <c r="CA109" s="138"/>
      <c r="CB109" s="138"/>
      <c r="CC109" s="138"/>
      <c r="CD109" s="50"/>
      <c r="CE109" s="50"/>
      <c r="CF109" s="50"/>
      <c r="CG109" s="50"/>
      <c r="CH109" s="50"/>
      <c r="CI109" s="50"/>
      <c r="CJ109" s="50"/>
      <c r="CK109" s="40"/>
      <c r="CL109" s="44"/>
      <c r="CM109" s="44"/>
      <c r="CN109" s="44"/>
      <c r="CO109" s="44"/>
      <c r="CP109" s="44"/>
      <c r="CQ109" s="44"/>
      <c r="CR109" s="44"/>
      <c r="CS109" s="44"/>
      <c r="CT109" s="44"/>
      <c r="CU109" s="44"/>
      <c r="CV109" s="44"/>
      <c r="CW109" s="44"/>
      <c r="CX109" s="44"/>
      <c r="CY109" s="44"/>
      <c r="CZ109" s="44"/>
      <c r="DA109" s="44"/>
      <c r="DB109" s="46"/>
      <c r="DC109" s="46"/>
      <c r="DD109" s="46"/>
      <c r="DE109" s="46"/>
      <c r="DF109" s="46"/>
      <c r="DG109" s="46"/>
      <c r="DH109" s="46"/>
      <c r="DI109" s="46"/>
      <c r="DJ109" s="46"/>
      <c r="DK109" s="46"/>
      <c r="DL109" s="46"/>
      <c r="DM109" s="46"/>
      <c r="DN109" s="46"/>
      <c r="DO109" s="46"/>
      <c r="DP109" s="46"/>
      <c r="DQ109" s="46"/>
      <c r="DR109" s="46"/>
      <c r="DS109" s="46"/>
      <c r="DT109" s="46"/>
      <c r="DU109" s="46"/>
      <c r="DV109" s="46"/>
      <c r="DW109" s="46"/>
      <c r="DX109" s="46"/>
      <c r="DY109" s="37"/>
      <c r="DZ109" s="40"/>
      <c r="EA109" s="40"/>
      <c r="EB109" s="40"/>
      <c r="EC109" s="40"/>
      <c r="ED109" s="40"/>
      <c r="EE109" s="40"/>
      <c r="EF109" s="40"/>
      <c r="EG109" s="40"/>
      <c r="EH109" s="40"/>
      <c r="EI109" s="40"/>
      <c r="EJ109" s="40"/>
      <c r="EK109" s="50"/>
      <c r="EL109" s="50"/>
      <c r="EM109" s="50"/>
      <c r="EN109" s="50"/>
      <c r="EO109" s="50"/>
      <c r="EP109" s="50"/>
      <c r="EQ109" s="50"/>
      <c r="ER109" s="50"/>
      <c r="ES109" s="50"/>
      <c r="ET109" s="50"/>
      <c r="EU109" s="50"/>
      <c r="EV109" s="50"/>
      <c r="EW109" s="50"/>
      <c r="EX109" s="50"/>
      <c r="EY109" s="50"/>
      <c r="EZ109" s="50"/>
      <c r="FA109" s="50"/>
      <c r="FB109" s="50"/>
      <c r="FC109" s="50"/>
      <c r="FD109" s="50"/>
      <c r="FE109" s="50"/>
      <c r="FF109" s="50"/>
      <c r="FG109" s="50"/>
      <c r="FH109" s="50"/>
      <c r="FI109" s="50"/>
      <c r="FJ109" s="50"/>
      <c r="FK109" s="50"/>
      <c r="FL109" s="50"/>
      <c r="FM109" s="50"/>
      <c r="FN109" s="50"/>
      <c r="FO109" s="50"/>
      <c r="FP109" s="50"/>
      <c r="FQ109" s="50"/>
      <c r="FR109" s="50"/>
      <c r="FS109" s="50"/>
      <c r="FT109" s="50"/>
      <c r="FU109" s="50"/>
      <c r="FV109" s="50"/>
      <c r="FW109" s="50"/>
      <c r="FX109" s="50"/>
      <c r="FY109" s="50"/>
      <c r="FZ109" s="50"/>
      <c r="GA109" s="50"/>
      <c r="GB109" s="50"/>
      <c r="GC109" s="50"/>
      <c r="GD109" s="50"/>
      <c r="GE109" s="50"/>
      <c r="GF109" s="50"/>
      <c r="GG109" s="50"/>
      <c r="GH109" s="50"/>
      <c r="GI109" s="50"/>
      <c r="GJ109" s="50"/>
      <c r="GK109" s="50"/>
      <c r="GL109" s="50"/>
      <c r="GM109" s="50"/>
      <c r="GN109" s="50"/>
      <c r="GO109" s="50"/>
      <c r="GP109" s="50"/>
      <c r="GQ109" s="50"/>
      <c r="GR109" s="50"/>
      <c r="GS109" s="50"/>
      <c r="GT109" s="50"/>
      <c r="GU109" s="50"/>
      <c r="GV109" s="50"/>
      <c r="GW109" s="50"/>
      <c r="GX109" s="50"/>
      <c r="GY109" s="50"/>
      <c r="GZ109" s="50"/>
      <c r="HA109" s="50"/>
      <c r="HB109" s="50"/>
      <c r="HC109" s="50"/>
      <c r="HD109" s="50"/>
      <c r="HE109" s="50"/>
      <c r="HF109" s="50"/>
      <c r="HG109" s="50"/>
      <c r="HH109" s="50"/>
      <c r="HI109" s="50"/>
      <c r="HJ109" s="50"/>
      <c r="HK109" s="50"/>
      <c r="HL109" s="50"/>
      <c r="HM109" s="50"/>
      <c r="HN109" s="50"/>
      <c r="HO109" s="50"/>
      <c r="HP109" s="50"/>
      <c r="HQ109" s="50"/>
      <c r="HR109" s="50"/>
      <c r="HS109" s="50"/>
      <c r="HT109" s="50"/>
      <c r="HU109" s="50"/>
      <c r="HV109" s="50"/>
      <c r="HW109" s="50"/>
      <c r="HX109" s="50"/>
      <c r="HY109" s="50"/>
      <c r="HZ109" s="50"/>
      <c r="IA109" s="50"/>
      <c r="IB109" s="50"/>
      <c r="IC109" s="50"/>
      <c r="ID109" s="50"/>
      <c r="IE109" s="50"/>
      <c r="IF109" s="50"/>
      <c r="IG109" s="50"/>
      <c r="IH109" s="50"/>
      <c r="II109" s="50"/>
      <c r="IJ109" s="50"/>
    </row>
    <row r="110" spans="1:244" s="47" customFormat="1" ht="9.75" customHeight="1" thickBot="1">
      <c r="A110" s="1"/>
      <c r="B110" s="1"/>
      <c r="C110" s="12"/>
      <c r="D110" s="14"/>
      <c r="E110" s="37"/>
      <c r="F110" s="37"/>
      <c r="G110" s="37"/>
      <c r="H110" s="37"/>
      <c r="I110" s="37"/>
      <c r="J110" s="311">
        <v>1</v>
      </c>
      <c r="K110" s="311"/>
      <c r="L110" s="311"/>
      <c r="M110" s="92"/>
      <c r="N110" s="92"/>
      <c r="O110" s="92"/>
      <c r="P110" s="92"/>
      <c r="Q110" s="92"/>
      <c r="R110" s="92"/>
      <c r="S110" s="92"/>
      <c r="T110" s="92"/>
      <c r="U110" s="308" t="s">
        <v>628</v>
      </c>
      <c r="V110" s="308"/>
      <c r="W110" s="308"/>
      <c r="X110" s="308"/>
      <c r="Y110" s="310"/>
      <c r="Z110" s="307">
        <v>1</v>
      </c>
      <c r="AA110" s="307"/>
      <c r="AB110" s="307"/>
      <c r="AC110" s="307"/>
      <c r="AD110" s="307">
        <v>2</v>
      </c>
      <c r="AE110" s="307"/>
      <c r="AF110" s="307"/>
      <c r="AG110" s="307"/>
      <c r="AH110" s="307">
        <v>3</v>
      </c>
      <c r="AI110" s="307"/>
      <c r="AJ110" s="307"/>
      <c r="AK110" s="307"/>
      <c r="AL110" s="307">
        <v>4</v>
      </c>
      <c r="AM110" s="307"/>
      <c r="AN110" s="307"/>
      <c r="AO110" s="307"/>
      <c r="AP110" s="307">
        <v>5</v>
      </c>
      <c r="AQ110" s="307"/>
      <c r="AR110" s="307"/>
      <c r="AS110" s="307"/>
      <c r="AT110" s="307">
        <v>6</v>
      </c>
      <c r="AU110" s="307"/>
      <c r="AV110" s="307"/>
      <c r="AW110" s="307"/>
      <c r="AX110" s="37"/>
      <c r="AY110" s="37"/>
      <c r="AZ110" s="40"/>
      <c r="BA110" s="308" t="s">
        <v>629</v>
      </c>
      <c r="BB110" s="308"/>
      <c r="BC110" s="308"/>
      <c r="BD110" s="308"/>
      <c r="BE110" s="308"/>
      <c r="BF110" s="309">
        <v>1</v>
      </c>
      <c r="BG110" s="309"/>
      <c r="BH110" s="309"/>
      <c r="BI110" s="309"/>
      <c r="BJ110" s="309">
        <v>2</v>
      </c>
      <c r="BK110" s="309"/>
      <c r="BL110" s="309"/>
      <c r="BM110" s="309"/>
      <c r="BN110" s="309">
        <v>3</v>
      </c>
      <c r="BO110" s="309"/>
      <c r="BP110" s="309"/>
      <c r="BQ110" s="309"/>
      <c r="BR110" s="309">
        <v>4</v>
      </c>
      <c r="BS110" s="309"/>
      <c r="BT110" s="309"/>
      <c r="BU110" s="309"/>
      <c r="BV110" s="309">
        <v>5</v>
      </c>
      <c r="BW110" s="309"/>
      <c r="BX110" s="309"/>
      <c r="BY110" s="309"/>
      <c r="BZ110" s="309">
        <v>6</v>
      </c>
      <c r="CA110" s="309"/>
      <c r="CB110" s="309"/>
      <c r="CC110" s="309"/>
      <c r="CD110" s="50"/>
      <c r="CE110" s="50"/>
      <c r="CF110" s="50"/>
      <c r="CG110" s="50"/>
      <c r="CH110" s="50"/>
      <c r="CI110" s="50"/>
      <c r="CJ110" s="50"/>
      <c r="CK110" s="40"/>
      <c r="CL110" s="44"/>
      <c r="CM110" s="44"/>
      <c r="CN110" s="44"/>
      <c r="CO110" s="44"/>
      <c r="CP110" s="44"/>
      <c r="CQ110" s="44"/>
      <c r="CR110" s="44"/>
      <c r="CS110" s="44"/>
      <c r="CT110" s="44"/>
      <c r="CU110" s="44"/>
      <c r="CV110" s="44"/>
      <c r="CW110" s="44"/>
      <c r="CX110" s="44"/>
      <c r="CY110" s="44"/>
      <c r="CZ110" s="44"/>
      <c r="DA110" s="44"/>
      <c r="DB110" s="46"/>
      <c r="DC110" s="46"/>
      <c r="DD110" s="46"/>
      <c r="DE110" s="46"/>
      <c r="DF110" s="46"/>
      <c r="DG110" s="46"/>
      <c r="DH110" s="46"/>
      <c r="DI110" s="46"/>
      <c r="DJ110" s="46"/>
      <c r="DK110" s="46"/>
      <c r="DL110" s="46"/>
      <c r="DM110" s="46"/>
      <c r="DN110" s="46"/>
      <c r="DO110" s="46"/>
      <c r="DP110" s="46"/>
      <c r="DQ110" s="46"/>
      <c r="DR110" s="46"/>
      <c r="DS110" s="46"/>
      <c r="DT110" s="46"/>
      <c r="DU110" s="46"/>
      <c r="DV110" s="46"/>
      <c r="DW110" s="46"/>
      <c r="DX110" s="46"/>
      <c r="DY110" s="37"/>
      <c r="DZ110" s="40"/>
      <c r="EA110" s="40"/>
      <c r="EB110" s="40"/>
      <c r="EC110" s="40"/>
      <c r="ED110" s="40"/>
      <c r="EE110" s="40"/>
      <c r="EF110" s="40"/>
      <c r="EG110" s="40"/>
      <c r="EH110" s="40"/>
      <c r="EI110" s="40"/>
      <c r="EJ110" s="40"/>
      <c r="EK110" s="50"/>
      <c r="EL110" s="50"/>
      <c r="EM110" s="50"/>
      <c r="EN110" s="50"/>
      <c r="EO110" s="50"/>
      <c r="EP110" s="50"/>
      <c r="EQ110" s="50"/>
      <c r="ER110" s="50"/>
      <c r="ES110" s="50"/>
      <c r="ET110" s="50"/>
      <c r="EU110" s="50"/>
      <c r="EV110" s="50"/>
      <c r="EW110" s="50"/>
      <c r="EX110" s="50"/>
      <c r="EY110" s="50"/>
      <c r="EZ110" s="50"/>
      <c r="FA110" s="50"/>
      <c r="FB110" s="50"/>
      <c r="FC110" s="50"/>
      <c r="FD110" s="50"/>
      <c r="FE110" s="50"/>
      <c r="FF110" s="50"/>
      <c r="FG110" s="50"/>
      <c r="FH110" s="50"/>
      <c r="FI110" s="50"/>
      <c r="FJ110" s="50"/>
      <c r="FK110" s="50"/>
      <c r="FL110" s="50"/>
      <c r="FM110" s="50"/>
      <c r="FN110" s="50"/>
      <c r="FO110" s="50"/>
      <c r="FP110" s="50"/>
      <c r="FQ110" s="50"/>
      <c r="FR110" s="50"/>
      <c r="FS110" s="50"/>
      <c r="FT110" s="50"/>
      <c r="FU110" s="50"/>
      <c r="FV110" s="50"/>
      <c r="FW110" s="50"/>
      <c r="FX110" s="50"/>
      <c r="FY110" s="50"/>
      <c r="FZ110" s="50"/>
      <c r="GA110" s="50"/>
      <c r="GB110" s="50"/>
      <c r="GC110" s="50"/>
      <c r="GD110" s="50"/>
      <c r="GE110" s="50"/>
      <c r="GF110" s="50"/>
      <c r="GG110" s="50"/>
      <c r="GH110" s="50"/>
      <c r="GI110" s="50"/>
      <c r="GJ110" s="50"/>
      <c r="GK110" s="50"/>
      <c r="GL110" s="50"/>
      <c r="GM110" s="50"/>
      <c r="GN110" s="50"/>
      <c r="GO110" s="50"/>
      <c r="GP110" s="50"/>
      <c r="GQ110" s="50"/>
      <c r="GR110" s="50"/>
      <c r="GS110" s="50"/>
      <c r="GT110" s="50"/>
      <c r="GU110" s="50"/>
      <c r="GV110" s="50"/>
      <c r="GW110" s="50"/>
      <c r="GX110" s="50"/>
      <c r="GY110" s="50"/>
      <c r="GZ110" s="50"/>
      <c r="HA110" s="50"/>
      <c r="HB110" s="50"/>
      <c r="HC110" s="50"/>
      <c r="HD110" s="50"/>
      <c r="HE110" s="50"/>
      <c r="HF110" s="50"/>
      <c r="HG110" s="50"/>
      <c r="HH110" s="50"/>
      <c r="HI110" s="50"/>
      <c r="HJ110" s="50"/>
      <c r="HK110" s="50"/>
      <c r="HL110" s="50"/>
      <c r="HM110" s="50"/>
      <c r="HN110" s="50"/>
      <c r="HO110" s="50"/>
      <c r="HP110" s="50"/>
      <c r="HQ110" s="50"/>
      <c r="HR110" s="50"/>
      <c r="HS110" s="50"/>
      <c r="HT110" s="50"/>
      <c r="HU110" s="50"/>
      <c r="HV110" s="50"/>
      <c r="HW110" s="50"/>
      <c r="HX110" s="50"/>
      <c r="HY110" s="50"/>
      <c r="HZ110" s="50"/>
      <c r="IA110" s="50"/>
      <c r="IB110" s="50"/>
      <c r="IC110" s="50"/>
      <c r="ID110" s="50"/>
      <c r="IE110" s="50"/>
      <c r="IF110" s="50"/>
      <c r="IG110" s="50"/>
      <c r="IH110" s="50"/>
      <c r="II110" s="50"/>
      <c r="IJ110" s="50"/>
    </row>
    <row r="111" spans="1:244" s="47" customFormat="1" ht="9.75" customHeight="1">
      <c r="A111" s="297" t="s">
        <v>648</v>
      </c>
      <c r="B111" s="298"/>
      <c r="C111" s="298"/>
      <c r="D111" s="298"/>
      <c r="E111" s="298"/>
      <c r="F111" s="298"/>
      <c r="G111" s="298"/>
      <c r="H111" s="298"/>
      <c r="I111" s="298"/>
      <c r="J111" s="298"/>
      <c r="K111" s="298"/>
      <c r="L111" s="298"/>
      <c r="M111" s="298"/>
      <c r="N111" s="298"/>
      <c r="O111" s="298"/>
      <c r="P111" s="298"/>
      <c r="Q111" s="298"/>
      <c r="R111" s="298"/>
      <c r="S111" s="299"/>
      <c r="T111" s="15"/>
      <c r="U111" s="293" t="s">
        <v>2</v>
      </c>
      <c r="V111" s="293"/>
      <c r="W111" s="293"/>
      <c r="X111" s="293"/>
      <c r="Y111" s="293"/>
      <c r="Z111" s="285" t="e">
        <f>VLOOKUP($U111&amp;Z$110,申込確認シート!$E$121:$F$160,2,FALSE)</f>
        <v>#N/A</v>
      </c>
      <c r="AA111" s="285"/>
      <c r="AB111" s="285"/>
      <c r="AC111" s="285"/>
      <c r="AD111" s="285" t="e">
        <f>VLOOKUP($U111&amp;AD$110,申込確認シート!$E$121:$F$160,2,FALSE)</f>
        <v>#N/A</v>
      </c>
      <c r="AE111" s="285"/>
      <c r="AF111" s="285"/>
      <c r="AG111" s="285"/>
      <c r="AH111" s="285" t="e">
        <f>VLOOKUP($U111&amp;AH$110,申込確認シート!$E$121:$F$160,2,FALSE)</f>
        <v>#N/A</v>
      </c>
      <c r="AI111" s="285"/>
      <c r="AJ111" s="285"/>
      <c r="AK111" s="285"/>
      <c r="AL111" s="285" t="e">
        <f>VLOOKUP($U111&amp;AL$110,申込確認シート!$E$121:$F$160,2,FALSE)</f>
        <v>#N/A</v>
      </c>
      <c r="AM111" s="285"/>
      <c r="AN111" s="285"/>
      <c r="AO111" s="285"/>
      <c r="AP111" s="285" t="e">
        <f>VLOOKUP($U111&amp;AP$110,申込確認シート!$E$121:$F$160,2,FALSE)</f>
        <v>#N/A</v>
      </c>
      <c r="AQ111" s="285"/>
      <c r="AR111" s="285"/>
      <c r="AS111" s="285"/>
      <c r="AT111" s="286" t="e">
        <f>VLOOKUP($U111&amp;AT$110,申込確認シート!$E$121:$F$160,2,FALSE)</f>
        <v>#N/A</v>
      </c>
      <c r="AU111" s="287"/>
      <c r="AV111" s="287"/>
      <c r="AW111" s="287"/>
      <c r="AX111" s="37"/>
      <c r="AY111" s="37"/>
      <c r="AZ111" s="40"/>
      <c r="BA111" s="293" t="s">
        <v>67</v>
      </c>
      <c r="BB111" s="293"/>
      <c r="BC111" s="293"/>
      <c r="BD111" s="293"/>
      <c r="BE111" s="293"/>
      <c r="BF111" s="287" t="e">
        <f>VLOOKUP($BA111&amp;BF$110,申込確認シート!$E$161:$F$200,2,FALSE)</f>
        <v>#N/A</v>
      </c>
      <c r="BG111" s="287"/>
      <c r="BH111" s="287"/>
      <c r="BI111" s="291"/>
      <c r="BJ111" s="285" t="e">
        <f>VLOOKUP($BA111&amp;BJ$110,申込確認シート!$E$161:$F$200,2,FALSE)</f>
        <v>#N/A</v>
      </c>
      <c r="BK111" s="285"/>
      <c r="BL111" s="285"/>
      <c r="BM111" s="285"/>
      <c r="BN111" s="285" t="e">
        <f>VLOOKUP($BA111&amp;BN$110,申込確認シート!$E$161:$F$200,2,FALSE)</f>
        <v>#N/A</v>
      </c>
      <c r="BO111" s="285"/>
      <c r="BP111" s="285"/>
      <c r="BQ111" s="285"/>
      <c r="BR111" s="285" t="e">
        <f>VLOOKUP($BA111&amp;BR$110,申込確認シート!$E$161:$F$200,2,FALSE)</f>
        <v>#N/A</v>
      </c>
      <c r="BS111" s="285"/>
      <c r="BT111" s="285"/>
      <c r="BU111" s="285"/>
      <c r="BV111" s="285" t="e">
        <f>VLOOKUP($BA111&amp;BV$110,申込確認シート!$E$161:$F$200,2,FALSE)</f>
        <v>#N/A</v>
      </c>
      <c r="BW111" s="285"/>
      <c r="BX111" s="285"/>
      <c r="BY111" s="285"/>
      <c r="BZ111" s="286" t="e">
        <f>VLOOKUP($BA111&amp;BZ$110,申込確認シート!$E$161:$F$200,2,FALSE)</f>
        <v>#N/A</v>
      </c>
      <c r="CA111" s="287"/>
      <c r="CB111" s="287"/>
      <c r="CC111" s="287"/>
      <c r="CD111" s="50"/>
      <c r="CE111" s="50"/>
      <c r="CF111" s="50"/>
      <c r="CG111" s="50"/>
      <c r="CH111" s="50"/>
      <c r="CI111" s="50"/>
      <c r="CJ111" s="50"/>
      <c r="CK111" s="40"/>
      <c r="CL111" s="44"/>
      <c r="CM111" s="44"/>
      <c r="CN111" s="44"/>
      <c r="CO111" s="44"/>
      <c r="CP111" s="44"/>
      <c r="CQ111" s="44"/>
      <c r="CR111" s="44"/>
      <c r="CS111" s="44"/>
      <c r="CT111" s="44"/>
      <c r="CU111" s="44"/>
      <c r="CV111" s="44"/>
      <c r="CW111" s="44"/>
      <c r="CX111" s="44"/>
      <c r="CY111" s="44"/>
      <c r="CZ111" s="44"/>
      <c r="DA111" s="46"/>
      <c r="DB111" s="46"/>
      <c r="DC111" s="46"/>
      <c r="DD111" s="46"/>
      <c r="DE111" s="46"/>
      <c r="DF111" s="46"/>
      <c r="DG111" s="46"/>
      <c r="DH111" s="46"/>
      <c r="DI111" s="46"/>
      <c r="DJ111" s="46"/>
      <c r="DK111" s="46"/>
      <c r="DL111" s="46"/>
      <c r="DM111" s="46"/>
      <c r="DN111" s="46"/>
      <c r="DO111" s="46"/>
      <c r="DP111" s="46"/>
      <c r="DQ111" s="46"/>
      <c r="DR111" s="46"/>
      <c r="DS111" s="46"/>
      <c r="DT111" s="46"/>
      <c r="DU111" s="46"/>
      <c r="DV111" s="46"/>
      <c r="DW111" s="46"/>
      <c r="DX111" s="46"/>
      <c r="DY111" s="37"/>
      <c r="DZ111" s="40"/>
      <c r="EA111" s="40"/>
      <c r="EB111" s="40"/>
      <c r="EC111" s="40"/>
      <c r="ED111" s="40"/>
      <c r="EE111" s="40"/>
      <c r="EF111" s="40"/>
      <c r="EG111" s="40"/>
      <c r="EH111" s="40"/>
      <c r="EI111" s="40"/>
      <c r="EJ111" s="40"/>
      <c r="EK111" s="50"/>
      <c r="EL111" s="50"/>
      <c r="EM111" s="50"/>
      <c r="EN111" s="50"/>
      <c r="EO111" s="50"/>
      <c r="EP111" s="50"/>
      <c r="EQ111" s="50"/>
      <c r="ER111" s="50"/>
      <c r="ES111" s="50"/>
      <c r="ET111" s="50"/>
      <c r="EU111" s="50"/>
      <c r="EV111" s="50"/>
      <c r="EW111" s="50"/>
      <c r="EX111" s="50"/>
      <c r="EY111" s="50"/>
      <c r="EZ111" s="50"/>
      <c r="FA111" s="50"/>
      <c r="FB111" s="50"/>
      <c r="FC111" s="50"/>
      <c r="FD111" s="50"/>
      <c r="FE111" s="50"/>
      <c r="FF111" s="50"/>
      <c r="FG111" s="50"/>
      <c r="FH111" s="50"/>
      <c r="FI111" s="50"/>
      <c r="FJ111" s="50"/>
      <c r="FK111" s="50"/>
      <c r="FL111" s="50"/>
      <c r="FM111" s="50"/>
      <c r="FN111" s="50"/>
      <c r="FO111" s="50"/>
      <c r="FP111" s="50"/>
      <c r="FQ111" s="50"/>
      <c r="FR111" s="50"/>
      <c r="FS111" s="50"/>
      <c r="FT111" s="50"/>
      <c r="FU111" s="50"/>
      <c r="FV111" s="50"/>
      <c r="FW111" s="50"/>
      <c r="FX111" s="50"/>
      <c r="FY111" s="50"/>
      <c r="FZ111" s="50"/>
      <c r="GA111" s="50"/>
      <c r="GB111" s="50"/>
      <c r="GC111" s="50"/>
      <c r="GD111" s="50"/>
      <c r="GE111" s="50"/>
      <c r="GF111" s="50"/>
      <c r="GG111" s="50"/>
      <c r="GH111" s="50"/>
      <c r="GI111" s="50"/>
      <c r="GJ111" s="50"/>
      <c r="GK111" s="50"/>
      <c r="GL111" s="50"/>
      <c r="GM111" s="50"/>
      <c r="GN111" s="50"/>
      <c r="GO111" s="50"/>
      <c r="GP111" s="50"/>
      <c r="GQ111" s="50"/>
      <c r="GR111" s="50"/>
      <c r="GS111" s="50"/>
      <c r="GT111" s="50"/>
      <c r="GU111" s="50"/>
      <c r="GV111" s="50"/>
      <c r="GW111" s="50"/>
      <c r="GX111" s="50"/>
      <c r="GY111" s="50"/>
      <c r="GZ111" s="50"/>
      <c r="HA111" s="50"/>
      <c r="HB111" s="50"/>
      <c r="HC111" s="50"/>
      <c r="HD111" s="50"/>
      <c r="HE111" s="50"/>
      <c r="HF111" s="50"/>
      <c r="HG111" s="50"/>
      <c r="HH111" s="50"/>
      <c r="HI111" s="50"/>
      <c r="HJ111" s="50"/>
      <c r="HK111" s="50"/>
      <c r="HL111" s="50"/>
      <c r="HM111" s="50"/>
      <c r="HN111" s="50"/>
      <c r="HO111" s="50"/>
      <c r="HP111" s="50"/>
      <c r="HQ111" s="50"/>
      <c r="HR111" s="50"/>
      <c r="HS111" s="50"/>
      <c r="HT111" s="50"/>
      <c r="HU111" s="50"/>
      <c r="HV111" s="50"/>
      <c r="HW111" s="50"/>
      <c r="HX111" s="50"/>
      <c r="HY111" s="50"/>
      <c r="HZ111" s="50"/>
      <c r="IA111" s="50"/>
      <c r="IB111" s="50"/>
      <c r="IC111" s="50"/>
      <c r="ID111" s="50"/>
      <c r="IE111" s="50"/>
      <c r="IF111" s="50"/>
      <c r="IG111" s="50"/>
      <c r="IH111" s="50"/>
      <c r="II111" s="50"/>
      <c r="IJ111" s="50"/>
    </row>
    <row r="112" spans="1:244" s="47" customFormat="1" ht="9.75" customHeight="1">
      <c r="A112" s="300"/>
      <c r="B112" s="301"/>
      <c r="C112" s="301"/>
      <c r="D112" s="301"/>
      <c r="E112" s="301"/>
      <c r="F112" s="301"/>
      <c r="G112" s="301"/>
      <c r="H112" s="301"/>
      <c r="I112" s="301"/>
      <c r="J112" s="301"/>
      <c r="K112" s="301"/>
      <c r="L112" s="301"/>
      <c r="M112" s="301"/>
      <c r="N112" s="301"/>
      <c r="O112" s="301"/>
      <c r="P112" s="301"/>
      <c r="Q112" s="301"/>
      <c r="R112" s="301"/>
      <c r="S112" s="302"/>
      <c r="T112" s="15"/>
      <c r="U112" s="293" t="s">
        <v>68</v>
      </c>
      <c r="V112" s="293"/>
      <c r="W112" s="293"/>
      <c r="X112" s="293"/>
      <c r="Y112" s="293"/>
      <c r="Z112" s="287" t="e">
        <f>VLOOKUP($U112&amp;Z$110,申込確認シート!$E$121:$F$160,2,FALSE)</f>
        <v>#N/A</v>
      </c>
      <c r="AA112" s="287"/>
      <c r="AB112" s="287"/>
      <c r="AC112" s="291"/>
      <c r="AD112" s="285" t="e">
        <f>VLOOKUP($U112&amp;AD$110,申込確認シート!$E$121:$F$160,2,FALSE)</f>
        <v>#N/A</v>
      </c>
      <c r="AE112" s="285"/>
      <c r="AF112" s="285"/>
      <c r="AG112" s="285"/>
      <c r="AH112" s="285" t="e">
        <f>VLOOKUP($U112&amp;AH$110,申込確認シート!$E$121:$F$160,2,FALSE)</f>
        <v>#N/A</v>
      </c>
      <c r="AI112" s="285"/>
      <c r="AJ112" s="285"/>
      <c r="AK112" s="285"/>
      <c r="AL112" s="285" t="e">
        <f>VLOOKUP($U112&amp;AL$110,申込確認シート!$E$121:$F$160,2,FALSE)</f>
        <v>#N/A</v>
      </c>
      <c r="AM112" s="285"/>
      <c r="AN112" s="285"/>
      <c r="AO112" s="285"/>
      <c r="AP112" s="285" t="e">
        <f>VLOOKUP($U112&amp;AP$110,申込確認シート!$E$121:$F$160,2,FALSE)</f>
        <v>#N/A</v>
      </c>
      <c r="AQ112" s="285"/>
      <c r="AR112" s="285"/>
      <c r="AS112" s="285"/>
      <c r="AT112" s="286" t="e">
        <f>VLOOKUP($U112&amp;AT$110,申込確認シート!$E$121:$F$160,2,FALSE)</f>
        <v>#N/A</v>
      </c>
      <c r="AU112" s="287"/>
      <c r="AV112" s="287"/>
      <c r="AW112" s="287"/>
      <c r="AX112" s="37"/>
      <c r="AY112" s="37"/>
      <c r="AZ112" s="40"/>
      <c r="BA112" s="293" t="s">
        <v>68</v>
      </c>
      <c r="BB112" s="293"/>
      <c r="BC112" s="293"/>
      <c r="BD112" s="293"/>
      <c r="BE112" s="293"/>
      <c r="BF112" s="287" t="e">
        <f>VLOOKUP($BA112&amp;BF$110,申込確認シート!$E$161:$F$200,2,FALSE)</f>
        <v>#N/A</v>
      </c>
      <c r="BG112" s="287"/>
      <c r="BH112" s="287"/>
      <c r="BI112" s="291"/>
      <c r="BJ112" s="285" t="e">
        <f>VLOOKUP($BA112&amp;BJ$110,申込確認シート!$E$161:$F$200,2,FALSE)</f>
        <v>#N/A</v>
      </c>
      <c r="BK112" s="285"/>
      <c r="BL112" s="285"/>
      <c r="BM112" s="285"/>
      <c r="BN112" s="285" t="e">
        <f>VLOOKUP($BA112&amp;BN$110,申込確認シート!$E$161:$F$200,2,FALSE)</f>
        <v>#N/A</v>
      </c>
      <c r="BO112" s="285"/>
      <c r="BP112" s="285"/>
      <c r="BQ112" s="285"/>
      <c r="BR112" s="285" t="e">
        <f>VLOOKUP($BA112&amp;BR$110,申込確認シート!$E$161:$F$200,2,FALSE)</f>
        <v>#N/A</v>
      </c>
      <c r="BS112" s="285"/>
      <c r="BT112" s="285"/>
      <c r="BU112" s="285"/>
      <c r="BV112" s="285" t="e">
        <f>VLOOKUP($BA112&amp;BV$110,申込確認シート!$E$161:$F$200,2,FALSE)</f>
        <v>#N/A</v>
      </c>
      <c r="BW112" s="285"/>
      <c r="BX112" s="285"/>
      <c r="BY112" s="285"/>
      <c r="BZ112" s="286" t="e">
        <f>VLOOKUP($BA112&amp;BZ$110,申込確認シート!$E$161:$F$200,2,FALSE)</f>
        <v>#N/A</v>
      </c>
      <c r="CA112" s="287"/>
      <c r="CB112" s="287"/>
      <c r="CC112" s="287"/>
      <c r="CD112" s="50"/>
      <c r="CE112" s="50"/>
      <c r="CF112" s="50"/>
      <c r="CG112" s="50"/>
      <c r="CH112" s="50"/>
      <c r="CI112" s="50"/>
      <c r="CJ112" s="50"/>
      <c r="CK112" s="40"/>
      <c r="CL112" s="44"/>
      <c r="CM112" s="44"/>
      <c r="CN112" s="44"/>
      <c r="CO112" s="44"/>
      <c r="CP112" s="44"/>
      <c r="CQ112" s="44"/>
      <c r="CR112" s="44"/>
      <c r="CS112" s="44"/>
      <c r="CT112" s="44"/>
      <c r="CU112" s="44"/>
      <c r="CV112" s="44"/>
      <c r="CW112" s="44"/>
      <c r="CX112" s="44"/>
      <c r="CY112" s="44"/>
      <c r="CZ112" s="44"/>
      <c r="DA112" s="46"/>
      <c r="DB112" s="46"/>
      <c r="DC112" s="46"/>
      <c r="DD112" s="46"/>
      <c r="DE112" s="46"/>
      <c r="DF112" s="46"/>
      <c r="DG112" s="46"/>
      <c r="DH112" s="46"/>
      <c r="DI112" s="46"/>
      <c r="DJ112" s="46"/>
      <c r="DK112" s="46"/>
      <c r="DL112" s="46"/>
      <c r="DM112" s="46"/>
      <c r="DN112" s="46"/>
      <c r="DO112" s="46"/>
      <c r="DP112" s="46"/>
      <c r="DQ112" s="46"/>
      <c r="DR112" s="46"/>
      <c r="DS112" s="46"/>
      <c r="DT112" s="46"/>
      <c r="DU112" s="46"/>
      <c r="DV112" s="46"/>
      <c r="DW112" s="46"/>
      <c r="DX112" s="46"/>
      <c r="DY112" s="37"/>
      <c r="DZ112" s="40"/>
      <c r="EA112" s="40"/>
      <c r="EB112" s="40"/>
      <c r="EC112" s="40"/>
      <c r="ED112" s="40"/>
      <c r="EE112" s="40"/>
      <c r="EF112" s="40"/>
      <c r="EG112" s="40"/>
      <c r="EH112" s="40"/>
      <c r="EI112" s="40"/>
      <c r="EJ112" s="40"/>
      <c r="EK112" s="50"/>
      <c r="EL112" s="50"/>
      <c r="EM112" s="50"/>
      <c r="EN112" s="50"/>
      <c r="EO112" s="50"/>
      <c r="EP112" s="50"/>
      <c r="EQ112" s="50"/>
      <c r="ER112" s="50"/>
      <c r="ES112" s="50"/>
      <c r="ET112" s="50"/>
      <c r="EU112" s="50"/>
      <c r="EV112" s="50"/>
      <c r="EW112" s="50"/>
      <c r="EX112" s="50"/>
      <c r="EY112" s="50"/>
      <c r="EZ112" s="50"/>
      <c r="FA112" s="50"/>
      <c r="FB112" s="50"/>
      <c r="FC112" s="50"/>
      <c r="FD112" s="50"/>
      <c r="FE112" s="50"/>
      <c r="FF112" s="50"/>
      <c r="FG112" s="50"/>
      <c r="FH112" s="50"/>
      <c r="FI112" s="50"/>
      <c r="FJ112" s="50"/>
      <c r="FK112" s="50"/>
      <c r="FL112" s="50"/>
      <c r="FM112" s="50"/>
      <c r="FN112" s="50"/>
      <c r="FO112" s="50"/>
      <c r="FP112" s="50"/>
      <c r="FQ112" s="50"/>
      <c r="FR112" s="50"/>
      <c r="FS112" s="50"/>
      <c r="FT112" s="50"/>
      <c r="FU112" s="50"/>
      <c r="FV112" s="50"/>
      <c r="FW112" s="50"/>
      <c r="FX112" s="50"/>
      <c r="FY112" s="50"/>
      <c r="FZ112" s="50"/>
      <c r="GA112" s="50"/>
      <c r="GB112" s="50"/>
      <c r="GC112" s="50"/>
      <c r="GD112" s="50"/>
      <c r="GE112" s="50"/>
      <c r="GF112" s="50"/>
      <c r="GG112" s="50"/>
      <c r="GH112" s="50"/>
      <c r="GI112" s="50"/>
      <c r="GJ112" s="50"/>
      <c r="GK112" s="50"/>
      <c r="GL112" s="50"/>
      <c r="GM112" s="50"/>
      <c r="GN112" s="50"/>
      <c r="GO112" s="50"/>
      <c r="GP112" s="50"/>
      <c r="GQ112" s="50"/>
      <c r="GR112" s="50"/>
      <c r="GS112" s="50"/>
      <c r="GT112" s="50"/>
      <c r="GU112" s="50"/>
      <c r="GV112" s="50"/>
      <c r="GW112" s="50"/>
      <c r="GX112" s="50"/>
      <c r="GY112" s="50"/>
      <c r="GZ112" s="50"/>
      <c r="HA112" s="50"/>
      <c r="HB112" s="50"/>
      <c r="HC112" s="50"/>
      <c r="HD112" s="50"/>
      <c r="HE112" s="50"/>
      <c r="HF112" s="50"/>
      <c r="HG112" s="50"/>
      <c r="HH112" s="50"/>
      <c r="HI112" s="50"/>
      <c r="HJ112" s="50"/>
      <c r="HK112" s="50"/>
      <c r="HL112" s="50"/>
      <c r="HM112" s="50"/>
      <c r="HN112" s="50"/>
      <c r="HO112" s="50"/>
      <c r="HP112" s="50"/>
      <c r="HQ112" s="50"/>
      <c r="HR112" s="50"/>
      <c r="HS112" s="50"/>
      <c r="HT112" s="50"/>
      <c r="HU112" s="50"/>
      <c r="HV112" s="50"/>
      <c r="HW112" s="50"/>
      <c r="HX112" s="50"/>
      <c r="HY112" s="50"/>
      <c r="HZ112" s="50"/>
      <c r="IA112" s="50"/>
      <c r="IB112" s="50"/>
      <c r="IC112" s="50"/>
      <c r="ID112" s="50"/>
      <c r="IE112" s="50"/>
      <c r="IF112" s="50"/>
      <c r="IG112" s="50"/>
      <c r="IH112" s="50"/>
      <c r="II112" s="50"/>
      <c r="IJ112" s="50"/>
    </row>
    <row r="113" spans="1:244" s="47" customFormat="1" ht="9.75" customHeight="1">
      <c r="A113" s="300"/>
      <c r="B113" s="301"/>
      <c r="C113" s="301"/>
      <c r="D113" s="301"/>
      <c r="E113" s="301"/>
      <c r="F113" s="301"/>
      <c r="G113" s="301"/>
      <c r="H113" s="301"/>
      <c r="I113" s="301"/>
      <c r="J113" s="301"/>
      <c r="K113" s="301"/>
      <c r="L113" s="301"/>
      <c r="M113" s="301"/>
      <c r="N113" s="301"/>
      <c r="O113" s="301"/>
      <c r="P113" s="301"/>
      <c r="Q113" s="301"/>
      <c r="R113" s="301"/>
      <c r="S113" s="302"/>
      <c r="T113" s="15"/>
      <c r="U113" s="293" t="s">
        <v>69</v>
      </c>
      <c r="V113" s="293"/>
      <c r="W113" s="293"/>
      <c r="X113" s="293"/>
      <c r="Y113" s="293"/>
      <c r="Z113" s="287" t="e">
        <f>VLOOKUP($U113&amp;Z$110,申込確認シート!$E$121:$F$160,2,FALSE)</f>
        <v>#N/A</v>
      </c>
      <c r="AA113" s="287"/>
      <c r="AB113" s="287"/>
      <c r="AC113" s="291"/>
      <c r="AD113" s="285" t="e">
        <f>VLOOKUP($U113&amp;AD$110,申込確認シート!$E$121:$F$160,2,FALSE)</f>
        <v>#N/A</v>
      </c>
      <c r="AE113" s="285"/>
      <c r="AF113" s="285"/>
      <c r="AG113" s="285"/>
      <c r="AH113" s="285" t="e">
        <f>VLOOKUP($U113&amp;AH$110,申込確認シート!$E$121:$F$160,2,FALSE)</f>
        <v>#N/A</v>
      </c>
      <c r="AI113" s="285"/>
      <c r="AJ113" s="285"/>
      <c r="AK113" s="285"/>
      <c r="AL113" s="285" t="e">
        <f>VLOOKUP($U113&amp;AL$110,申込確認シート!$E$121:$F$160,2,FALSE)</f>
        <v>#N/A</v>
      </c>
      <c r="AM113" s="285"/>
      <c r="AN113" s="285"/>
      <c r="AO113" s="285"/>
      <c r="AP113" s="285" t="e">
        <f>VLOOKUP($U113&amp;AP$110,申込確認シート!$E$121:$F$160,2,FALSE)</f>
        <v>#N/A</v>
      </c>
      <c r="AQ113" s="285"/>
      <c r="AR113" s="285"/>
      <c r="AS113" s="285"/>
      <c r="AT113" s="286" t="e">
        <f>VLOOKUP($U113&amp;AT$110,申込確認シート!$E$121:$F$160,2,FALSE)</f>
        <v>#N/A</v>
      </c>
      <c r="AU113" s="287"/>
      <c r="AV113" s="287"/>
      <c r="AW113" s="287"/>
      <c r="AX113" s="37"/>
      <c r="AY113" s="37"/>
      <c r="AZ113" s="40"/>
      <c r="BA113" s="293" t="s">
        <v>69</v>
      </c>
      <c r="BB113" s="293"/>
      <c r="BC113" s="293"/>
      <c r="BD113" s="293"/>
      <c r="BE113" s="293"/>
      <c r="BF113" s="287" t="e">
        <f>VLOOKUP($BA113&amp;BF$110,申込確認シート!$E$161:$F$200,2,FALSE)</f>
        <v>#N/A</v>
      </c>
      <c r="BG113" s="287"/>
      <c r="BH113" s="287"/>
      <c r="BI113" s="291"/>
      <c r="BJ113" s="285" t="e">
        <f>VLOOKUP($BA113&amp;BJ$110,申込確認シート!$E$161:$F$200,2,FALSE)</f>
        <v>#N/A</v>
      </c>
      <c r="BK113" s="285"/>
      <c r="BL113" s="285"/>
      <c r="BM113" s="285"/>
      <c r="BN113" s="285" t="e">
        <f>VLOOKUP($BA113&amp;BN$110,申込確認シート!$E$161:$F$200,2,FALSE)</f>
        <v>#N/A</v>
      </c>
      <c r="BO113" s="285"/>
      <c r="BP113" s="285"/>
      <c r="BQ113" s="285"/>
      <c r="BR113" s="285" t="e">
        <f>VLOOKUP($BA113&amp;BR$110,申込確認シート!$E$161:$F$200,2,FALSE)</f>
        <v>#N/A</v>
      </c>
      <c r="BS113" s="285"/>
      <c r="BT113" s="285"/>
      <c r="BU113" s="285"/>
      <c r="BV113" s="285" t="e">
        <f>VLOOKUP($BA113&amp;BV$110,申込確認シート!$E$161:$F$200,2,FALSE)</f>
        <v>#N/A</v>
      </c>
      <c r="BW113" s="285"/>
      <c r="BX113" s="285"/>
      <c r="BY113" s="285"/>
      <c r="BZ113" s="286" t="e">
        <f>VLOOKUP($BA113&amp;BZ$110,申込確認シート!$E$161:$F$200,2,FALSE)</f>
        <v>#N/A</v>
      </c>
      <c r="CA113" s="287"/>
      <c r="CB113" s="287"/>
      <c r="CC113" s="287"/>
      <c r="CD113" s="50"/>
      <c r="CE113" s="50"/>
      <c r="CF113" s="50"/>
      <c r="CG113" s="50"/>
      <c r="CH113" s="50"/>
      <c r="CI113" s="50"/>
      <c r="CJ113" s="50"/>
      <c r="CK113" s="40"/>
      <c r="CL113" s="44"/>
      <c r="CM113" s="44"/>
      <c r="CN113" s="44"/>
      <c r="CO113" s="44"/>
      <c r="CP113" s="44"/>
      <c r="CQ113" s="44"/>
      <c r="CR113" s="44"/>
      <c r="CS113" s="44"/>
      <c r="CT113" s="44"/>
      <c r="CU113" s="44"/>
      <c r="CV113" s="44"/>
      <c r="CW113" s="44"/>
      <c r="CX113" s="44"/>
      <c r="CY113" s="44"/>
      <c r="CZ113" s="44"/>
      <c r="DA113" s="46"/>
      <c r="DB113" s="46"/>
      <c r="DC113" s="46"/>
      <c r="DD113" s="46"/>
      <c r="DE113" s="46"/>
      <c r="DF113" s="46"/>
      <c r="DG113" s="46"/>
      <c r="DH113" s="46"/>
      <c r="DI113" s="46"/>
      <c r="DJ113" s="46"/>
      <c r="DK113" s="46"/>
      <c r="DL113" s="46"/>
      <c r="DM113" s="46"/>
      <c r="DN113" s="46"/>
      <c r="DO113" s="46"/>
      <c r="DP113" s="46"/>
      <c r="DQ113" s="46"/>
      <c r="DR113" s="46"/>
      <c r="DS113" s="46"/>
      <c r="DT113" s="46"/>
      <c r="DU113" s="46"/>
      <c r="DV113" s="46"/>
      <c r="DW113" s="46"/>
      <c r="DX113" s="46"/>
      <c r="DY113" s="37"/>
      <c r="DZ113" s="40"/>
      <c r="EA113" s="40"/>
      <c r="EB113" s="40"/>
      <c r="EC113" s="40"/>
      <c r="ED113" s="40"/>
      <c r="EE113" s="40"/>
      <c r="EF113" s="40"/>
      <c r="EG113" s="40"/>
      <c r="EH113" s="40"/>
      <c r="EI113" s="40"/>
      <c r="EJ113" s="40"/>
      <c r="EK113" s="50"/>
      <c r="EL113" s="50"/>
      <c r="EM113" s="50"/>
      <c r="EN113" s="50"/>
      <c r="EO113" s="50"/>
      <c r="EP113" s="50"/>
      <c r="EQ113" s="50"/>
      <c r="ER113" s="50"/>
      <c r="ES113" s="50"/>
      <c r="ET113" s="50"/>
      <c r="EU113" s="50"/>
      <c r="EV113" s="50"/>
      <c r="EW113" s="50"/>
      <c r="EX113" s="50"/>
      <c r="EY113" s="50"/>
      <c r="EZ113" s="50"/>
      <c r="FA113" s="50"/>
      <c r="FB113" s="50"/>
      <c r="FC113" s="50"/>
      <c r="FD113" s="50"/>
      <c r="FE113" s="50"/>
      <c r="FF113" s="50"/>
      <c r="FG113" s="50"/>
      <c r="FH113" s="50"/>
      <c r="FI113" s="50"/>
      <c r="FJ113" s="50"/>
      <c r="FK113" s="50"/>
      <c r="FL113" s="50"/>
      <c r="FM113" s="50"/>
      <c r="FN113" s="50"/>
      <c r="FO113" s="50"/>
      <c r="FP113" s="50"/>
      <c r="FQ113" s="50"/>
      <c r="FR113" s="50"/>
      <c r="FS113" s="50"/>
      <c r="FT113" s="50"/>
      <c r="FU113" s="50"/>
      <c r="FV113" s="50"/>
      <c r="FW113" s="50"/>
      <c r="FX113" s="50"/>
      <c r="FY113" s="50"/>
      <c r="FZ113" s="50"/>
      <c r="GA113" s="50"/>
      <c r="GB113" s="50"/>
      <c r="GC113" s="50"/>
      <c r="GD113" s="50"/>
      <c r="GE113" s="50"/>
      <c r="GF113" s="50"/>
      <c r="GG113" s="50"/>
      <c r="GH113" s="50"/>
      <c r="GI113" s="50"/>
      <c r="GJ113" s="50"/>
      <c r="GK113" s="50"/>
      <c r="GL113" s="50"/>
      <c r="GM113" s="50"/>
      <c r="GN113" s="50"/>
      <c r="GO113" s="50"/>
      <c r="GP113" s="50"/>
      <c r="GQ113" s="50"/>
      <c r="GR113" s="50"/>
      <c r="GS113" s="50"/>
      <c r="GT113" s="50"/>
      <c r="GU113" s="50"/>
      <c r="GV113" s="50"/>
      <c r="GW113" s="50"/>
      <c r="GX113" s="50"/>
      <c r="GY113" s="50"/>
      <c r="GZ113" s="50"/>
      <c r="HA113" s="50"/>
      <c r="HB113" s="50"/>
      <c r="HC113" s="50"/>
      <c r="HD113" s="50"/>
      <c r="HE113" s="50"/>
      <c r="HF113" s="50"/>
      <c r="HG113" s="50"/>
      <c r="HH113" s="50"/>
      <c r="HI113" s="50"/>
      <c r="HJ113" s="50"/>
      <c r="HK113" s="50"/>
      <c r="HL113" s="50"/>
      <c r="HM113" s="50"/>
      <c r="HN113" s="50"/>
      <c r="HO113" s="50"/>
      <c r="HP113" s="50"/>
      <c r="HQ113" s="50"/>
      <c r="HR113" s="50"/>
      <c r="HS113" s="50"/>
      <c r="HT113" s="50"/>
      <c r="HU113" s="50"/>
      <c r="HV113" s="50"/>
      <c r="HW113" s="50"/>
      <c r="HX113" s="50"/>
      <c r="HY113" s="50"/>
      <c r="HZ113" s="50"/>
      <c r="IA113" s="50"/>
      <c r="IB113" s="50"/>
      <c r="IC113" s="50"/>
      <c r="ID113" s="50"/>
      <c r="IE113" s="50"/>
      <c r="IF113" s="50"/>
      <c r="IG113" s="50"/>
      <c r="IH113" s="50"/>
      <c r="II113" s="50"/>
      <c r="IJ113" s="50"/>
    </row>
    <row r="114" spans="1:244" s="47" customFormat="1" ht="9.75" customHeight="1">
      <c r="A114" s="300"/>
      <c r="B114" s="301"/>
      <c r="C114" s="301"/>
      <c r="D114" s="301"/>
      <c r="E114" s="301"/>
      <c r="F114" s="301"/>
      <c r="G114" s="301"/>
      <c r="H114" s="301"/>
      <c r="I114" s="301"/>
      <c r="J114" s="301"/>
      <c r="K114" s="301"/>
      <c r="L114" s="301"/>
      <c r="M114" s="301"/>
      <c r="N114" s="301"/>
      <c r="O114" s="301"/>
      <c r="P114" s="301"/>
      <c r="Q114" s="301"/>
      <c r="R114" s="301"/>
      <c r="S114" s="302"/>
      <c r="T114" s="91"/>
      <c r="U114" s="293" t="s">
        <v>241</v>
      </c>
      <c r="V114" s="293"/>
      <c r="W114" s="293"/>
      <c r="X114" s="293"/>
      <c r="Y114" s="293"/>
      <c r="Z114" s="287" t="e">
        <f>VLOOKUP($U114&amp;Z$110,申込確認シート!$E$121:$F$160,2,FALSE)</f>
        <v>#N/A</v>
      </c>
      <c r="AA114" s="287"/>
      <c r="AB114" s="287"/>
      <c r="AC114" s="291"/>
      <c r="AD114" s="285" t="e">
        <f>VLOOKUP($U114&amp;AD$110,申込確認シート!$E$121:$F$160,2,FALSE)</f>
        <v>#N/A</v>
      </c>
      <c r="AE114" s="285"/>
      <c r="AF114" s="285"/>
      <c r="AG114" s="285"/>
      <c r="AH114" s="285" t="e">
        <f>VLOOKUP($U114&amp;AH$110,申込確認シート!$E$121:$F$160,2,FALSE)</f>
        <v>#N/A</v>
      </c>
      <c r="AI114" s="285"/>
      <c r="AJ114" s="285"/>
      <c r="AK114" s="285"/>
      <c r="AL114" s="285" t="e">
        <f>VLOOKUP($U114&amp;AL$110,申込確認シート!$E$121:$F$160,2,FALSE)</f>
        <v>#N/A</v>
      </c>
      <c r="AM114" s="285"/>
      <c r="AN114" s="285"/>
      <c r="AO114" s="285"/>
      <c r="AP114" s="285" t="e">
        <f>VLOOKUP($U114&amp;AP$110,申込確認シート!$E$121:$F$160,2,FALSE)</f>
        <v>#N/A</v>
      </c>
      <c r="AQ114" s="285"/>
      <c r="AR114" s="285"/>
      <c r="AS114" s="285"/>
      <c r="AT114" s="286" t="e">
        <f>VLOOKUP($U114&amp;AT$110,申込確認シート!$E$121:$F$160,2,FALSE)</f>
        <v>#N/A</v>
      </c>
      <c r="AU114" s="287"/>
      <c r="AV114" s="287"/>
      <c r="AW114" s="287"/>
      <c r="AX114" s="37"/>
      <c r="AY114" s="37"/>
      <c r="AZ114" s="40"/>
      <c r="BA114" s="295" t="s">
        <v>70</v>
      </c>
      <c r="BB114" s="295"/>
      <c r="BC114" s="295"/>
      <c r="BD114" s="295"/>
      <c r="BE114" s="295"/>
      <c r="BF114" s="290" t="e">
        <f>VLOOKUP($BA114&amp;BF$110,申込確認シート!$E$161:$F$200,2,FALSE)</f>
        <v>#N/A</v>
      </c>
      <c r="BG114" s="290"/>
      <c r="BH114" s="290"/>
      <c r="BI114" s="292"/>
      <c r="BJ114" s="288" t="e">
        <f>VLOOKUP($BA114&amp;BJ$110,申込確認シート!$E$161:$F$200,2,FALSE)</f>
        <v>#N/A</v>
      </c>
      <c r="BK114" s="288"/>
      <c r="BL114" s="288"/>
      <c r="BM114" s="288"/>
      <c r="BN114" s="288" t="e">
        <f>VLOOKUP($BA114&amp;BN$110,申込確認シート!$E$161:$F$200,2,FALSE)</f>
        <v>#N/A</v>
      </c>
      <c r="BO114" s="288"/>
      <c r="BP114" s="288"/>
      <c r="BQ114" s="288"/>
      <c r="BR114" s="288" t="e">
        <f>VLOOKUP($BA114&amp;BR$110,申込確認シート!$E$161:$F$200,2,FALSE)</f>
        <v>#N/A</v>
      </c>
      <c r="BS114" s="288"/>
      <c r="BT114" s="288"/>
      <c r="BU114" s="288"/>
      <c r="BV114" s="288" t="e">
        <f>VLOOKUP($BA114&amp;BV$110,申込確認シート!$E$161:$F$200,2,FALSE)</f>
        <v>#N/A</v>
      </c>
      <c r="BW114" s="288"/>
      <c r="BX114" s="288"/>
      <c r="BY114" s="288"/>
      <c r="BZ114" s="289" t="e">
        <f>VLOOKUP($BA114&amp;BZ$110,申込確認シート!$E$161:$F$200,2,FALSE)</f>
        <v>#N/A</v>
      </c>
      <c r="CA114" s="290"/>
      <c r="CB114" s="290"/>
      <c r="CC114" s="290"/>
      <c r="CD114" s="50"/>
      <c r="CE114" s="50"/>
      <c r="CF114" s="50"/>
      <c r="CG114" s="50"/>
      <c r="CH114" s="50"/>
      <c r="CI114" s="50"/>
      <c r="CJ114" s="50"/>
      <c r="CK114" s="40"/>
      <c r="CL114" s="44"/>
      <c r="CM114" s="44"/>
      <c r="CN114" s="44"/>
      <c r="CO114" s="44"/>
      <c r="CP114" s="44"/>
      <c r="CQ114" s="44"/>
      <c r="CR114" s="44"/>
      <c r="CS114" s="44"/>
      <c r="CT114" s="44"/>
      <c r="CU114" s="44"/>
      <c r="CV114" s="44"/>
      <c r="CW114" s="44"/>
      <c r="CX114" s="44"/>
      <c r="CY114" s="44"/>
      <c r="CZ114" s="44"/>
      <c r="DA114" s="44"/>
      <c r="DB114" s="46"/>
      <c r="DC114" s="46"/>
      <c r="DD114" s="46"/>
      <c r="DE114" s="46"/>
      <c r="DF114" s="46"/>
      <c r="DG114" s="46"/>
      <c r="DH114" s="46"/>
      <c r="DI114" s="46"/>
      <c r="DJ114" s="46"/>
      <c r="DK114" s="46"/>
      <c r="DL114" s="46"/>
      <c r="DM114" s="46"/>
      <c r="DN114" s="46"/>
      <c r="DO114" s="46"/>
      <c r="DP114" s="46"/>
      <c r="DQ114" s="46"/>
      <c r="DR114" s="46"/>
      <c r="DS114" s="46"/>
      <c r="DT114" s="46"/>
      <c r="DU114" s="46"/>
      <c r="DV114" s="46"/>
      <c r="DW114" s="46"/>
      <c r="DX114" s="46"/>
      <c r="DY114" s="37"/>
      <c r="DZ114" s="40"/>
      <c r="EA114" s="40"/>
      <c r="EB114" s="40"/>
      <c r="EC114" s="40"/>
      <c r="ED114" s="40"/>
      <c r="EE114" s="40"/>
      <c r="EF114" s="40"/>
      <c r="EG114" s="40"/>
      <c r="EH114" s="40"/>
      <c r="EI114" s="40"/>
      <c r="EJ114" s="40"/>
      <c r="EK114" s="50"/>
      <c r="EL114" s="50"/>
      <c r="EM114" s="50"/>
      <c r="EN114" s="50"/>
      <c r="EO114" s="50"/>
      <c r="EP114" s="50"/>
      <c r="EQ114" s="50"/>
      <c r="ER114" s="50"/>
      <c r="ES114" s="50"/>
      <c r="ET114" s="50"/>
      <c r="EU114" s="50"/>
      <c r="EV114" s="50"/>
      <c r="EW114" s="50"/>
      <c r="EX114" s="50"/>
      <c r="EY114" s="50"/>
      <c r="EZ114" s="50"/>
      <c r="FA114" s="50"/>
      <c r="FB114" s="50"/>
      <c r="FC114" s="50"/>
      <c r="FD114" s="50"/>
      <c r="FE114" s="50"/>
      <c r="FF114" s="50"/>
      <c r="FG114" s="50"/>
      <c r="FH114" s="50"/>
      <c r="FI114" s="50"/>
      <c r="FJ114" s="50"/>
      <c r="FK114" s="50"/>
      <c r="FL114" s="50"/>
      <c r="FM114" s="50"/>
      <c r="FN114" s="50"/>
      <c r="FO114" s="50"/>
      <c r="FP114" s="50"/>
      <c r="FQ114" s="50"/>
      <c r="FR114" s="50"/>
      <c r="FS114" s="50"/>
      <c r="FT114" s="50"/>
      <c r="FU114" s="50"/>
      <c r="FV114" s="50"/>
      <c r="FW114" s="50"/>
      <c r="FX114" s="50"/>
      <c r="FY114" s="50"/>
      <c r="FZ114" s="50"/>
      <c r="GA114" s="50"/>
      <c r="GB114" s="50"/>
      <c r="GC114" s="50"/>
      <c r="GD114" s="50"/>
      <c r="GE114" s="50"/>
      <c r="GF114" s="50"/>
      <c r="GG114" s="50"/>
      <c r="GH114" s="50"/>
      <c r="GI114" s="50"/>
      <c r="GJ114" s="50"/>
      <c r="GK114" s="50"/>
      <c r="GL114" s="50"/>
      <c r="GM114" s="50"/>
      <c r="GN114" s="50"/>
      <c r="GO114" s="50"/>
      <c r="GP114" s="50"/>
      <c r="GQ114" s="50"/>
      <c r="GR114" s="50"/>
      <c r="GS114" s="50"/>
      <c r="GT114" s="50"/>
      <c r="GU114" s="50"/>
      <c r="GV114" s="50"/>
      <c r="GW114" s="50"/>
      <c r="GX114" s="50"/>
      <c r="GY114" s="50"/>
      <c r="GZ114" s="50"/>
      <c r="HA114" s="50"/>
      <c r="HB114" s="50"/>
      <c r="HC114" s="50"/>
      <c r="HD114" s="50"/>
      <c r="HE114" s="50"/>
      <c r="HF114" s="50"/>
      <c r="HG114" s="50"/>
      <c r="HH114" s="50"/>
      <c r="HI114" s="50"/>
      <c r="HJ114" s="50"/>
      <c r="HK114" s="50"/>
      <c r="HL114" s="50"/>
      <c r="HM114" s="50"/>
      <c r="HN114" s="50"/>
      <c r="HO114" s="50"/>
      <c r="HP114" s="50"/>
      <c r="HQ114" s="50"/>
      <c r="HR114" s="50"/>
      <c r="HS114" s="50"/>
      <c r="HT114" s="50"/>
      <c r="HU114" s="50"/>
      <c r="HV114" s="50"/>
      <c r="HW114" s="50"/>
      <c r="HX114" s="50"/>
      <c r="HY114" s="50"/>
      <c r="HZ114" s="50"/>
      <c r="IA114" s="50"/>
      <c r="IB114" s="50"/>
      <c r="IC114" s="50"/>
      <c r="ID114" s="50"/>
      <c r="IE114" s="50"/>
      <c r="IF114" s="50"/>
      <c r="IG114" s="50"/>
      <c r="IH114" s="50"/>
      <c r="II114" s="50"/>
      <c r="IJ114" s="50"/>
    </row>
    <row r="115" spans="1:244" s="47" customFormat="1" ht="9.75" customHeight="1">
      <c r="A115" s="300"/>
      <c r="B115" s="301"/>
      <c r="C115" s="301"/>
      <c r="D115" s="301"/>
      <c r="E115" s="301"/>
      <c r="F115" s="301"/>
      <c r="G115" s="301"/>
      <c r="H115" s="301"/>
      <c r="I115" s="301"/>
      <c r="J115" s="301"/>
      <c r="K115" s="301"/>
      <c r="L115" s="301"/>
      <c r="M115" s="301"/>
      <c r="N115" s="301"/>
      <c r="O115" s="301"/>
      <c r="P115" s="301"/>
      <c r="Q115" s="301"/>
      <c r="R115" s="301"/>
      <c r="S115" s="302"/>
      <c r="T115" s="91"/>
      <c r="U115" s="293" t="s">
        <v>242</v>
      </c>
      <c r="V115" s="293"/>
      <c r="W115" s="293"/>
      <c r="X115" s="293"/>
      <c r="Y115" s="293"/>
      <c r="Z115" s="287" t="e">
        <f>VLOOKUP($U115&amp;Z$110,申込確認シート!$E$121:$F$160,2,FALSE)</f>
        <v>#N/A</v>
      </c>
      <c r="AA115" s="287"/>
      <c r="AB115" s="287"/>
      <c r="AC115" s="291"/>
      <c r="AD115" s="285" t="e">
        <f>VLOOKUP($U115&amp;AD$110,申込確認シート!$E$121:$F$160,2,FALSE)</f>
        <v>#N/A</v>
      </c>
      <c r="AE115" s="285"/>
      <c r="AF115" s="285"/>
      <c r="AG115" s="285"/>
      <c r="AH115" s="285" t="e">
        <f>VLOOKUP($U115&amp;AH$110,申込確認シート!$E$121:$F$160,2,FALSE)</f>
        <v>#N/A</v>
      </c>
      <c r="AI115" s="285"/>
      <c r="AJ115" s="285"/>
      <c r="AK115" s="285"/>
      <c r="AL115" s="285" t="e">
        <f>VLOOKUP($U115&amp;AL$110,申込確認シート!$E$121:$F$160,2,FALSE)</f>
        <v>#N/A</v>
      </c>
      <c r="AM115" s="285"/>
      <c r="AN115" s="285"/>
      <c r="AO115" s="285"/>
      <c r="AP115" s="285" t="e">
        <f>VLOOKUP($U115&amp;AP$110,申込確認シート!$E$121:$F$160,2,FALSE)</f>
        <v>#N/A</v>
      </c>
      <c r="AQ115" s="285"/>
      <c r="AR115" s="285"/>
      <c r="AS115" s="285"/>
      <c r="AT115" s="286" t="e">
        <f>VLOOKUP($U115&amp;AT$110,申込確認シート!$E$121:$F$160,2,FALSE)</f>
        <v>#N/A</v>
      </c>
      <c r="AU115" s="287"/>
      <c r="AV115" s="287"/>
      <c r="AW115" s="287"/>
      <c r="AX115" s="37"/>
      <c r="AY115" s="37"/>
      <c r="AZ115" s="40"/>
      <c r="BA115" s="295" t="s">
        <v>71</v>
      </c>
      <c r="BB115" s="295"/>
      <c r="BC115" s="295"/>
      <c r="BD115" s="295"/>
      <c r="BE115" s="295"/>
      <c r="BF115" s="290" t="e">
        <f>VLOOKUP($BA115&amp;BF$110,申込確認シート!$E$161:$F$200,2,FALSE)</f>
        <v>#N/A</v>
      </c>
      <c r="BG115" s="290"/>
      <c r="BH115" s="290"/>
      <c r="BI115" s="292"/>
      <c r="BJ115" s="288" t="e">
        <f>VLOOKUP($BA115&amp;BJ$110,申込確認シート!$E$161:$F$200,2,FALSE)</f>
        <v>#N/A</v>
      </c>
      <c r="BK115" s="288"/>
      <c r="BL115" s="288"/>
      <c r="BM115" s="288"/>
      <c r="BN115" s="288" t="e">
        <f>VLOOKUP($BA115&amp;BN$110,申込確認シート!$E$161:$F$200,2,FALSE)</f>
        <v>#N/A</v>
      </c>
      <c r="BO115" s="288"/>
      <c r="BP115" s="288"/>
      <c r="BQ115" s="288"/>
      <c r="BR115" s="288" t="e">
        <f>VLOOKUP($BA115&amp;BR$110,申込確認シート!$E$161:$F$200,2,FALSE)</f>
        <v>#N/A</v>
      </c>
      <c r="BS115" s="288"/>
      <c r="BT115" s="288"/>
      <c r="BU115" s="288"/>
      <c r="BV115" s="288" t="e">
        <f>VLOOKUP($BA115&amp;BV$110,申込確認シート!$E$161:$F$200,2,FALSE)</f>
        <v>#N/A</v>
      </c>
      <c r="BW115" s="288"/>
      <c r="BX115" s="288"/>
      <c r="BY115" s="288"/>
      <c r="BZ115" s="289" t="e">
        <f>VLOOKUP($BA115&amp;BZ$110,申込確認シート!$E$161:$F$200,2,FALSE)</f>
        <v>#N/A</v>
      </c>
      <c r="CA115" s="290"/>
      <c r="CB115" s="290"/>
      <c r="CC115" s="290"/>
      <c r="CD115" s="50"/>
      <c r="CE115" s="50"/>
      <c r="CF115" s="50"/>
      <c r="CG115" s="50"/>
      <c r="CH115" s="50"/>
      <c r="CI115" s="50"/>
      <c r="CJ115" s="50"/>
      <c r="CK115" s="40"/>
      <c r="CL115" s="44"/>
      <c r="CM115" s="44"/>
      <c r="CN115" s="44"/>
      <c r="CO115" s="44"/>
      <c r="CP115" s="44"/>
      <c r="CQ115" s="44"/>
      <c r="CR115" s="44"/>
      <c r="CS115" s="44"/>
      <c r="CT115" s="44"/>
      <c r="CU115" s="44"/>
      <c r="CV115" s="44"/>
      <c r="CW115" s="44"/>
      <c r="CX115" s="44"/>
      <c r="CY115" s="44"/>
      <c r="CZ115" s="44"/>
      <c r="DA115" s="44"/>
      <c r="DB115" s="46"/>
      <c r="DC115" s="46"/>
      <c r="DD115" s="46"/>
      <c r="DE115" s="46"/>
      <c r="DF115" s="46"/>
      <c r="DG115" s="46"/>
      <c r="DH115" s="46"/>
      <c r="DI115" s="46"/>
      <c r="DJ115" s="46"/>
      <c r="DK115" s="46"/>
      <c r="DL115" s="46"/>
      <c r="DM115" s="46"/>
      <c r="DN115" s="46"/>
      <c r="DO115" s="46"/>
      <c r="DP115" s="46"/>
      <c r="DQ115" s="46"/>
      <c r="DR115" s="46"/>
      <c r="DS115" s="46"/>
      <c r="DT115" s="46"/>
      <c r="DU115" s="46"/>
      <c r="DV115" s="46"/>
      <c r="DW115" s="46"/>
      <c r="DX115" s="46"/>
      <c r="DY115" s="37"/>
      <c r="DZ115" s="40"/>
      <c r="EA115" s="40"/>
      <c r="EB115" s="40"/>
      <c r="EC115" s="40"/>
      <c r="ED115" s="40"/>
      <c r="EE115" s="40"/>
      <c r="EF115" s="40"/>
      <c r="EG115" s="40"/>
      <c r="EH115" s="40"/>
      <c r="EI115" s="40"/>
      <c r="EJ115" s="40"/>
      <c r="EK115" s="50"/>
      <c r="EL115" s="50"/>
      <c r="EM115" s="50"/>
      <c r="EN115" s="50"/>
      <c r="EO115" s="50"/>
      <c r="EP115" s="50"/>
      <c r="EQ115" s="50"/>
      <c r="ER115" s="50"/>
      <c r="ES115" s="50"/>
      <c r="ET115" s="50"/>
      <c r="EU115" s="50"/>
      <c r="EV115" s="50"/>
      <c r="EW115" s="50"/>
      <c r="EX115" s="50"/>
      <c r="EY115" s="50"/>
      <c r="EZ115" s="50"/>
      <c r="FA115" s="50"/>
      <c r="FB115" s="50"/>
      <c r="FC115" s="50"/>
      <c r="FD115" s="50"/>
      <c r="FE115" s="50"/>
      <c r="FF115" s="50"/>
      <c r="FG115" s="50"/>
      <c r="FH115" s="50"/>
      <c r="FI115" s="50"/>
      <c r="FJ115" s="50"/>
      <c r="FK115" s="50"/>
      <c r="FL115" s="50"/>
      <c r="FM115" s="50"/>
      <c r="FN115" s="50"/>
      <c r="FO115" s="50"/>
      <c r="FP115" s="50"/>
      <c r="FQ115" s="50"/>
      <c r="FR115" s="50"/>
      <c r="FS115" s="50"/>
      <c r="FT115" s="50"/>
      <c r="FU115" s="50"/>
      <c r="FV115" s="50"/>
      <c r="FW115" s="50"/>
      <c r="FX115" s="50"/>
      <c r="FY115" s="50"/>
      <c r="FZ115" s="50"/>
      <c r="GA115" s="50"/>
      <c r="GB115" s="50"/>
      <c r="GC115" s="50"/>
      <c r="GD115" s="50"/>
      <c r="GE115" s="50"/>
      <c r="GF115" s="50"/>
      <c r="GG115" s="50"/>
      <c r="GH115" s="50"/>
      <c r="GI115" s="50"/>
      <c r="GJ115" s="50"/>
      <c r="GK115" s="50"/>
      <c r="GL115" s="50"/>
      <c r="GM115" s="50"/>
      <c r="GN115" s="50"/>
      <c r="GO115" s="50"/>
      <c r="GP115" s="50"/>
      <c r="GQ115" s="50"/>
      <c r="GR115" s="50"/>
      <c r="GS115" s="50"/>
      <c r="GT115" s="50"/>
      <c r="GU115" s="50"/>
      <c r="GV115" s="50"/>
      <c r="GW115" s="50"/>
      <c r="GX115" s="50"/>
      <c r="GY115" s="50"/>
      <c r="GZ115" s="50"/>
      <c r="HA115" s="50"/>
      <c r="HB115" s="50"/>
      <c r="HC115" s="50"/>
      <c r="HD115" s="50"/>
      <c r="HE115" s="50"/>
      <c r="HF115" s="50"/>
      <c r="HG115" s="50"/>
      <c r="HH115" s="50"/>
      <c r="HI115" s="50"/>
      <c r="HJ115" s="50"/>
      <c r="HK115" s="50"/>
      <c r="HL115" s="50"/>
      <c r="HM115" s="50"/>
      <c r="HN115" s="50"/>
      <c r="HO115" s="50"/>
      <c r="HP115" s="50"/>
      <c r="HQ115" s="50"/>
      <c r="HR115" s="50"/>
      <c r="HS115" s="50"/>
      <c r="HT115" s="50"/>
      <c r="HU115" s="50"/>
      <c r="HV115" s="50"/>
      <c r="HW115" s="50"/>
      <c r="HX115" s="50"/>
      <c r="HY115" s="50"/>
      <c r="HZ115" s="50"/>
      <c r="IA115" s="50"/>
      <c r="IB115" s="50"/>
      <c r="IC115" s="50"/>
      <c r="ID115" s="50"/>
      <c r="IE115" s="50"/>
      <c r="IF115" s="50"/>
      <c r="IG115" s="50"/>
      <c r="IH115" s="50"/>
      <c r="II115" s="50"/>
      <c r="IJ115" s="50"/>
    </row>
    <row r="116" spans="1:244" s="47" customFormat="1" ht="9.75" customHeight="1">
      <c r="A116" s="300"/>
      <c r="B116" s="301"/>
      <c r="C116" s="301"/>
      <c r="D116" s="301"/>
      <c r="E116" s="301"/>
      <c r="F116" s="301"/>
      <c r="G116" s="301"/>
      <c r="H116" s="301"/>
      <c r="I116" s="301"/>
      <c r="J116" s="301"/>
      <c r="K116" s="301"/>
      <c r="L116" s="301"/>
      <c r="M116" s="301"/>
      <c r="N116" s="301"/>
      <c r="O116" s="301"/>
      <c r="P116" s="301"/>
      <c r="Q116" s="301"/>
      <c r="R116" s="301"/>
      <c r="S116" s="302"/>
      <c r="T116" s="91"/>
      <c r="U116" s="293" t="s">
        <v>243</v>
      </c>
      <c r="V116" s="293"/>
      <c r="W116" s="293"/>
      <c r="X116" s="293"/>
      <c r="Y116" s="293"/>
      <c r="Z116" s="287" t="e">
        <f>VLOOKUP($U116&amp;Z$110,申込確認シート!$E$121:$F$160,2,FALSE)</f>
        <v>#N/A</v>
      </c>
      <c r="AA116" s="287"/>
      <c r="AB116" s="287"/>
      <c r="AC116" s="291"/>
      <c r="AD116" s="285" t="e">
        <f>VLOOKUP($U116&amp;AD$110,申込確認シート!$E$121:$F$160,2,FALSE)</f>
        <v>#N/A</v>
      </c>
      <c r="AE116" s="285"/>
      <c r="AF116" s="285"/>
      <c r="AG116" s="285"/>
      <c r="AH116" s="285" t="e">
        <f>VLOOKUP($U116&amp;AH$110,申込確認シート!$E$121:$F$160,2,FALSE)</f>
        <v>#N/A</v>
      </c>
      <c r="AI116" s="285"/>
      <c r="AJ116" s="285"/>
      <c r="AK116" s="285"/>
      <c r="AL116" s="285" t="e">
        <f>VLOOKUP($U116&amp;AL$110,申込確認シート!$E$121:$F$160,2,FALSE)</f>
        <v>#N/A</v>
      </c>
      <c r="AM116" s="285"/>
      <c r="AN116" s="285"/>
      <c r="AO116" s="285"/>
      <c r="AP116" s="285" t="e">
        <f>VLOOKUP($U116&amp;AP$110,申込確認シート!$E$121:$F$160,2,FALSE)</f>
        <v>#N/A</v>
      </c>
      <c r="AQ116" s="285"/>
      <c r="AR116" s="285"/>
      <c r="AS116" s="285"/>
      <c r="AT116" s="286" t="e">
        <f>VLOOKUP($U116&amp;AT$110,申込確認シート!$E$121:$F$160,2,FALSE)</f>
        <v>#N/A</v>
      </c>
      <c r="AU116" s="287"/>
      <c r="AV116" s="287"/>
      <c r="AW116" s="287"/>
      <c r="AX116" s="37"/>
      <c r="AY116" s="37"/>
      <c r="AZ116" s="40"/>
      <c r="BA116" s="295" t="s">
        <v>72</v>
      </c>
      <c r="BB116" s="295"/>
      <c r="BC116" s="295"/>
      <c r="BD116" s="295"/>
      <c r="BE116" s="295"/>
      <c r="BF116" s="290" t="e">
        <f>VLOOKUP($BA116&amp;BF$110,申込確認シート!$E$161:$F$200,2,FALSE)</f>
        <v>#N/A</v>
      </c>
      <c r="BG116" s="290"/>
      <c r="BH116" s="290"/>
      <c r="BI116" s="292"/>
      <c r="BJ116" s="288" t="e">
        <f>VLOOKUP($BA116&amp;BJ$110,申込確認シート!$E$161:$F$200,2,FALSE)</f>
        <v>#N/A</v>
      </c>
      <c r="BK116" s="288"/>
      <c r="BL116" s="288"/>
      <c r="BM116" s="288"/>
      <c r="BN116" s="288" t="e">
        <f>VLOOKUP($BA116&amp;BN$110,申込確認シート!$E$161:$F$200,2,FALSE)</f>
        <v>#N/A</v>
      </c>
      <c r="BO116" s="288"/>
      <c r="BP116" s="288"/>
      <c r="BQ116" s="288"/>
      <c r="BR116" s="288" t="e">
        <f>VLOOKUP($BA116&amp;BR$110,申込確認シート!$E$161:$F$200,2,FALSE)</f>
        <v>#N/A</v>
      </c>
      <c r="BS116" s="288"/>
      <c r="BT116" s="288"/>
      <c r="BU116" s="288"/>
      <c r="BV116" s="288" t="e">
        <f>VLOOKUP($BA116&amp;BV$110,申込確認シート!$E$161:$F$200,2,FALSE)</f>
        <v>#N/A</v>
      </c>
      <c r="BW116" s="288"/>
      <c r="BX116" s="288"/>
      <c r="BY116" s="288"/>
      <c r="BZ116" s="289" t="e">
        <f>VLOOKUP($BA116&amp;BZ$110,申込確認シート!$E$161:$F$200,2,FALSE)</f>
        <v>#N/A</v>
      </c>
      <c r="CA116" s="290"/>
      <c r="CB116" s="290"/>
      <c r="CC116" s="290"/>
      <c r="CD116" s="50"/>
      <c r="CE116" s="50"/>
      <c r="CF116" s="50"/>
      <c r="CG116" s="50"/>
      <c r="CH116" s="50"/>
      <c r="CI116" s="50"/>
      <c r="CJ116" s="50"/>
      <c r="CK116" s="40"/>
      <c r="CL116" s="44"/>
      <c r="CM116" s="44"/>
      <c r="CN116" s="44"/>
      <c r="CO116" s="44"/>
      <c r="CP116" s="44"/>
      <c r="CQ116" s="44"/>
      <c r="CR116" s="44"/>
      <c r="CS116" s="44"/>
      <c r="CT116" s="44"/>
      <c r="CU116" s="44"/>
      <c r="CV116" s="44"/>
      <c r="CW116" s="44"/>
      <c r="CX116" s="44"/>
      <c r="CY116" s="44"/>
      <c r="CZ116" s="44"/>
      <c r="DA116" s="44"/>
      <c r="DB116" s="46"/>
      <c r="DC116" s="46"/>
      <c r="DD116" s="46"/>
      <c r="DE116" s="46"/>
      <c r="DF116" s="46"/>
      <c r="DG116" s="46"/>
      <c r="DH116" s="46"/>
      <c r="DI116" s="46"/>
      <c r="DJ116" s="46"/>
      <c r="DK116" s="46"/>
      <c r="DL116" s="46"/>
      <c r="DM116" s="46"/>
      <c r="DN116" s="46"/>
      <c r="DO116" s="46"/>
      <c r="DP116" s="46"/>
      <c r="DQ116" s="46"/>
      <c r="DR116" s="46"/>
      <c r="DS116" s="46"/>
      <c r="DT116" s="46"/>
      <c r="DU116" s="46"/>
      <c r="DV116" s="46"/>
      <c r="DW116" s="46"/>
      <c r="DX116" s="46"/>
      <c r="DY116" s="37"/>
      <c r="DZ116" s="40"/>
      <c r="EA116" s="40"/>
      <c r="EB116" s="40"/>
      <c r="EC116" s="40"/>
      <c r="ED116" s="40"/>
      <c r="EE116" s="40"/>
      <c r="EF116" s="40"/>
      <c r="EG116" s="40"/>
      <c r="EH116" s="40"/>
      <c r="EI116" s="40"/>
      <c r="EJ116" s="40"/>
      <c r="EK116" s="50"/>
      <c r="EL116" s="50"/>
      <c r="EM116" s="50"/>
      <c r="EN116" s="50"/>
      <c r="EO116" s="50"/>
      <c r="EP116" s="50"/>
      <c r="EQ116" s="50"/>
      <c r="ER116" s="50"/>
      <c r="ES116" s="50"/>
      <c r="ET116" s="50"/>
      <c r="EU116" s="50"/>
      <c r="EV116" s="50"/>
      <c r="EW116" s="50"/>
      <c r="EX116" s="50"/>
      <c r="EY116" s="50"/>
      <c r="EZ116" s="50"/>
      <c r="FA116" s="50"/>
      <c r="FB116" s="50"/>
      <c r="FC116" s="50"/>
      <c r="FD116" s="50"/>
      <c r="FE116" s="50"/>
      <c r="FF116" s="50"/>
      <c r="FG116" s="50"/>
      <c r="FH116" s="50"/>
      <c r="FI116" s="50"/>
      <c r="FJ116" s="50"/>
      <c r="FK116" s="50"/>
      <c r="FL116" s="50"/>
      <c r="FM116" s="50"/>
      <c r="FN116" s="50"/>
      <c r="FO116" s="50"/>
      <c r="FP116" s="50"/>
      <c r="FQ116" s="50"/>
      <c r="FR116" s="50"/>
      <c r="FS116" s="50"/>
      <c r="FT116" s="50"/>
      <c r="FU116" s="50"/>
      <c r="FV116" s="50"/>
      <c r="FW116" s="50"/>
      <c r="FX116" s="50"/>
      <c r="FY116" s="50"/>
      <c r="FZ116" s="50"/>
      <c r="GA116" s="50"/>
      <c r="GB116" s="50"/>
      <c r="GC116" s="50"/>
      <c r="GD116" s="50"/>
      <c r="GE116" s="50"/>
      <c r="GF116" s="50"/>
      <c r="GG116" s="50"/>
      <c r="GH116" s="50"/>
      <c r="GI116" s="50"/>
      <c r="GJ116" s="50"/>
      <c r="GK116" s="50"/>
      <c r="GL116" s="50"/>
      <c r="GM116" s="50"/>
      <c r="GN116" s="50"/>
      <c r="GO116" s="50"/>
      <c r="GP116" s="50"/>
      <c r="GQ116" s="50"/>
      <c r="GR116" s="50"/>
      <c r="GS116" s="50"/>
      <c r="GT116" s="50"/>
      <c r="GU116" s="50"/>
      <c r="GV116" s="50"/>
      <c r="GW116" s="50"/>
      <c r="GX116" s="50"/>
      <c r="GY116" s="50"/>
      <c r="GZ116" s="50"/>
      <c r="HA116" s="50"/>
      <c r="HB116" s="50"/>
      <c r="HC116" s="50"/>
      <c r="HD116" s="50"/>
      <c r="HE116" s="50"/>
      <c r="HF116" s="50"/>
      <c r="HG116" s="50"/>
      <c r="HH116" s="50"/>
      <c r="HI116" s="50"/>
      <c r="HJ116" s="50"/>
      <c r="HK116" s="50"/>
      <c r="HL116" s="50"/>
      <c r="HM116" s="50"/>
      <c r="HN116" s="50"/>
      <c r="HO116" s="50"/>
      <c r="HP116" s="50"/>
      <c r="HQ116" s="50"/>
      <c r="HR116" s="50"/>
      <c r="HS116" s="50"/>
      <c r="HT116" s="50"/>
      <c r="HU116" s="50"/>
      <c r="HV116" s="50"/>
      <c r="HW116" s="50"/>
      <c r="HX116" s="50"/>
      <c r="HY116" s="50"/>
      <c r="HZ116" s="50"/>
      <c r="IA116" s="50"/>
      <c r="IB116" s="50"/>
      <c r="IC116" s="50"/>
      <c r="ID116" s="50"/>
      <c r="IE116" s="50"/>
      <c r="IF116" s="50"/>
      <c r="IG116" s="50"/>
      <c r="IH116" s="50"/>
      <c r="II116" s="50"/>
      <c r="IJ116" s="50"/>
    </row>
    <row r="117" spans="1:244" s="47" customFormat="1" ht="9.75" customHeight="1">
      <c r="A117" s="300"/>
      <c r="B117" s="301"/>
      <c r="C117" s="301"/>
      <c r="D117" s="301"/>
      <c r="E117" s="301"/>
      <c r="F117" s="301"/>
      <c r="G117" s="301"/>
      <c r="H117" s="301"/>
      <c r="I117" s="301"/>
      <c r="J117" s="301"/>
      <c r="K117" s="301"/>
      <c r="L117" s="301"/>
      <c r="M117" s="301"/>
      <c r="N117" s="301"/>
      <c r="O117" s="301"/>
      <c r="P117" s="301"/>
      <c r="Q117" s="301"/>
      <c r="R117" s="301"/>
      <c r="S117" s="302"/>
      <c r="T117" s="150"/>
      <c r="U117" s="295" t="s">
        <v>3</v>
      </c>
      <c r="V117" s="295"/>
      <c r="W117" s="295"/>
      <c r="X117" s="295"/>
      <c r="Y117" s="295"/>
      <c r="Z117" s="290" t="e">
        <f>VLOOKUP($U117&amp;Z$110,申込確認シート!$E$121:$F$160,2,FALSE)</f>
        <v>#N/A</v>
      </c>
      <c r="AA117" s="290"/>
      <c r="AB117" s="290"/>
      <c r="AC117" s="292"/>
      <c r="AD117" s="288" t="e">
        <f>VLOOKUP($U117&amp;AD$110,申込確認シート!$E$121:$F$160,2,FALSE)</f>
        <v>#N/A</v>
      </c>
      <c r="AE117" s="288"/>
      <c r="AF117" s="288"/>
      <c r="AG117" s="288"/>
      <c r="AH117" s="288" t="e">
        <f>VLOOKUP($U117&amp;AH$110,申込確認シート!$E$121:$F$160,2,FALSE)</f>
        <v>#N/A</v>
      </c>
      <c r="AI117" s="288"/>
      <c r="AJ117" s="288"/>
      <c r="AK117" s="288"/>
      <c r="AL117" s="288" t="e">
        <f>VLOOKUP($U117&amp;AL$110,申込確認シート!$E$121:$F$160,2,FALSE)</f>
        <v>#N/A</v>
      </c>
      <c r="AM117" s="288"/>
      <c r="AN117" s="288"/>
      <c r="AO117" s="288"/>
      <c r="AP117" s="288" t="e">
        <f>VLOOKUP($U117&amp;AP$110,申込確認シート!$E$121:$F$160,2,FALSE)</f>
        <v>#N/A</v>
      </c>
      <c r="AQ117" s="288"/>
      <c r="AR117" s="288"/>
      <c r="AS117" s="288"/>
      <c r="AT117" s="289" t="e">
        <f>VLOOKUP($U117&amp;AT$110,申込確認シート!$E$121:$F$160,2,FALSE)</f>
        <v>#N/A</v>
      </c>
      <c r="AU117" s="290"/>
      <c r="AV117" s="290"/>
      <c r="AW117" s="290"/>
      <c r="AX117" s="40"/>
      <c r="AY117" s="40"/>
      <c r="AZ117" s="40"/>
      <c r="BA117" s="135"/>
      <c r="BB117" s="135"/>
      <c r="BC117" s="135"/>
      <c r="BD117" s="135"/>
      <c r="BE117" s="135"/>
      <c r="BF117" s="135"/>
      <c r="BG117" s="135"/>
      <c r="BH117" s="135"/>
      <c r="BI117" s="135"/>
      <c r="BJ117" s="135"/>
      <c r="BK117" s="135"/>
      <c r="BL117" s="135"/>
      <c r="BM117" s="135"/>
      <c r="BN117" s="135"/>
      <c r="BO117" s="135"/>
      <c r="BP117" s="135"/>
      <c r="BQ117" s="135"/>
      <c r="BR117" s="135"/>
      <c r="BS117" s="135"/>
      <c r="BT117" s="135"/>
      <c r="BU117" s="135"/>
      <c r="BV117" s="136"/>
      <c r="BW117" s="136"/>
      <c r="BX117" s="136"/>
      <c r="BY117" s="136"/>
      <c r="BZ117" s="136"/>
      <c r="CA117" s="137"/>
      <c r="CB117" s="137"/>
      <c r="CC117" s="137"/>
      <c r="CD117" s="50"/>
      <c r="CE117" s="50"/>
      <c r="CF117" s="50"/>
      <c r="CG117" s="50"/>
      <c r="CH117" s="50"/>
      <c r="CI117" s="50"/>
      <c r="CJ117" s="50"/>
      <c r="CK117" s="40"/>
      <c r="CL117" s="44"/>
      <c r="CM117" s="44"/>
      <c r="CN117" s="44"/>
      <c r="CO117" s="44"/>
      <c r="CP117" s="44"/>
      <c r="CQ117" s="44"/>
      <c r="CR117" s="44"/>
      <c r="CS117" s="44"/>
      <c r="CT117" s="44"/>
      <c r="CU117" s="44"/>
      <c r="CV117" s="44"/>
      <c r="CW117" s="44"/>
      <c r="CX117" s="44"/>
      <c r="CY117" s="44"/>
      <c r="CZ117" s="44"/>
      <c r="DA117" s="44"/>
      <c r="DB117" s="46"/>
      <c r="DC117" s="46"/>
      <c r="DD117" s="46"/>
      <c r="DE117" s="46"/>
      <c r="DF117" s="46"/>
      <c r="DG117" s="46"/>
      <c r="DH117" s="46"/>
      <c r="DI117" s="46"/>
      <c r="DJ117" s="46"/>
      <c r="DK117" s="46"/>
      <c r="DL117" s="46"/>
      <c r="DM117" s="46"/>
      <c r="DN117" s="46"/>
      <c r="DO117" s="46"/>
      <c r="DP117" s="46"/>
      <c r="DQ117" s="46"/>
      <c r="DR117" s="46"/>
      <c r="DS117" s="46"/>
      <c r="DT117" s="46"/>
      <c r="DU117" s="46"/>
      <c r="DV117" s="46"/>
      <c r="DW117" s="46"/>
      <c r="DX117" s="46"/>
      <c r="DY117" s="37"/>
      <c r="DZ117" s="40"/>
      <c r="EA117" s="40"/>
      <c r="EB117" s="40"/>
      <c r="EC117" s="40"/>
      <c r="ED117" s="40"/>
      <c r="EE117" s="40"/>
      <c r="EF117" s="40"/>
      <c r="EG117" s="40"/>
      <c r="EH117" s="40"/>
      <c r="EI117" s="40"/>
      <c r="EJ117" s="40"/>
      <c r="EK117" s="50"/>
      <c r="EL117" s="50"/>
      <c r="EM117" s="50"/>
      <c r="EN117" s="50"/>
      <c r="EO117" s="50"/>
      <c r="EP117" s="50"/>
      <c r="EQ117" s="50"/>
      <c r="ER117" s="50"/>
      <c r="ES117" s="50"/>
      <c r="ET117" s="50"/>
      <c r="EU117" s="50"/>
      <c r="EV117" s="50"/>
      <c r="EW117" s="50"/>
      <c r="EX117" s="50"/>
      <c r="EY117" s="50"/>
      <c r="EZ117" s="50"/>
      <c r="FA117" s="50"/>
      <c r="FB117" s="50"/>
      <c r="FC117" s="50"/>
      <c r="FD117" s="50"/>
      <c r="FE117" s="50"/>
      <c r="FF117" s="50"/>
      <c r="FG117" s="50"/>
      <c r="FH117" s="50"/>
      <c r="FI117" s="50"/>
      <c r="FJ117" s="50"/>
      <c r="FK117" s="50"/>
      <c r="FL117" s="50"/>
      <c r="FM117" s="50"/>
      <c r="FN117" s="50"/>
      <c r="FO117" s="50"/>
      <c r="FP117" s="50"/>
      <c r="FQ117" s="50"/>
      <c r="FR117" s="50"/>
      <c r="FS117" s="50"/>
      <c r="FT117" s="50"/>
      <c r="FU117" s="50"/>
      <c r="FV117" s="50"/>
      <c r="FW117" s="50"/>
      <c r="FX117" s="50"/>
      <c r="FY117" s="50"/>
      <c r="FZ117" s="50"/>
      <c r="GA117" s="50"/>
      <c r="GB117" s="50"/>
      <c r="GC117" s="50"/>
      <c r="GD117" s="50"/>
      <c r="GE117" s="50"/>
      <c r="GF117" s="50"/>
      <c r="GG117" s="50"/>
      <c r="GH117" s="50"/>
      <c r="GI117" s="50"/>
      <c r="GJ117" s="50"/>
      <c r="GK117" s="50"/>
      <c r="GL117" s="50"/>
      <c r="GM117" s="50"/>
      <c r="GN117" s="50"/>
      <c r="GO117" s="50"/>
      <c r="GP117" s="50"/>
      <c r="GQ117" s="50"/>
      <c r="GR117" s="50"/>
      <c r="GS117" s="50"/>
      <c r="GT117" s="50"/>
      <c r="GU117" s="50"/>
      <c r="GV117" s="50"/>
      <c r="GW117" s="50"/>
      <c r="GX117" s="50"/>
      <c r="GY117" s="50"/>
      <c r="GZ117" s="50"/>
      <c r="HA117" s="50"/>
      <c r="HB117" s="50"/>
      <c r="HC117" s="50"/>
      <c r="HD117" s="50"/>
      <c r="HE117" s="50"/>
      <c r="HF117" s="50"/>
      <c r="HG117" s="50"/>
      <c r="HH117" s="50"/>
      <c r="HI117" s="50"/>
      <c r="HJ117" s="50"/>
      <c r="HK117" s="50"/>
      <c r="HL117" s="50"/>
      <c r="HM117" s="50"/>
      <c r="HN117" s="50"/>
      <c r="HO117" s="50"/>
      <c r="HP117" s="50"/>
      <c r="HQ117" s="50"/>
      <c r="HR117" s="50"/>
      <c r="HS117" s="50"/>
      <c r="HT117" s="50"/>
      <c r="HU117" s="50"/>
      <c r="HV117" s="50"/>
      <c r="HW117" s="50"/>
      <c r="HX117" s="50"/>
      <c r="HY117" s="50"/>
      <c r="HZ117" s="50"/>
      <c r="IA117" s="50"/>
      <c r="IB117" s="50"/>
      <c r="IC117" s="50"/>
      <c r="ID117" s="50"/>
      <c r="IE117" s="50"/>
      <c r="IF117" s="50"/>
      <c r="IG117" s="50"/>
      <c r="IH117" s="50"/>
      <c r="II117" s="50"/>
      <c r="IJ117" s="50"/>
    </row>
    <row r="118" spans="1:244" s="47" customFormat="1" ht="9.75" customHeight="1">
      <c r="A118" s="300"/>
      <c r="B118" s="301"/>
      <c r="C118" s="301"/>
      <c r="D118" s="301"/>
      <c r="E118" s="301"/>
      <c r="F118" s="301"/>
      <c r="G118" s="301"/>
      <c r="H118" s="301"/>
      <c r="I118" s="301"/>
      <c r="J118" s="301"/>
      <c r="K118" s="301"/>
      <c r="L118" s="301"/>
      <c r="M118" s="301"/>
      <c r="N118" s="301"/>
      <c r="O118" s="301"/>
      <c r="P118" s="301"/>
      <c r="Q118" s="301"/>
      <c r="R118" s="301"/>
      <c r="S118" s="302"/>
      <c r="T118" s="150"/>
      <c r="U118" s="295" t="s">
        <v>71</v>
      </c>
      <c r="V118" s="295"/>
      <c r="W118" s="295"/>
      <c r="X118" s="295"/>
      <c r="Y118" s="295"/>
      <c r="Z118" s="290" t="e">
        <f>VLOOKUP($U118&amp;Z$110,申込確認シート!$E$121:$F$160,2,FALSE)</f>
        <v>#N/A</v>
      </c>
      <c r="AA118" s="290"/>
      <c r="AB118" s="290"/>
      <c r="AC118" s="292"/>
      <c r="AD118" s="288" t="e">
        <f>VLOOKUP($U118&amp;AD$110,申込確認シート!$E$121:$F$160,2,FALSE)</f>
        <v>#N/A</v>
      </c>
      <c r="AE118" s="288"/>
      <c r="AF118" s="288"/>
      <c r="AG118" s="288"/>
      <c r="AH118" s="288" t="e">
        <f>VLOOKUP($U118&amp;AH$110,申込確認シート!$E$121:$F$160,2,FALSE)</f>
        <v>#N/A</v>
      </c>
      <c r="AI118" s="288"/>
      <c r="AJ118" s="288"/>
      <c r="AK118" s="288"/>
      <c r="AL118" s="288" t="e">
        <f>VLOOKUP($U118&amp;AL$110,申込確認シート!$E$121:$F$160,2,FALSE)</f>
        <v>#N/A</v>
      </c>
      <c r="AM118" s="288"/>
      <c r="AN118" s="288"/>
      <c r="AO118" s="288"/>
      <c r="AP118" s="288" t="e">
        <f>VLOOKUP($U118&amp;AP$110,申込確認シート!$E$121:$F$160,2,FALSE)</f>
        <v>#N/A</v>
      </c>
      <c r="AQ118" s="288"/>
      <c r="AR118" s="288"/>
      <c r="AS118" s="288"/>
      <c r="AT118" s="289" t="e">
        <f>VLOOKUP($U118&amp;AT$110,申込確認シート!$E$121:$F$160,2,FALSE)</f>
        <v>#N/A</v>
      </c>
      <c r="AU118" s="290"/>
      <c r="AV118" s="290"/>
      <c r="AW118" s="290"/>
      <c r="AX118" s="311"/>
      <c r="AY118" s="311"/>
      <c r="AZ118" s="311"/>
      <c r="BA118" s="311">
        <v>6</v>
      </c>
      <c r="BB118" s="311"/>
      <c r="BC118" s="311"/>
      <c r="BD118" s="40"/>
      <c r="BE118" s="40"/>
      <c r="BF118" s="40"/>
      <c r="BG118" s="40"/>
      <c r="BH118" s="40"/>
      <c r="BI118" s="40"/>
      <c r="BJ118" s="40"/>
      <c r="BK118" s="40"/>
      <c r="BL118" s="40"/>
      <c r="BM118" s="40"/>
      <c r="BN118" s="40"/>
      <c r="BO118" s="40"/>
      <c r="BP118" s="40"/>
      <c r="BQ118" s="40"/>
      <c r="BR118" s="40"/>
      <c r="BS118" s="40"/>
      <c r="BT118" s="40"/>
      <c r="BU118" s="40"/>
      <c r="BV118" s="41"/>
      <c r="BW118" s="41"/>
      <c r="BX118" s="41"/>
      <c r="BY118" s="41"/>
      <c r="BZ118" s="41"/>
      <c r="CA118" s="138"/>
      <c r="CB118" s="138"/>
      <c r="CC118" s="138"/>
      <c r="CD118" s="50"/>
      <c r="CE118" s="50"/>
      <c r="CF118" s="50"/>
      <c r="CG118" s="50"/>
      <c r="CH118" s="50"/>
      <c r="CI118" s="50"/>
      <c r="CJ118" s="50"/>
      <c r="CK118" s="40"/>
      <c r="CL118" s="44"/>
      <c r="CM118" s="44"/>
      <c r="CN118" s="44"/>
      <c r="CO118" s="44"/>
      <c r="CP118" s="44"/>
      <c r="CQ118" s="44"/>
      <c r="CR118" s="44"/>
      <c r="CS118" s="44"/>
      <c r="CT118" s="44"/>
      <c r="CU118" s="44"/>
      <c r="CV118" s="44"/>
      <c r="CW118" s="44"/>
      <c r="CX118" s="44"/>
      <c r="CY118" s="44"/>
      <c r="CZ118" s="44"/>
      <c r="DA118" s="44"/>
      <c r="DB118" s="46"/>
      <c r="DC118" s="46"/>
      <c r="DD118" s="46"/>
      <c r="DE118" s="46"/>
      <c r="DF118" s="46"/>
      <c r="DG118" s="46"/>
      <c r="DH118" s="46"/>
      <c r="DI118" s="46"/>
      <c r="DJ118" s="46"/>
      <c r="DK118" s="46"/>
      <c r="DL118" s="46"/>
      <c r="DM118" s="46"/>
      <c r="DN118" s="46"/>
      <c r="DO118" s="46"/>
      <c r="DP118" s="46"/>
      <c r="DQ118" s="46"/>
      <c r="DR118" s="46"/>
      <c r="DS118" s="46"/>
      <c r="DT118" s="46"/>
      <c r="DU118" s="46"/>
      <c r="DV118" s="46"/>
      <c r="DW118" s="46"/>
      <c r="DX118" s="46"/>
      <c r="DY118" s="37"/>
      <c r="DZ118" s="40"/>
      <c r="EA118" s="40"/>
      <c r="EB118" s="40"/>
      <c r="EC118" s="40"/>
      <c r="ED118" s="40"/>
      <c r="EE118" s="40"/>
      <c r="EF118" s="40"/>
      <c r="EG118" s="40"/>
      <c r="EH118" s="40"/>
      <c r="EI118" s="40"/>
      <c r="EJ118" s="40"/>
      <c r="EK118" s="50"/>
      <c r="EL118" s="50"/>
      <c r="EM118" s="50"/>
      <c r="EN118" s="50"/>
      <c r="EO118" s="50"/>
      <c r="EP118" s="50"/>
      <c r="EQ118" s="50"/>
      <c r="ER118" s="50"/>
      <c r="ES118" s="50"/>
      <c r="ET118" s="50"/>
      <c r="EU118" s="50"/>
      <c r="EV118" s="50"/>
      <c r="EW118" s="50"/>
      <c r="EX118" s="50"/>
      <c r="EY118" s="50"/>
      <c r="EZ118" s="50"/>
      <c r="FA118" s="50"/>
      <c r="FB118" s="50"/>
      <c r="FC118" s="50"/>
      <c r="FD118" s="50"/>
      <c r="FE118" s="50"/>
      <c r="FF118" s="50"/>
      <c r="FG118" s="50"/>
      <c r="FH118" s="50"/>
      <c r="FI118" s="50"/>
      <c r="FJ118" s="50"/>
      <c r="FK118" s="50"/>
      <c r="FL118" s="50"/>
      <c r="FM118" s="50"/>
      <c r="FN118" s="50"/>
      <c r="FO118" s="50"/>
      <c r="FP118" s="50"/>
      <c r="FQ118" s="50"/>
      <c r="FR118" s="50"/>
      <c r="FS118" s="50"/>
      <c r="FT118" s="50"/>
      <c r="FU118" s="50"/>
      <c r="FV118" s="50"/>
      <c r="FW118" s="50"/>
      <c r="FX118" s="50"/>
      <c r="FY118" s="50"/>
      <c r="FZ118" s="50"/>
      <c r="GA118" s="50"/>
      <c r="GB118" s="50"/>
      <c r="GC118" s="50"/>
      <c r="GD118" s="50"/>
      <c r="GE118" s="50"/>
      <c r="GF118" s="50"/>
      <c r="GG118" s="50"/>
      <c r="GH118" s="50"/>
      <c r="GI118" s="50"/>
      <c r="GJ118" s="50"/>
      <c r="GK118" s="50"/>
      <c r="GL118" s="50"/>
      <c r="GM118" s="50"/>
      <c r="GN118" s="50"/>
      <c r="GO118" s="50"/>
      <c r="GP118" s="50"/>
      <c r="GQ118" s="50"/>
      <c r="GR118" s="50"/>
      <c r="GS118" s="50"/>
      <c r="GT118" s="50"/>
      <c r="GU118" s="50"/>
      <c r="GV118" s="50"/>
      <c r="GW118" s="50"/>
      <c r="GX118" s="50"/>
      <c r="GY118" s="50"/>
      <c r="GZ118" s="50"/>
      <c r="HA118" s="50"/>
      <c r="HB118" s="50"/>
      <c r="HC118" s="50"/>
      <c r="HD118" s="50"/>
      <c r="HE118" s="50"/>
      <c r="HF118" s="50"/>
      <c r="HG118" s="50"/>
      <c r="HH118" s="50"/>
      <c r="HI118" s="50"/>
      <c r="HJ118" s="50"/>
      <c r="HK118" s="50"/>
      <c r="HL118" s="50"/>
      <c r="HM118" s="50"/>
      <c r="HN118" s="50"/>
      <c r="HO118" s="50"/>
      <c r="HP118" s="50"/>
      <c r="HQ118" s="50"/>
      <c r="HR118" s="50"/>
      <c r="HS118" s="50"/>
      <c r="HT118" s="50"/>
      <c r="HU118" s="50"/>
      <c r="HV118" s="50"/>
      <c r="HW118" s="50"/>
      <c r="HX118" s="50"/>
      <c r="HY118" s="50"/>
      <c r="HZ118" s="50"/>
      <c r="IA118" s="50"/>
      <c r="IB118" s="50"/>
      <c r="IC118" s="50"/>
      <c r="ID118" s="50"/>
      <c r="IE118" s="50"/>
      <c r="IF118" s="50"/>
      <c r="IG118" s="50"/>
      <c r="IH118" s="50"/>
      <c r="II118" s="50"/>
      <c r="IJ118" s="50"/>
    </row>
    <row r="119" spans="1:244" s="47" customFormat="1" ht="9.75" customHeight="1">
      <c r="A119" s="300"/>
      <c r="B119" s="301"/>
      <c r="C119" s="301"/>
      <c r="D119" s="301"/>
      <c r="E119" s="301"/>
      <c r="F119" s="301"/>
      <c r="G119" s="301"/>
      <c r="H119" s="301"/>
      <c r="I119" s="301"/>
      <c r="J119" s="301"/>
      <c r="K119" s="301"/>
      <c r="L119" s="301"/>
      <c r="M119" s="301"/>
      <c r="N119" s="301"/>
      <c r="O119" s="301"/>
      <c r="P119" s="301"/>
      <c r="Q119" s="301"/>
      <c r="R119" s="301"/>
      <c r="S119" s="302"/>
      <c r="T119" s="150"/>
      <c r="U119" s="295" t="s">
        <v>72</v>
      </c>
      <c r="V119" s="295"/>
      <c r="W119" s="295"/>
      <c r="X119" s="295"/>
      <c r="Y119" s="295"/>
      <c r="Z119" s="290" t="e">
        <f>VLOOKUP($U119&amp;Z$110,申込確認シート!$E$121:$F$160,2,FALSE)</f>
        <v>#N/A</v>
      </c>
      <c r="AA119" s="290"/>
      <c r="AB119" s="290"/>
      <c r="AC119" s="292"/>
      <c r="AD119" s="288" t="e">
        <f>VLOOKUP($U119&amp;AD$110,申込確認シート!$E$121:$F$160,2,FALSE)</f>
        <v>#N/A</v>
      </c>
      <c r="AE119" s="288"/>
      <c r="AF119" s="288"/>
      <c r="AG119" s="288"/>
      <c r="AH119" s="288" t="e">
        <f>VLOOKUP($U119&amp;AH$110,申込確認シート!$E$121:$F$160,2,FALSE)</f>
        <v>#N/A</v>
      </c>
      <c r="AI119" s="288"/>
      <c r="AJ119" s="288"/>
      <c r="AK119" s="288"/>
      <c r="AL119" s="288" t="e">
        <f>VLOOKUP($U119&amp;AL$110,申込確認シート!$E$121:$F$160,2,FALSE)</f>
        <v>#N/A</v>
      </c>
      <c r="AM119" s="288"/>
      <c r="AN119" s="288"/>
      <c r="AO119" s="288"/>
      <c r="AP119" s="288" t="e">
        <f>VLOOKUP($U119&amp;AP$110,申込確認シート!$E$121:$F$160,2,FALSE)</f>
        <v>#N/A</v>
      </c>
      <c r="AQ119" s="288"/>
      <c r="AR119" s="288"/>
      <c r="AS119" s="288"/>
      <c r="AT119" s="289" t="e">
        <f>VLOOKUP($U119&amp;AT$110,申込確認シート!$E$121:$F$160,2,FALSE)</f>
        <v>#N/A</v>
      </c>
      <c r="AU119" s="290"/>
      <c r="AV119" s="290"/>
      <c r="AW119" s="290"/>
      <c r="AX119" s="306"/>
      <c r="AY119" s="306"/>
      <c r="AZ119" s="306"/>
      <c r="BA119" s="306"/>
      <c r="BB119" s="306"/>
      <c r="BC119" s="306"/>
      <c r="BD119" s="41"/>
      <c r="BE119" s="40"/>
      <c r="BF119" s="40"/>
      <c r="BG119" s="40"/>
      <c r="BH119" s="40"/>
      <c r="BI119" s="40"/>
      <c r="BJ119" s="40"/>
      <c r="BK119" s="40"/>
      <c r="BL119" s="40"/>
      <c r="BM119" s="40"/>
      <c r="BN119" s="40"/>
      <c r="BO119" s="40"/>
      <c r="BP119" s="40"/>
      <c r="BQ119" s="40"/>
      <c r="BR119" s="40"/>
      <c r="BS119" s="40"/>
      <c r="BT119" s="40"/>
      <c r="BU119" s="40"/>
      <c r="BV119" s="41"/>
      <c r="BW119" s="41"/>
      <c r="BX119" s="41"/>
      <c r="BY119" s="41"/>
      <c r="BZ119" s="41"/>
      <c r="CA119" s="138"/>
      <c r="CB119" s="138"/>
      <c r="CC119" s="138"/>
      <c r="CD119" s="50"/>
      <c r="CE119" s="50"/>
      <c r="CF119" s="50"/>
      <c r="CG119" s="50"/>
      <c r="CH119" s="50"/>
      <c r="CI119" s="50"/>
      <c r="CJ119" s="50"/>
      <c r="CK119" s="40"/>
      <c r="CL119" s="44"/>
      <c r="CM119" s="44"/>
      <c r="CN119" s="44"/>
      <c r="CO119" s="44"/>
      <c r="CP119" s="44"/>
      <c r="CQ119" s="44"/>
      <c r="CR119" s="44"/>
      <c r="CS119" s="44"/>
      <c r="CT119" s="44"/>
      <c r="CU119" s="44"/>
      <c r="CV119" s="44"/>
      <c r="CW119" s="44"/>
      <c r="CX119" s="44"/>
      <c r="CY119" s="44"/>
      <c r="CZ119" s="44"/>
      <c r="DA119" s="44"/>
      <c r="DB119" s="46"/>
      <c r="DC119" s="46"/>
      <c r="DD119" s="46"/>
      <c r="DE119" s="46"/>
      <c r="DF119" s="46"/>
      <c r="DG119" s="46"/>
      <c r="DH119" s="46"/>
      <c r="DI119" s="46"/>
      <c r="DJ119" s="46"/>
      <c r="DK119" s="46"/>
      <c r="DL119" s="46"/>
      <c r="DM119" s="46"/>
      <c r="DN119" s="46"/>
      <c r="DO119" s="46"/>
      <c r="DP119" s="46"/>
      <c r="DQ119" s="46"/>
      <c r="DR119" s="46"/>
      <c r="DS119" s="46"/>
      <c r="DT119" s="46"/>
      <c r="DU119" s="46"/>
      <c r="DV119" s="46"/>
      <c r="DW119" s="46"/>
      <c r="DX119" s="46"/>
      <c r="DY119" s="37"/>
      <c r="DZ119" s="40"/>
      <c r="EA119" s="40"/>
      <c r="EB119" s="40"/>
      <c r="EC119" s="40"/>
      <c r="ED119" s="40"/>
      <c r="EE119" s="40"/>
      <c r="EF119" s="40"/>
      <c r="EG119" s="40"/>
      <c r="EH119" s="40"/>
      <c r="EI119" s="40"/>
      <c r="EJ119" s="40"/>
      <c r="EK119" s="50"/>
      <c r="EL119" s="50"/>
      <c r="EM119" s="50"/>
      <c r="EN119" s="50"/>
      <c r="EO119" s="50"/>
      <c r="EP119" s="50"/>
      <c r="EQ119" s="50"/>
      <c r="ER119" s="50"/>
      <c r="ES119" s="50"/>
      <c r="ET119" s="50"/>
      <c r="EU119" s="50"/>
      <c r="EV119" s="50"/>
      <c r="EW119" s="50"/>
      <c r="EX119" s="50"/>
      <c r="EY119" s="50"/>
      <c r="EZ119" s="50"/>
      <c r="FA119" s="50"/>
      <c r="FB119" s="50"/>
      <c r="FC119" s="50"/>
      <c r="FD119" s="50"/>
      <c r="FE119" s="50"/>
      <c r="FF119" s="50"/>
      <c r="FG119" s="50"/>
      <c r="FH119" s="50"/>
      <c r="FI119" s="50"/>
      <c r="FJ119" s="50"/>
      <c r="FK119" s="50"/>
      <c r="FL119" s="50"/>
      <c r="FM119" s="50"/>
      <c r="FN119" s="50"/>
      <c r="FO119" s="50"/>
      <c r="FP119" s="50"/>
      <c r="FQ119" s="50"/>
      <c r="FR119" s="50"/>
      <c r="FS119" s="50"/>
      <c r="FT119" s="50"/>
      <c r="FU119" s="50"/>
      <c r="FV119" s="50"/>
      <c r="FW119" s="50"/>
      <c r="FX119" s="50"/>
      <c r="FY119" s="50"/>
      <c r="FZ119" s="50"/>
      <c r="GA119" s="50"/>
      <c r="GB119" s="50"/>
      <c r="GC119" s="50"/>
      <c r="GD119" s="50"/>
      <c r="GE119" s="50"/>
      <c r="GF119" s="50"/>
      <c r="GG119" s="50"/>
      <c r="GH119" s="50"/>
      <c r="GI119" s="50"/>
      <c r="GJ119" s="50"/>
      <c r="GK119" s="50"/>
      <c r="GL119" s="50"/>
      <c r="GM119" s="50"/>
      <c r="GN119" s="50"/>
      <c r="GO119" s="50"/>
      <c r="GP119" s="50"/>
      <c r="GQ119" s="50"/>
      <c r="GR119" s="50"/>
      <c r="GS119" s="50"/>
      <c r="GT119" s="50"/>
      <c r="GU119" s="50"/>
      <c r="GV119" s="50"/>
      <c r="GW119" s="50"/>
      <c r="GX119" s="50"/>
      <c r="GY119" s="50"/>
      <c r="GZ119" s="50"/>
      <c r="HA119" s="50"/>
      <c r="HB119" s="50"/>
      <c r="HC119" s="50"/>
      <c r="HD119" s="50"/>
      <c r="HE119" s="50"/>
      <c r="HF119" s="50"/>
      <c r="HG119" s="50"/>
      <c r="HH119" s="50"/>
      <c r="HI119" s="50"/>
      <c r="HJ119" s="50"/>
      <c r="HK119" s="50"/>
      <c r="HL119" s="50"/>
      <c r="HM119" s="50"/>
      <c r="HN119" s="50"/>
      <c r="HO119" s="50"/>
      <c r="HP119" s="50"/>
      <c r="HQ119" s="50"/>
      <c r="HR119" s="50"/>
      <c r="HS119" s="50"/>
      <c r="HT119" s="50"/>
      <c r="HU119" s="50"/>
      <c r="HV119" s="50"/>
      <c r="HW119" s="50"/>
      <c r="HX119" s="50"/>
      <c r="HY119" s="50"/>
      <c r="HZ119" s="50"/>
      <c r="IA119" s="50"/>
      <c r="IB119" s="50"/>
      <c r="IC119" s="50"/>
      <c r="ID119" s="50"/>
      <c r="IE119" s="50"/>
      <c r="IF119" s="50"/>
      <c r="IG119" s="50"/>
      <c r="IH119" s="50"/>
      <c r="II119" s="50"/>
      <c r="IJ119" s="50"/>
    </row>
    <row r="120" spans="1:244" s="47" customFormat="1" ht="9.75" customHeight="1">
      <c r="A120" s="300"/>
      <c r="B120" s="301"/>
      <c r="C120" s="301"/>
      <c r="D120" s="301"/>
      <c r="E120" s="301"/>
      <c r="F120" s="301"/>
      <c r="G120" s="301"/>
      <c r="H120" s="301"/>
      <c r="I120" s="301"/>
      <c r="J120" s="301"/>
      <c r="K120" s="301"/>
      <c r="L120" s="301"/>
      <c r="M120" s="301"/>
      <c r="N120" s="301"/>
      <c r="O120" s="301"/>
      <c r="P120" s="301"/>
      <c r="Q120" s="301"/>
      <c r="R120" s="301"/>
      <c r="S120" s="302"/>
      <c r="T120" s="150"/>
      <c r="U120" s="295" t="s">
        <v>244</v>
      </c>
      <c r="V120" s="295"/>
      <c r="W120" s="295"/>
      <c r="X120" s="295"/>
      <c r="Y120" s="295"/>
      <c r="Z120" s="290" t="e">
        <f>VLOOKUP($U120&amp;Z$110,申込確認シート!$E$121:$F$160,2,FALSE)</f>
        <v>#N/A</v>
      </c>
      <c r="AA120" s="290"/>
      <c r="AB120" s="290"/>
      <c r="AC120" s="292"/>
      <c r="AD120" s="288" t="e">
        <f>VLOOKUP($U120&amp;AD$110,申込確認シート!$E$121:$F$160,2,FALSE)</f>
        <v>#N/A</v>
      </c>
      <c r="AE120" s="288"/>
      <c r="AF120" s="288"/>
      <c r="AG120" s="288"/>
      <c r="AH120" s="288" t="e">
        <f>VLOOKUP($U120&amp;AH$110,申込確認シート!$E$121:$F$160,2,FALSE)</f>
        <v>#N/A</v>
      </c>
      <c r="AI120" s="288"/>
      <c r="AJ120" s="288"/>
      <c r="AK120" s="288"/>
      <c r="AL120" s="288" t="e">
        <f>VLOOKUP($U120&amp;AL$110,申込確認シート!$E$121:$F$160,2,FALSE)</f>
        <v>#N/A</v>
      </c>
      <c r="AM120" s="288"/>
      <c r="AN120" s="288"/>
      <c r="AO120" s="288"/>
      <c r="AP120" s="288" t="e">
        <f>VLOOKUP($U120&amp;AP$110,申込確認シート!$E$121:$F$160,2,FALSE)</f>
        <v>#N/A</v>
      </c>
      <c r="AQ120" s="288"/>
      <c r="AR120" s="288"/>
      <c r="AS120" s="288"/>
      <c r="AT120" s="289" t="e">
        <f>VLOOKUP($U120&amp;AT$110,申込確認シート!$E$121:$F$160,2,FALSE)</f>
        <v>#N/A</v>
      </c>
      <c r="AU120" s="290"/>
      <c r="AV120" s="290"/>
      <c r="AW120" s="290"/>
      <c r="AX120" s="15"/>
      <c r="AY120" s="15"/>
      <c r="AZ120" s="15"/>
      <c r="BA120" s="306"/>
      <c r="BB120" s="306"/>
      <c r="BC120" s="306"/>
      <c r="BD120" s="41"/>
      <c r="BE120" s="40"/>
      <c r="BF120" s="40"/>
      <c r="BG120" s="40"/>
      <c r="BH120" s="40"/>
      <c r="BI120" s="40"/>
      <c r="BJ120" s="40"/>
      <c r="BK120" s="40"/>
      <c r="BL120" s="40"/>
      <c r="BM120" s="40"/>
      <c r="BN120" s="40"/>
      <c r="BO120" s="40"/>
      <c r="BP120" s="40"/>
      <c r="BQ120" s="40"/>
      <c r="BR120" s="40"/>
      <c r="BS120" s="40"/>
      <c r="BT120" s="40"/>
      <c r="BU120" s="40"/>
      <c r="BV120" s="41"/>
      <c r="BW120" s="41"/>
      <c r="BX120" s="41"/>
      <c r="BY120" s="41"/>
      <c r="BZ120" s="41"/>
      <c r="CA120" s="138"/>
      <c r="CB120" s="138"/>
      <c r="CC120" s="138"/>
      <c r="CD120" s="50"/>
      <c r="CE120" s="50"/>
      <c r="CF120" s="50"/>
      <c r="CG120" s="50"/>
      <c r="CH120" s="50"/>
      <c r="CI120" s="50"/>
      <c r="CJ120" s="50"/>
      <c r="CK120" s="40"/>
      <c r="CL120" s="44"/>
      <c r="CM120" s="44"/>
      <c r="CN120" s="44"/>
      <c r="CO120" s="44"/>
      <c r="CP120" s="44"/>
      <c r="CQ120" s="44"/>
      <c r="CR120" s="44"/>
      <c r="CS120" s="44"/>
      <c r="CT120" s="44"/>
      <c r="CU120" s="44"/>
      <c r="CV120" s="44"/>
      <c r="CW120" s="44"/>
      <c r="CX120" s="44"/>
      <c r="CY120" s="44"/>
      <c r="CZ120" s="44"/>
      <c r="DA120" s="44"/>
      <c r="DB120" s="46"/>
      <c r="DC120" s="46"/>
      <c r="DD120" s="46"/>
      <c r="DE120" s="46"/>
      <c r="DF120" s="46"/>
      <c r="DG120" s="46"/>
      <c r="DH120" s="46"/>
      <c r="DI120" s="46"/>
      <c r="DJ120" s="46"/>
      <c r="DK120" s="46"/>
      <c r="DL120" s="46"/>
      <c r="DM120" s="46"/>
      <c r="DN120" s="46"/>
      <c r="DO120" s="46"/>
      <c r="DP120" s="46"/>
      <c r="DQ120" s="46"/>
      <c r="DR120" s="46"/>
      <c r="DS120" s="46"/>
      <c r="DT120" s="46"/>
      <c r="DU120" s="46"/>
      <c r="DV120" s="46"/>
      <c r="DW120" s="46"/>
      <c r="DX120" s="46"/>
      <c r="DY120" s="37"/>
      <c r="DZ120" s="40"/>
      <c r="EA120" s="40"/>
      <c r="EB120" s="40"/>
      <c r="EC120" s="40"/>
      <c r="ED120" s="40"/>
      <c r="EE120" s="40"/>
      <c r="EF120" s="40"/>
      <c r="EG120" s="40"/>
      <c r="EH120" s="40"/>
      <c r="EI120" s="40"/>
      <c r="EJ120" s="40"/>
      <c r="EK120" s="50"/>
      <c r="EL120" s="50"/>
      <c r="EM120" s="50"/>
      <c r="EN120" s="50"/>
      <c r="EO120" s="50"/>
      <c r="EP120" s="50"/>
      <c r="EQ120" s="50"/>
      <c r="ER120" s="50"/>
      <c r="ES120" s="50"/>
      <c r="ET120" s="50"/>
      <c r="EU120" s="50"/>
      <c r="EV120" s="50"/>
      <c r="EW120" s="50"/>
      <c r="EX120" s="50"/>
      <c r="EY120" s="50"/>
      <c r="EZ120" s="50"/>
      <c r="FA120" s="50"/>
      <c r="FB120" s="50"/>
      <c r="FC120" s="50"/>
      <c r="FD120" s="50"/>
      <c r="FE120" s="50"/>
      <c r="FF120" s="50"/>
      <c r="FG120" s="50"/>
      <c r="FH120" s="50"/>
      <c r="FI120" s="50"/>
      <c r="FJ120" s="50"/>
      <c r="FK120" s="50"/>
      <c r="FL120" s="50"/>
      <c r="FM120" s="50"/>
      <c r="FN120" s="50"/>
      <c r="FO120" s="50"/>
      <c r="FP120" s="50"/>
      <c r="FQ120" s="50"/>
      <c r="FR120" s="50"/>
      <c r="FS120" s="50"/>
      <c r="FT120" s="50"/>
      <c r="FU120" s="50"/>
      <c r="FV120" s="50"/>
      <c r="FW120" s="50"/>
      <c r="FX120" s="50"/>
      <c r="FY120" s="50"/>
      <c r="FZ120" s="50"/>
      <c r="GA120" s="50"/>
      <c r="GB120" s="50"/>
      <c r="GC120" s="50"/>
      <c r="GD120" s="50"/>
      <c r="GE120" s="50"/>
      <c r="GF120" s="50"/>
      <c r="GG120" s="50"/>
      <c r="GH120" s="50"/>
      <c r="GI120" s="50"/>
      <c r="GJ120" s="50"/>
      <c r="GK120" s="50"/>
      <c r="GL120" s="50"/>
      <c r="GM120" s="50"/>
      <c r="GN120" s="50"/>
      <c r="GO120" s="50"/>
      <c r="GP120" s="50"/>
      <c r="GQ120" s="50"/>
      <c r="GR120" s="50"/>
      <c r="GS120" s="50"/>
      <c r="GT120" s="50"/>
      <c r="GU120" s="50"/>
      <c r="GV120" s="50"/>
      <c r="GW120" s="50"/>
      <c r="GX120" s="50"/>
      <c r="GY120" s="50"/>
      <c r="GZ120" s="50"/>
      <c r="HA120" s="50"/>
      <c r="HB120" s="50"/>
      <c r="HC120" s="50"/>
      <c r="HD120" s="50"/>
      <c r="HE120" s="50"/>
      <c r="HF120" s="50"/>
      <c r="HG120" s="50"/>
      <c r="HH120" s="50"/>
      <c r="HI120" s="50"/>
      <c r="HJ120" s="50"/>
      <c r="HK120" s="50"/>
      <c r="HL120" s="50"/>
      <c r="HM120" s="50"/>
      <c r="HN120" s="50"/>
      <c r="HO120" s="50"/>
      <c r="HP120" s="50"/>
      <c r="HQ120" s="50"/>
      <c r="HR120" s="50"/>
      <c r="HS120" s="50"/>
      <c r="HT120" s="50"/>
      <c r="HU120" s="50"/>
      <c r="HV120" s="50"/>
      <c r="HW120" s="50"/>
      <c r="HX120" s="50"/>
      <c r="HY120" s="50"/>
      <c r="HZ120" s="50"/>
      <c r="IA120" s="50"/>
      <c r="IB120" s="50"/>
      <c r="IC120" s="50"/>
      <c r="ID120" s="50"/>
      <c r="IE120" s="50"/>
      <c r="IF120" s="50"/>
      <c r="IG120" s="50"/>
      <c r="IH120" s="50"/>
      <c r="II120" s="50"/>
      <c r="IJ120" s="50"/>
    </row>
    <row r="121" spans="1:244" s="47" customFormat="1" ht="9.75" customHeight="1">
      <c r="A121" s="300"/>
      <c r="B121" s="301"/>
      <c r="C121" s="301"/>
      <c r="D121" s="301"/>
      <c r="E121" s="301"/>
      <c r="F121" s="301"/>
      <c r="G121" s="301"/>
      <c r="H121" s="301"/>
      <c r="I121" s="301"/>
      <c r="J121" s="301"/>
      <c r="K121" s="301"/>
      <c r="L121" s="301"/>
      <c r="M121" s="301"/>
      <c r="N121" s="301"/>
      <c r="O121" s="301"/>
      <c r="P121" s="301"/>
      <c r="Q121" s="301"/>
      <c r="R121" s="301"/>
      <c r="S121" s="302"/>
      <c r="T121" s="150"/>
      <c r="U121" s="295" t="s">
        <v>245</v>
      </c>
      <c r="V121" s="295"/>
      <c r="W121" s="295"/>
      <c r="X121" s="295"/>
      <c r="Y121" s="295"/>
      <c r="Z121" s="290" t="e">
        <f>VLOOKUP($U121&amp;Z$110,申込確認シート!$E$121:$F$160,2,FALSE)</f>
        <v>#N/A</v>
      </c>
      <c r="AA121" s="290"/>
      <c r="AB121" s="290"/>
      <c r="AC121" s="292"/>
      <c r="AD121" s="288" t="e">
        <f>VLOOKUP($U121&amp;AD$110,申込確認シート!$E$121:$F$160,2,FALSE)</f>
        <v>#N/A</v>
      </c>
      <c r="AE121" s="288"/>
      <c r="AF121" s="288"/>
      <c r="AG121" s="288"/>
      <c r="AH121" s="288" t="e">
        <f>VLOOKUP($U121&amp;AH$110,申込確認シート!$E$121:$F$160,2,FALSE)</f>
        <v>#N/A</v>
      </c>
      <c r="AI121" s="288"/>
      <c r="AJ121" s="288"/>
      <c r="AK121" s="288"/>
      <c r="AL121" s="288" t="e">
        <f>VLOOKUP($U121&amp;AL$110,申込確認シート!$E$121:$F$160,2,FALSE)</f>
        <v>#N/A</v>
      </c>
      <c r="AM121" s="288"/>
      <c r="AN121" s="288"/>
      <c r="AO121" s="288"/>
      <c r="AP121" s="288" t="e">
        <f>VLOOKUP($U121&amp;AP$110,申込確認シート!$E$121:$F$160,2,FALSE)</f>
        <v>#N/A</v>
      </c>
      <c r="AQ121" s="288"/>
      <c r="AR121" s="288"/>
      <c r="AS121" s="288"/>
      <c r="AT121" s="289" t="e">
        <f>VLOOKUP($U121&amp;AT$110,申込確認シート!$E$121:$F$160,2,FALSE)</f>
        <v>#N/A</v>
      </c>
      <c r="AU121" s="290"/>
      <c r="AV121" s="290"/>
      <c r="AW121" s="290"/>
      <c r="AX121" s="15"/>
      <c r="AY121" s="15"/>
      <c r="AZ121" s="15"/>
      <c r="BA121" s="306"/>
      <c r="BB121" s="306"/>
      <c r="BC121" s="306"/>
      <c r="BD121" s="41"/>
      <c r="BE121" s="40"/>
      <c r="BF121" s="40"/>
      <c r="BG121" s="40"/>
      <c r="BH121" s="40"/>
      <c r="BI121" s="40"/>
      <c r="BJ121" s="40"/>
      <c r="BK121" s="40"/>
      <c r="BL121" s="40"/>
      <c r="BM121" s="40"/>
      <c r="BN121" s="40"/>
      <c r="BO121" s="40"/>
      <c r="BP121" s="40"/>
      <c r="BQ121" s="40"/>
      <c r="BR121" s="40"/>
      <c r="BS121" s="40"/>
      <c r="BT121" s="40"/>
      <c r="BU121" s="40"/>
      <c r="BV121" s="41"/>
      <c r="BW121" s="41"/>
      <c r="BX121" s="41"/>
      <c r="BY121" s="41"/>
      <c r="BZ121" s="41"/>
      <c r="CA121" s="138"/>
      <c r="CB121" s="138"/>
      <c r="CC121" s="138"/>
      <c r="CD121" s="50"/>
      <c r="CE121" s="50"/>
      <c r="CF121" s="50"/>
      <c r="CG121" s="50"/>
      <c r="CH121" s="50"/>
      <c r="CI121" s="50"/>
      <c r="CJ121" s="50"/>
      <c r="CK121" s="40"/>
      <c r="CL121" s="44"/>
      <c r="CM121" s="44"/>
      <c r="CN121" s="44"/>
      <c r="CO121" s="44"/>
      <c r="CP121" s="44"/>
      <c r="CQ121" s="44"/>
      <c r="CR121" s="44"/>
      <c r="CS121" s="44"/>
      <c r="CT121" s="44"/>
      <c r="CU121" s="44"/>
      <c r="CV121" s="44"/>
      <c r="CW121" s="44"/>
      <c r="CX121" s="44"/>
      <c r="CY121" s="44"/>
      <c r="CZ121" s="44"/>
      <c r="DA121" s="44"/>
      <c r="DB121" s="46"/>
      <c r="DC121" s="46"/>
      <c r="DD121" s="46"/>
      <c r="DE121" s="46"/>
      <c r="DF121" s="46"/>
      <c r="DG121" s="46"/>
      <c r="DH121" s="46"/>
      <c r="DI121" s="46"/>
      <c r="DJ121" s="46"/>
      <c r="DK121" s="46"/>
      <c r="DL121" s="46"/>
      <c r="DM121" s="46"/>
      <c r="DN121" s="46"/>
      <c r="DO121" s="46"/>
      <c r="DP121" s="46"/>
      <c r="DQ121" s="46"/>
      <c r="DR121" s="46"/>
      <c r="DS121" s="46"/>
      <c r="DT121" s="46"/>
      <c r="DU121" s="46"/>
      <c r="DV121" s="46"/>
      <c r="DW121" s="46"/>
      <c r="DX121" s="46"/>
      <c r="DY121" s="37"/>
      <c r="DZ121" s="40"/>
      <c r="EA121" s="40"/>
      <c r="EB121" s="40"/>
      <c r="EC121" s="40"/>
      <c r="ED121" s="40"/>
      <c r="EE121" s="40"/>
      <c r="EF121" s="40"/>
      <c r="EG121" s="40"/>
      <c r="EH121" s="40"/>
      <c r="EI121" s="40"/>
      <c r="EJ121" s="40"/>
      <c r="EK121" s="50"/>
      <c r="EL121" s="50"/>
      <c r="EM121" s="50"/>
      <c r="EN121" s="50"/>
      <c r="EO121" s="50"/>
      <c r="EP121" s="50"/>
      <c r="EQ121" s="50"/>
      <c r="ER121" s="50"/>
      <c r="ES121" s="50"/>
      <c r="ET121" s="50"/>
      <c r="EU121" s="50"/>
      <c r="EV121" s="50"/>
      <c r="EW121" s="50"/>
      <c r="EX121" s="50"/>
      <c r="EY121" s="50"/>
      <c r="EZ121" s="50"/>
      <c r="FA121" s="50"/>
      <c r="FB121" s="50"/>
      <c r="FC121" s="50"/>
      <c r="FD121" s="50"/>
      <c r="FE121" s="50"/>
      <c r="FF121" s="50"/>
      <c r="FG121" s="50"/>
      <c r="FH121" s="50"/>
      <c r="FI121" s="50"/>
      <c r="FJ121" s="50"/>
      <c r="FK121" s="50"/>
      <c r="FL121" s="50"/>
      <c r="FM121" s="50"/>
      <c r="FN121" s="50"/>
      <c r="FO121" s="50"/>
      <c r="FP121" s="50"/>
      <c r="FQ121" s="50"/>
      <c r="FR121" s="50"/>
      <c r="FS121" s="50"/>
      <c r="FT121" s="50"/>
      <c r="FU121" s="50"/>
      <c r="FV121" s="50"/>
      <c r="FW121" s="50"/>
      <c r="FX121" s="50"/>
      <c r="FY121" s="50"/>
      <c r="FZ121" s="50"/>
      <c r="GA121" s="50"/>
      <c r="GB121" s="50"/>
      <c r="GC121" s="50"/>
      <c r="GD121" s="50"/>
      <c r="GE121" s="50"/>
      <c r="GF121" s="50"/>
      <c r="GG121" s="50"/>
      <c r="GH121" s="50"/>
      <c r="GI121" s="50"/>
      <c r="GJ121" s="50"/>
      <c r="GK121" s="50"/>
      <c r="GL121" s="50"/>
      <c r="GM121" s="50"/>
      <c r="GN121" s="50"/>
      <c r="GO121" s="50"/>
      <c r="GP121" s="50"/>
      <c r="GQ121" s="50"/>
      <c r="GR121" s="50"/>
      <c r="GS121" s="50"/>
      <c r="GT121" s="50"/>
      <c r="GU121" s="50"/>
      <c r="GV121" s="50"/>
      <c r="GW121" s="50"/>
      <c r="GX121" s="50"/>
      <c r="GY121" s="50"/>
      <c r="GZ121" s="50"/>
      <c r="HA121" s="50"/>
      <c r="HB121" s="50"/>
      <c r="HC121" s="50"/>
      <c r="HD121" s="50"/>
      <c r="HE121" s="50"/>
      <c r="HF121" s="50"/>
      <c r="HG121" s="50"/>
      <c r="HH121" s="50"/>
      <c r="HI121" s="50"/>
      <c r="HJ121" s="50"/>
      <c r="HK121" s="50"/>
      <c r="HL121" s="50"/>
      <c r="HM121" s="50"/>
      <c r="HN121" s="50"/>
      <c r="HO121" s="50"/>
      <c r="HP121" s="50"/>
      <c r="HQ121" s="50"/>
      <c r="HR121" s="50"/>
      <c r="HS121" s="50"/>
      <c r="HT121" s="50"/>
      <c r="HU121" s="50"/>
      <c r="HV121" s="50"/>
      <c r="HW121" s="50"/>
      <c r="HX121" s="50"/>
      <c r="HY121" s="50"/>
      <c r="HZ121" s="50"/>
      <c r="IA121" s="50"/>
      <c r="IB121" s="50"/>
      <c r="IC121" s="50"/>
      <c r="ID121" s="50"/>
      <c r="IE121" s="50"/>
      <c r="IF121" s="50"/>
      <c r="IG121" s="50"/>
      <c r="IH121" s="50"/>
      <c r="II121" s="50"/>
      <c r="IJ121" s="50"/>
    </row>
    <row r="122" spans="1:244" s="47" customFormat="1" ht="9.75" customHeight="1" thickBot="1">
      <c r="A122" s="303"/>
      <c r="B122" s="304"/>
      <c r="C122" s="304"/>
      <c r="D122" s="304"/>
      <c r="E122" s="304"/>
      <c r="F122" s="304"/>
      <c r="G122" s="304"/>
      <c r="H122" s="304"/>
      <c r="I122" s="304"/>
      <c r="J122" s="304"/>
      <c r="K122" s="304"/>
      <c r="L122" s="304"/>
      <c r="M122" s="304"/>
      <c r="N122" s="304"/>
      <c r="O122" s="304"/>
      <c r="P122" s="304"/>
      <c r="Q122" s="304"/>
      <c r="R122" s="304"/>
      <c r="S122" s="305"/>
      <c r="T122" s="149"/>
      <c r="U122" s="295" t="s">
        <v>246</v>
      </c>
      <c r="V122" s="295"/>
      <c r="W122" s="295"/>
      <c r="X122" s="295"/>
      <c r="Y122" s="295"/>
      <c r="Z122" s="290" t="e">
        <f>VLOOKUP($U122&amp;Z$110,申込確認シート!$E$121:$F$160,2,FALSE)</f>
        <v>#N/A</v>
      </c>
      <c r="AA122" s="290"/>
      <c r="AB122" s="290"/>
      <c r="AC122" s="292"/>
      <c r="AD122" s="288" t="e">
        <f>VLOOKUP($U122&amp;AD$110,申込確認シート!$E$121:$F$160,2,FALSE)</f>
        <v>#N/A</v>
      </c>
      <c r="AE122" s="288"/>
      <c r="AF122" s="288"/>
      <c r="AG122" s="288"/>
      <c r="AH122" s="288" t="e">
        <f>VLOOKUP($U122&amp;AH$110,申込確認シート!$E$121:$F$160,2,FALSE)</f>
        <v>#N/A</v>
      </c>
      <c r="AI122" s="288"/>
      <c r="AJ122" s="288"/>
      <c r="AK122" s="288"/>
      <c r="AL122" s="288" t="e">
        <f>VLOOKUP($U122&amp;AL$110,申込確認シート!$E$121:$F$160,2,FALSE)</f>
        <v>#N/A</v>
      </c>
      <c r="AM122" s="288"/>
      <c r="AN122" s="288"/>
      <c r="AO122" s="288"/>
      <c r="AP122" s="288" t="e">
        <f>VLOOKUP($U122&amp;AP$110,申込確認シート!$E$121:$F$160,2,FALSE)</f>
        <v>#N/A</v>
      </c>
      <c r="AQ122" s="288"/>
      <c r="AR122" s="288"/>
      <c r="AS122" s="288"/>
      <c r="AT122" s="289" t="e">
        <f>VLOOKUP($U122&amp;AT$110,申込確認シート!$E$121:$F$160,2,FALSE)</f>
        <v>#N/A</v>
      </c>
      <c r="AU122" s="290"/>
      <c r="AV122" s="290"/>
      <c r="AW122" s="290"/>
      <c r="AX122" s="91"/>
      <c r="AY122" s="91"/>
      <c r="AZ122" s="91"/>
      <c r="BA122" s="296"/>
      <c r="BB122" s="296"/>
      <c r="BC122" s="296"/>
      <c r="BD122" s="41"/>
      <c r="BE122" s="40"/>
      <c r="BF122" s="40"/>
      <c r="BG122" s="40"/>
      <c r="BH122" s="40"/>
      <c r="BI122" s="40"/>
      <c r="BJ122" s="40"/>
      <c r="BK122" s="40"/>
      <c r="BL122" s="40"/>
      <c r="BM122" s="40"/>
      <c r="BN122" s="40"/>
      <c r="BO122" s="40"/>
      <c r="BP122" s="40"/>
      <c r="BQ122" s="40"/>
      <c r="BR122" s="40"/>
      <c r="BS122" s="40"/>
      <c r="BT122" s="40"/>
      <c r="BU122" s="40"/>
      <c r="BV122" s="41"/>
      <c r="BW122" s="41"/>
      <c r="BX122" s="41"/>
      <c r="BY122" s="41"/>
      <c r="BZ122" s="41"/>
      <c r="CA122" s="138"/>
      <c r="CB122" s="138"/>
      <c r="CC122" s="138"/>
      <c r="CD122" s="50"/>
      <c r="CE122" s="50"/>
      <c r="CF122" s="50"/>
      <c r="CG122" s="50"/>
      <c r="CH122" s="50"/>
      <c r="CI122" s="50"/>
      <c r="CJ122" s="50"/>
      <c r="CK122" s="40"/>
      <c r="CL122" s="44"/>
      <c r="CM122" s="44"/>
      <c r="CN122" s="44"/>
      <c r="CO122" s="44"/>
      <c r="CP122" s="44"/>
      <c r="CQ122" s="44"/>
      <c r="CR122" s="44"/>
      <c r="CS122" s="44"/>
      <c r="CT122" s="44"/>
      <c r="CU122" s="44"/>
      <c r="CV122" s="44"/>
      <c r="CW122" s="44"/>
      <c r="CX122" s="44"/>
      <c r="CY122" s="44"/>
      <c r="CZ122" s="44"/>
      <c r="DA122" s="44"/>
      <c r="DB122" s="46"/>
      <c r="DC122" s="46"/>
      <c r="DD122" s="46"/>
      <c r="DE122" s="46"/>
      <c r="DF122" s="46"/>
      <c r="DG122" s="46"/>
      <c r="DH122" s="46"/>
      <c r="DI122" s="46"/>
      <c r="DJ122" s="46"/>
      <c r="DK122" s="46"/>
      <c r="DL122" s="46"/>
      <c r="DM122" s="46"/>
      <c r="DN122" s="46"/>
      <c r="DO122" s="46"/>
      <c r="DP122" s="46"/>
      <c r="DQ122" s="46"/>
      <c r="DR122" s="46"/>
      <c r="DS122" s="46"/>
      <c r="DT122" s="46"/>
      <c r="DU122" s="46"/>
      <c r="DV122" s="46"/>
      <c r="DW122" s="46"/>
      <c r="DX122" s="46"/>
      <c r="DY122" s="37"/>
      <c r="DZ122" s="40"/>
      <c r="EA122" s="40"/>
      <c r="EB122" s="40"/>
      <c r="EC122" s="40"/>
      <c r="ED122" s="40"/>
      <c r="EE122" s="40"/>
      <c r="EF122" s="40"/>
      <c r="EG122" s="40"/>
      <c r="EH122" s="40"/>
      <c r="EI122" s="40"/>
      <c r="EJ122" s="40"/>
      <c r="EK122" s="50"/>
      <c r="EL122" s="50"/>
      <c r="EM122" s="50"/>
      <c r="EN122" s="50"/>
      <c r="EO122" s="50"/>
      <c r="EP122" s="50"/>
      <c r="EQ122" s="50"/>
      <c r="ER122" s="50"/>
      <c r="ES122" s="50"/>
      <c r="ET122" s="50"/>
      <c r="EU122" s="50"/>
      <c r="EV122" s="50"/>
      <c r="EW122" s="50"/>
      <c r="EX122" s="50"/>
      <c r="EY122" s="50"/>
      <c r="EZ122" s="50"/>
      <c r="FA122" s="50"/>
      <c r="FB122" s="50"/>
      <c r="FC122" s="50"/>
      <c r="FD122" s="50"/>
      <c r="FE122" s="50"/>
      <c r="FF122" s="50"/>
      <c r="FG122" s="50"/>
      <c r="FH122" s="50"/>
      <c r="FI122" s="50"/>
      <c r="FJ122" s="50"/>
      <c r="FK122" s="50"/>
      <c r="FL122" s="50"/>
      <c r="FM122" s="50"/>
      <c r="FN122" s="50"/>
      <c r="FO122" s="50"/>
      <c r="FP122" s="50"/>
      <c r="FQ122" s="50"/>
      <c r="FR122" s="50"/>
      <c r="FS122" s="50"/>
      <c r="FT122" s="50"/>
      <c r="FU122" s="50"/>
      <c r="FV122" s="50"/>
      <c r="FW122" s="50"/>
      <c r="FX122" s="50"/>
      <c r="FY122" s="50"/>
      <c r="FZ122" s="50"/>
      <c r="GA122" s="50"/>
      <c r="GB122" s="50"/>
      <c r="GC122" s="50"/>
      <c r="GD122" s="50"/>
      <c r="GE122" s="50"/>
      <c r="GF122" s="50"/>
      <c r="GG122" s="50"/>
      <c r="GH122" s="50"/>
      <c r="GI122" s="50"/>
      <c r="GJ122" s="50"/>
      <c r="GK122" s="50"/>
      <c r="GL122" s="50"/>
      <c r="GM122" s="50"/>
      <c r="GN122" s="50"/>
      <c r="GO122" s="50"/>
      <c r="GP122" s="50"/>
      <c r="GQ122" s="50"/>
      <c r="GR122" s="50"/>
      <c r="GS122" s="50"/>
      <c r="GT122" s="50"/>
      <c r="GU122" s="50"/>
      <c r="GV122" s="50"/>
      <c r="GW122" s="50"/>
      <c r="GX122" s="50"/>
      <c r="GY122" s="50"/>
      <c r="GZ122" s="50"/>
      <c r="HA122" s="50"/>
      <c r="HB122" s="50"/>
      <c r="HC122" s="50"/>
      <c r="HD122" s="50"/>
      <c r="HE122" s="50"/>
      <c r="HF122" s="50"/>
      <c r="HG122" s="50"/>
      <c r="HH122" s="50"/>
      <c r="HI122" s="50"/>
      <c r="HJ122" s="50"/>
      <c r="HK122" s="50"/>
      <c r="HL122" s="50"/>
      <c r="HM122" s="50"/>
      <c r="HN122" s="50"/>
      <c r="HO122" s="50"/>
      <c r="HP122" s="50"/>
      <c r="HQ122" s="50"/>
      <c r="HR122" s="50"/>
      <c r="HS122" s="50"/>
      <c r="HT122" s="50"/>
      <c r="HU122" s="50"/>
      <c r="HV122" s="50"/>
      <c r="HW122" s="50"/>
      <c r="HX122" s="50"/>
      <c r="HY122" s="50"/>
      <c r="HZ122" s="50"/>
      <c r="IA122" s="50"/>
      <c r="IB122" s="50"/>
      <c r="IC122" s="50"/>
      <c r="ID122" s="50"/>
      <c r="IE122" s="50"/>
      <c r="IF122" s="50"/>
      <c r="IG122" s="50"/>
      <c r="IH122" s="50"/>
      <c r="II122" s="50"/>
      <c r="IJ122" s="50"/>
    </row>
    <row r="123" spans="1:244" s="47" customFormat="1" ht="9.75" customHeight="1">
      <c r="A123" s="53"/>
      <c r="B123" s="53"/>
      <c r="C123" s="53"/>
      <c r="D123" s="53"/>
      <c r="E123" s="53"/>
      <c r="F123" s="53"/>
      <c r="G123" s="53"/>
      <c r="H123" s="53"/>
      <c r="I123" s="53"/>
      <c r="J123" s="53"/>
      <c r="K123" s="59"/>
      <c r="L123" s="59"/>
      <c r="M123" s="59"/>
      <c r="N123" s="59"/>
      <c r="O123" s="59"/>
      <c r="P123" s="59"/>
      <c r="Q123" s="59"/>
      <c r="R123" s="59"/>
      <c r="S123" s="53"/>
      <c r="T123" s="59"/>
      <c r="U123" s="59"/>
      <c r="V123" s="59"/>
      <c r="W123" s="59"/>
      <c r="X123" s="59"/>
      <c r="Y123" s="59"/>
      <c r="Z123" s="59"/>
      <c r="AA123" s="59"/>
      <c r="AB123" s="53"/>
      <c r="AC123" s="59"/>
      <c r="AD123" s="59"/>
      <c r="AE123" s="59"/>
      <c r="AF123" s="59"/>
      <c r="AG123" s="59"/>
      <c r="AH123" s="59"/>
      <c r="AI123" s="59"/>
      <c r="AJ123" s="60"/>
      <c r="AK123" s="56"/>
      <c r="AL123" s="91"/>
      <c r="AM123" s="91"/>
      <c r="AN123" s="91"/>
      <c r="AO123" s="91"/>
      <c r="AP123" s="91"/>
      <c r="AQ123" s="91"/>
      <c r="AR123" s="91"/>
      <c r="AS123" s="91"/>
      <c r="AT123" s="91"/>
      <c r="AU123" s="91"/>
      <c r="AV123" s="91"/>
      <c r="AW123" s="91"/>
      <c r="AX123" s="91"/>
      <c r="AY123" s="91"/>
      <c r="AZ123" s="91"/>
      <c r="BA123" s="296"/>
      <c r="BB123" s="296"/>
      <c r="BC123" s="296"/>
      <c r="BD123" s="51"/>
      <c r="BE123" s="50"/>
      <c r="BF123" s="50"/>
      <c r="BG123" s="50"/>
      <c r="BH123" s="50"/>
      <c r="BI123" s="50"/>
      <c r="BJ123" s="50"/>
      <c r="BK123" s="50"/>
      <c r="BL123" s="50"/>
      <c r="BM123" s="50"/>
      <c r="BN123" s="50"/>
      <c r="BO123" s="50"/>
      <c r="BP123" s="50"/>
      <c r="BQ123" s="50"/>
      <c r="BR123" s="50"/>
      <c r="BS123" s="50"/>
      <c r="BT123" s="50"/>
      <c r="BU123" s="50"/>
      <c r="BV123" s="51"/>
      <c r="BW123" s="51"/>
      <c r="BX123" s="51"/>
      <c r="BY123" s="51"/>
      <c r="BZ123" s="51"/>
      <c r="CA123" s="49"/>
      <c r="CB123" s="49"/>
      <c r="CC123" s="49"/>
      <c r="CD123" s="50"/>
      <c r="CE123" s="50"/>
      <c r="CF123" s="50"/>
      <c r="CG123" s="50"/>
      <c r="CH123" s="50"/>
      <c r="CI123" s="50"/>
      <c r="CJ123" s="50"/>
      <c r="CK123" s="40"/>
      <c r="CL123" s="44"/>
      <c r="CM123" s="44"/>
      <c r="CN123" s="44"/>
      <c r="CO123" s="44"/>
      <c r="CP123" s="44"/>
      <c r="CQ123" s="44"/>
      <c r="CR123" s="44"/>
      <c r="CS123" s="44"/>
      <c r="CT123" s="44"/>
      <c r="CU123" s="44"/>
      <c r="CV123" s="44"/>
      <c r="CW123" s="44"/>
      <c r="CX123" s="44"/>
      <c r="CY123" s="44"/>
      <c r="CZ123" s="44"/>
      <c r="DA123" s="44"/>
      <c r="DB123" s="46"/>
      <c r="DC123" s="46"/>
      <c r="DD123" s="46"/>
      <c r="DE123" s="46"/>
      <c r="DF123" s="46"/>
      <c r="DG123" s="46"/>
      <c r="DH123" s="46"/>
      <c r="DI123" s="46"/>
      <c r="DJ123" s="46"/>
      <c r="DK123" s="46"/>
      <c r="DL123" s="46"/>
      <c r="DM123" s="46"/>
      <c r="DN123" s="46"/>
      <c r="DO123" s="46"/>
      <c r="DP123" s="46"/>
      <c r="DQ123" s="46"/>
      <c r="DR123" s="46"/>
      <c r="DS123" s="46"/>
      <c r="DT123" s="46"/>
      <c r="DU123" s="46"/>
      <c r="DV123" s="46"/>
      <c r="DW123" s="46"/>
      <c r="DX123" s="46"/>
      <c r="DY123" s="37"/>
      <c r="DZ123" s="40"/>
      <c r="EA123" s="40"/>
      <c r="EB123" s="40"/>
      <c r="EC123" s="40"/>
      <c r="ED123" s="40"/>
      <c r="EE123" s="40"/>
      <c r="EF123" s="40"/>
      <c r="EG123" s="40"/>
      <c r="EH123" s="40"/>
      <c r="EI123" s="40"/>
      <c r="EJ123" s="40"/>
      <c r="EK123" s="50"/>
      <c r="EL123" s="50"/>
      <c r="EM123" s="50"/>
      <c r="EN123" s="50"/>
      <c r="EO123" s="50"/>
      <c r="EP123" s="50"/>
      <c r="EQ123" s="50"/>
      <c r="ER123" s="50"/>
      <c r="ES123" s="50"/>
      <c r="ET123" s="50"/>
      <c r="EU123" s="50"/>
      <c r="EV123" s="50"/>
      <c r="EW123" s="50"/>
      <c r="EX123" s="50"/>
      <c r="EY123" s="50"/>
      <c r="EZ123" s="50"/>
      <c r="FA123" s="50"/>
      <c r="FB123" s="50"/>
      <c r="FC123" s="50"/>
      <c r="FD123" s="50"/>
      <c r="FE123" s="50"/>
      <c r="FF123" s="50"/>
      <c r="FG123" s="50"/>
      <c r="FH123" s="50"/>
      <c r="FI123" s="50"/>
      <c r="FJ123" s="50"/>
      <c r="FK123" s="50"/>
      <c r="FL123" s="50"/>
      <c r="FM123" s="50"/>
      <c r="FN123" s="50"/>
      <c r="FO123" s="50"/>
      <c r="FP123" s="50"/>
      <c r="FQ123" s="50"/>
      <c r="FR123" s="50"/>
      <c r="FS123" s="50"/>
      <c r="FT123" s="50"/>
      <c r="FU123" s="50"/>
      <c r="FV123" s="50"/>
      <c r="FW123" s="50"/>
      <c r="FX123" s="50"/>
      <c r="FY123" s="50"/>
      <c r="FZ123" s="50"/>
      <c r="GA123" s="50"/>
      <c r="GB123" s="50"/>
      <c r="GC123" s="50"/>
      <c r="GD123" s="50"/>
      <c r="GE123" s="50"/>
      <c r="GF123" s="50"/>
      <c r="GG123" s="50"/>
      <c r="GH123" s="50"/>
      <c r="GI123" s="50"/>
      <c r="GJ123" s="50"/>
      <c r="GK123" s="50"/>
      <c r="GL123" s="50"/>
      <c r="GM123" s="50"/>
      <c r="GN123" s="50"/>
      <c r="GO123" s="50"/>
      <c r="GP123" s="50"/>
      <c r="GQ123" s="50"/>
      <c r="GR123" s="50"/>
      <c r="GS123" s="50"/>
      <c r="GT123" s="50"/>
      <c r="GU123" s="50"/>
      <c r="GV123" s="50"/>
      <c r="GW123" s="50"/>
      <c r="GX123" s="50"/>
      <c r="GY123" s="50"/>
      <c r="GZ123" s="50"/>
      <c r="HA123" s="50"/>
      <c r="HB123" s="50"/>
      <c r="HC123" s="50"/>
      <c r="HD123" s="50"/>
      <c r="HE123" s="50"/>
      <c r="HF123" s="50"/>
      <c r="HG123" s="50"/>
      <c r="HH123" s="50"/>
      <c r="HI123" s="50"/>
      <c r="HJ123" s="50"/>
      <c r="HK123" s="50"/>
      <c r="HL123" s="50"/>
      <c r="HM123" s="50"/>
      <c r="HN123" s="50"/>
      <c r="HO123" s="50"/>
      <c r="HP123" s="50"/>
      <c r="HQ123" s="50"/>
      <c r="HR123" s="50"/>
      <c r="HS123" s="50"/>
      <c r="HT123" s="50"/>
      <c r="HU123" s="50"/>
      <c r="HV123" s="50"/>
      <c r="HW123" s="50"/>
      <c r="HX123" s="50"/>
      <c r="HY123" s="50"/>
      <c r="HZ123" s="50"/>
      <c r="IA123" s="50"/>
      <c r="IB123" s="50"/>
      <c r="IC123" s="50"/>
      <c r="ID123" s="50"/>
      <c r="IE123" s="50"/>
      <c r="IF123" s="50"/>
      <c r="IG123" s="50"/>
      <c r="IH123" s="50"/>
      <c r="II123" s="50"/>
      <c r="IJ123" s="50"/>
    </row>
    <row r="124" spans="1:244" s="47" customFormat="1" ht="9.75" customHeight="1">
      <c r="A124" s="53"/>
      <c r="B124" s="53"/>
      <c r="C124" s="53"/>
      <c r="D124" s="53"/>
      <c r="E124" s="53"/>
      <c r="F124" s="53"/>
      <c r="G124" s="53"/>
      <c r="H124" s="53"/>
      <c r="I124" s="53"/>
      <c r="J124" s="53"/>
      <c r="K124" s="59"/>
      <c r="L124" s="59"/>
      <c r="M124" s="59"/>
      <c r="N124" s="59"/>
      <c r="O124" s="59"/>
      <c r="P124" s="59"/>
      <c r="Q124" s="59"/>
      <c r="R124" s="59"/>
      <c r="S124" s="53"/>
      <c r="T124" s="59"/>
      <c r="U124" s="59"/>
      <c r="V124" s="59"/>
      <c r="W124" s="59"/>
      <c r="X124" s="59"/>
      <c r="Y124" s="59"/>
      <c r="Z124" s="59"/>
      <c r="AA124" s="59"/>
      <c r="AB124" s="53"/>
      <c r="AC124" s="59"/>
      <c r="AD124" s="59"/>
      <c r="AE124" s="59"/>
      <c r="AF124" s="59"/>
      <c r="AG124" s="59"/>
      <c r="AH124" s="59"/>
      <c r="AI124" s="59"/>
      <c r="AJ124" s="60"/>
      <c r="AK124" s="56"/>
      <c r="AL124" s="91"/>
      <c r="AM124" s="91"/>
      <c r="AN124" s="91"/>
      <c r="AO124" s="91"/>
      <c r="AP124" s="91"/>
      <c r="AQ124" s="91"/>
      <c r="AR124" s="91"/>
      <c r="AS124" s="91"/>
      <c r="AT124" s="91"/>
      <c r="AU124" s="91"/>
      <c r="AV124" s="91"/>
      <c r="AW124" s="91"/>
      <c r="AX124" s="91"/>
      <c r="AY124" s="91"/>
      <c r="AZ124" s="91"/>
      <c r="BA124" s="296"/>
      <c r="BB124" s="296"/>
      <c r="BC124" s="296"/>
      <c r="BD124" s="51"/>
      <c r="BE124" s="50"/>
      <c r="BF124" s="50"/>
      <c r="BG124" s="50"/>
      <c r="BH124" s="50"/>
      <c r="BI124" s="50"/>
      <c r="BJ124" s="50"/>
      <c r="BK124" s="50"/>
      <c r="BL124" s="50"/>
      <c r="BM124" s="50"/>
      <c r="BN124" s="50"/>
      <c r="BO124" s="50"/>
      <c r="BP124" s="50"/>
      <c r="BQ124" s="50"/>
      <c r="BR124" s="50"/>
      <c r="BS124" s="50"/>
      <c r="BT124" s="50"/>
      <c r="BU124" s="50"/>
      <c r="BV124" s="51"/>
      <c r="BW124" s="51"/>
      <c r="BX124" s="51"/>
      <c r="BY124" s="51"/>
      <c r="BZ124" s="51"/>
      <c r="CA124" s="51"/>
      <c r="CB124" s="51"/>
      <c r="CC124" s="51"/>
      <c r="CD124" s="50"/>
      <c r="CE124" s="50"/>
      <c r="CF124" s="50"/>
      <c r="CG124" s="50"/>
      <c r="CH124" s="50"/>
      <c r="CI124" s="50"/>
      <c r="CJ124" s="50"/>
      <c r="CK124" s="40"/>
      <c r="CL124" s="44"/>
      <c r="CM124" s="44"/>
      <c r="CN124" s="44"/>
      <c r="CO124" s="44"/>
      <c r="CP124" s="44"/>
      <c r="CQ124" s="44"/>
      <c r="CR124" s="44"/>
      <c r="CS124" s="44"/>
      <c r="CT124" s="44"/>
      <c r="CU124" s="44"/>
      <c r="CV124" s="44"/>
      <c r="CW124" s="44"/>
      <c r="CX124" s="44"/>
      <c r="CY124" s="44"/>
      <c r="CZ124" s="44"/>
      <c r="DA124" s="44"/>
      <c r="DB124" s="46"/>
      <c r="DC124" s="46"/>
      <c r="DD124" s="46"/>
      <c r="DE124" s="46"/>
      <c r="DF124" s="46"/>
      <c r="DG124" s="46"/>
      <c r="DH124" s="46"/>
      <c r="DI124" s="46"/>
      <c r="DJ124" s="46"/>
      <c r="DK124" s="46"/>
      <c r="DL124" s="46"/>
      <c r="DM124" s="46"/>
      <c r="DN124" s="46"/>
      <c r="DO124" s="46"/>
      <c r="DP124" s="46"/>
      <c r="DQ124" s="46"/>
      <c r="DR124" s="46"/>
      <c r="DS124" s="46"/>
      <c r="DT124" s="46"/>
      <c r="DU124" s="46"/>
      <c r="DV124" s="46"/>
      <c r="DW124" s="46"/>
      <c r="DX124" s="46"/>
      <c r="DY124" s="37"/>
      <c r="DZ124" s="40"/>
      <c r="EA124" s="40"/>
      <c r="EB124" s="40"/>
      <c r="EC124" s="40"/>
      <c r="ED124" s="40"/>
      <c r="EE124" s="40"/>
      <c r="EF124" s="40"/>
      <c r="EG124" s="40"/>
      <c r="EH124" s="40"/>
      <c r="EI124" s="40"/>
      <c r="EJ124" s="40"/>
      <c r="EK124" s="50"/>
      <c r="EL124" s="50"/>
      <c r="EM124" s="50"/>
      <c r="EN124" s="50"/>
      <c r="EO124" s="50"/>
      <c r="EP124" s="50"/>
      <c r="EQ124" s="50"/>
      <c r="ER124" s="50"/>
      <c r="ES124" s="50"/>
      <c r="ET124" s="50"/>
      <c r="EU124" s="50"/>
      <c r="EV124" s="50"/>
      <c r="EW124" s="50"/>
      <c r="EX124" s="50"/>
      <c r="EY124" s="50"/>
      <c r="EZ124" s="50"/>
      <c r="FA124" s="50"/>
      <c r="FB124" s="50"/>
      <c r="FC124" s="50"/>
      <c r="FD124" s="50"/>
      <c r="FE124" s="50"/>
      <c r="FF124" s="50"/>
      <c r="FG124" s="50"/>
      <c r="FH124" s="50"/>
      <c r="FI124" s="50"/>
      <c r="FJ124" s="50"/>
      <c r="FK124" s="50"/>
      <c r="FL124" s="50"/>
      <c r="FM124" s="50"/>
      <c r="FN124" s="50"/>
      <c r="FO124" s="50"/>
      <c r="FP124" s="50"/>
      <c r="FQ124" s="50"/>
      <c r="FR124" s="50"/>
      <c r="FS124" s="50"/>
      <c r="FT124" s="50"/>
      <c r="FU124" s="50"/>
      <c r="FV124" s="50"/>
      <c r="FW124" s="50"/>
      <c r="FX124" s="50"/>
      <c r="FY124" s="50"/>
      <c r="FZ124" s="50"/>
      <c r="GA124" s="50"/>
      <c r="GB124" s="50"/>
      <c r="GC124" s="50"/>
      <c r="GD124" s="50"/>
      <c r="GE124" s="50"/>
      <c r="GF124" s="50"/>
      <c r="GG124" s="50"/>
      <c r="GH124" s="50"/>
      <c r="GI124" s="50"/>
      <c r="GJ124" s="50"/>
      <c r="GK124" s="50"/>
      <c r="GL124" s="50"/>
      <c r="GM124" s="50"/>
      <c r="GN124" s="50"/>
      <c r="GO124" s="50"/>
      <c r="GP124" s="50"/>
      <c r="GQ124" s="50"/>
      <c r="GR124" s="50"/>
      <c r="GS124" s="50"/>
      <c r="GT124" s="50"/>
      <c r="GU124" s="50"/>
      <c r="GV124" s="50"/>
      <c r="GW124" s="50"/>
      <c r="GX124" s="50"/>
      <c r="GY124" s="50"/>
      <c r="GZ124" s="50"/>
      <c r="HA124" s="50"/>
      <c r="HB124" s="50"/>
      <c r="HC124" s="50"/>
      <c r="HD124" s="50"/>
      <c r="HE124" s="50"/>
      <c r="HF124" s="50"/>
      <c r="HG124" s="50"/>
      <c r="HH124" s="50"/>
      <c r="HI124" s="50"/>
      <c r="HJ124" s="50"/>
      <c r="HK124" s="50"/>
      <c r="HL124" s="50"/>
      <c r="HM124" s="50"/>
      <c r="HN124" s="50"/>
      <c r="HO124" s="50"/>
      <c r="HP124" s="50"/>
      <c r="HQ124" s="50"/>
      <c r="HR124" s="50"/>
      <c r="HS124" s="50"/>
      <c r="HT124" s="50"/>
      <c r="HU124" s="50"/>
      <c r="HV124" s="50"/>
      <c r="HW124" s="50"/>
      <c r="HX124" s="50"/>
      <c r="HY124" s="50"/>
      <c r="HZ124" s="50"/>
      <c r="IA124" s="50"/>
      <c r="IB124" s="50"/>
      <c r="IC124" s="50"/>
      <c r="ID124" s="50"/>
      <c r="IE124" s="50"/>
      <c r="IF124" s="50"/>
      <c r="IG124" s="50"/>
      <c r="IH124" s="50"/>
      <c r="II124" s="50"/>
      <c r="IJ124" s="50"/>
    </row>
    <row r="125" spans="1:244" s="47" customFormat="1" ht="9.75" customHeight="1">
      <c r="A125" s="53"/>
      <c r="B125" s="53"/>
      <c r="C125" s="53"/>
      <c r="D125" s="53"/>
      <c r="E125" s="53"/>
      <c r="F125" s="53"/>
      <c r="G125" s="53"/>
      <c r="H125" s="53"/>
      <c r="I125" s="53"/>
      <c r="J125" s="53"/>
      <c r="K125" s="59"/>
      <c r="L125" s="59"/>
      <c r="M125" s="59"/>
      <c r="N125" s="59"/>
      <c r="O125" s="59"/>
      <c r="P125" s="59"/>
      <c r="Q125" s="59"/>
      <c r="R125" s="59"/>
      <c r="S125" s="53"/>
      <c r="T125" s="59"/>
      <c r="U125" s="59"/>
      <c r="V125" s="59"/>
      <c r="W125" s="59"/>
      <c r="X125" s="59"/>
      <c r="Y125" s="59"/>
      <c r="Z125" s="59"/>
      <c r="AA125" s="59"/>
      <c r="AB125" s="53"/>
      <c r="AC125" s="59"/>
      <c r="AD125" s="59"/>
      <c r="AE125" s="59"/>
      <c r="AF125" s="59"/>
      <c r="AG125" s="59"/>
      <c r="AH125" s="59"/>
      <c r="AI125" s="59"/>
      <c r="AJ125" s="59"/>
      <c r="AK125" s="53"/>
      <c r="AL125" s="59"/>
      <c r="AM125" s="50"/>
      <c r="AN125" s="50"/>
      <c r="AO125" s="50"/>
      <c r="AP125" s="50"/>
      <c r="AQ125" s="50"/>
      <c r="AR125" s="50"/>
      <c r="AS125" s="50"/>
      <c r="AT125" s="50"/>
      <c r="AU125" s="50"/>
      <c r="AV125" s="50"/>
      <c r="AW125" s="50"/>
      <c r="AX125" s="50"/>
      <c r="AY125" s="50"/>
      <c r="AZ125" s="50"/>
      <c r="BA125" s="50"/>
      <c r="BB125" s="50"/>
      <c r="BC125" s="50"/>
      <c r="BD125" s="50"/>
      <c r="BE125" s="50"/>
      <c r="BF125" s="50"/>
      <c r="BG125" s="50"/>
      <c r="BH125" s="50"/>
      <c r="BI125" s="50"/>
      <c r="BJ125" s="50"/>
      <c r="BK125" s="50"/>
      <c r="BL125" s="50"/>
      <c r="BM125" s="50"/>
      <c r="BN125" s="50"/>
      <c r="BO125" s="50"/>
      <c r="BP125" s="50"/>
      <c r="BQ125" s="50"/>
      <c r="BR125" s="50"/>
      <c r="BS125" s="50"/>
      <c r="BT125" s="50"/>
      <c r="BU125" s="50"/>
      <c r="BV125" s="51"/>
      <c r="BW125" s="51"/>
      <c r="BX125" s="51"/>
      <c r="BY125" s="51"/>
      <c r="BZ125" s="51"/>
      <c r="CA125" s="51"/>
      <c r="CB125" s="51"/>
      <c r="CC125" s="51"/>
      <c r="CD125" s="50"/>
      <c r="CE125" s="50"/>
      <c r="CF125" s="50"/>
      <c r="CG125" s="50"/>
      <c r="CH125" s="50"/>
      <c r="CI125" s="50"/>
      <c r="CJ125" s="50"/>
      <c r="CK125" s="40"/>
      <c r="CL125" s="44"/>
      <c r="CM125" s="44"/>
      <c r="CN125" s="44"/>
      <c r="CO125" s="44"/>
      <c r="CP125" s="44"/>
      <c r="CQ125" s="44"/>
      <c r="CR125" s="44"/>
      <c r="CS125" s="44"/>
      <c r="CT125" s="44"/>
      <c r="CU125" s="44"/>
      <c r="CV125" s="44"/>
      <c r="CW125" s="44"/>
      <c r="CX125" s="44"/>
      <c r="CY125" s="44"/>
      <c r="CZ125" s="44"/>
      <c r="DA125" s="44"/>
      <c r="DB125" s="46"/>
      <c r="DC125" s="46"/>
      <c r="DD125" s="46"/>
      <c r="DE125" s="46"/>
      <c r="DF125" s="46"/>
      <c r="DG125" s="46"/>
      <c r="DH125" s="46"/>
      <c r="DI125" s="46"/>
      <c r="DJ125" s="46"/>
      <c r="DK125" s="46"/>
      <c r="DL125" s="46"/>
      <c r="DM125" s="46"/>
      <c r="DN125" s="46"/>
      <c r="DO125" s="46"/>
      <c r="DP125" s="46"/>
      <c r="DQ125" s="46"/>
      <c r="DR125" s="46"/>
      <c r="DS125" s="46"/>
      <c r="DT125" s="46"/>
      <c r="DU125" s="46"/>
      <c r="DV125" s="46"/>
      <c r="DW125" s="46"/>
      <c r="DX125" s="46"/>
      <c r="DY125" s="37"/>
      <c r="DZ125" s="40"/>
      <c r="EA125" s="40"/>
      <c r="EB125" s="40"/>
      <c r="EC125" s="40"/>
      <c r="ED125" s="40"/>
      <c r="EE125" s="40"/>
      <c r="EF125" s="40"/>
      <c r="EG125" s="40"/>
      <c r="EH125" s="40"/>
      <c r="EI125" s="40"/>
      <c r="EJ125" s="40"/>
      <c r="EK125" s="50"/>
      <c r="EL125" s="50"/>
      <c r="EM125" s="50"/>
      <c r="EN125" s="50"/>
      <c r="EO125" s="50"/>
      <c r="EP125" s="50"/>
      <c r="EQ125" s="50"/>
      <c r="ER125" s="50"/>
      <c r="ES125" s="50"/>
      <c r="ET125" s="50"/>
      <c r="EU125" s="50"/>
      <c r="EV125" s="50"/>
      <c r="EW125" s="50"/>
      <c r="EX125" s="50"/>
      <c r="EY125" s="50"/>
      <c r="EZ125" s="50"/>
      <c r="FA125" s="50"/>
      <c r="FB125" s="50"/>
      <c r="FC125" s="50"/>
      <c r="FD125" s="50"/>
      <c r="FE125" s="50"/>
      <c r="FF125" s="50"/>
      <c r="FG125" s="50"/>
      <c r="FH125" s="50"/>
      <c r="FI125" s="50"/>
      <c r="FJ125" s="50"/>
      <c r="FK125" s="50"/>
      <c r="FL125" s="50"/>
      <c r="FM125" s="50"/>
      <c r="FN125" s="50"/>
      <c r="FO125" s="50"/>
      <c r="FP125" s="50"/>
      <c r="FQ125" s="50"/>
      <c r="FR125" s="50"/>
      <c r="FS125" s="50"/>
      <c r="FT125" s="50"/>
      <c r="FU125" s="50"/>
      <c r="FV125" s="50"/>
      <c r="FW125" s="50"/>
      <c r="FX125" s="50"/>
      <c r="FY125" s="50"/>
      <c r="FZ125" s="50"/>
      <c r="GA125" s="50"/>
      <c r="GB125" s="50"/>
      <c r="GC125" s="50"/>
      <c r="GD125" s="50"/>
      <c r="GE125" s="50"/>
      <c r="GF125" s="50"/>
      <c r="GG125" s="50"/>
      <c r="GH125" s="50"/>
      <c r="GI125" s="50"/>
      <c r="GJ125" s="50"/>
      <c r="GK125" s="50"/>
      <c r="GL125" s="50"/>
      <c r="GM125" s="50"/>
      <c r="GN125" s="50"/>
      <c r="GO125" s="50"/>
      <c r="GP125" s="50"/>
      <c r="GQ125" s="50"/>
      <c r="GR125" s="50"/>
      <c r="GS125" s="50"/>
      <c r="GT125" s="50"/>
      <c r="GU125" s="50"/>
      <c r="GV125" s="50"/>
      <c r="GW125" s="50"/>
      <c r="GX125" s="50"/>
      <c r="GY125" s="50"/>
      <c r="GZ125" s="50"/>
      <c r="HA125" s="50"/>
      <c r="HB125" s="50"/>
      <c r="HC125" s="50"/>
      <c r="HD125" s="50"/>
      <c r="HE125" s="50"/>
      <c r="HF125" s="50"/>
      <c r="HG125" s="50"/>
      <c r="HH125" s="50"/>
      <c r="HI125" s="50"/>
      <c r="HJ125" s="50"/>
      <c r="HK125" s="50"/>
      <c r="HL125" s="50"/>
      <c r="HM125" s="50"/>
      <c r="HN125" s="50"/>
      <c r="HO125" s="50"/>
      <c r="HP125" s="50"/>
      <c r="HQ125" s="50"/>
      <c r="HR125" s="50"/>
      <c r="HS125" s="50"/>
      <c r="HT125" s="50"/>
      <c r="HU125" s="50"/>
      <c r="HV125" s="50"/>
      <c r="HW125" s="50"/>
      <c r="HX125" s="50"/>
      <c r="HY125" s="50"/>
      <c r="HZ125" s="50"/>
      <c r="IA125" s="50"/>
      <c r="IB125" s="50"/>
      <c r="IC125" s="50"/>
      <c r="ID125" s="50"/>
      <c r="IE125" s="50"/>
      <c r="IF125" s="50"/>
      <c r="IG125" s="50"/>
      <c r="IH125" s="50"/>
      <c r="II125" s="50"/>
      <c r="IJ125" s="50"/>
    </row>
    <row r="126" spans="1:244" s="47" customFormat="1" ht="9.75" customHeight="1">
      <c r="A126" s="53"/>
      <c r="B126" s="53"/>
      <c r="C126" s="53"/>
      <c r="D126" s="53"/>
      <c r="E126" s="53"/>
      <c r="F126" s="53"/>
      <c r="G126" s="53"/>
      <c r="H126" s="53"/>
      <c r="I126" s="53"/>
      <c r="J126" s="53"/>
      <c r="K126" s="59"/>
      <c r="L126" s="59"/>
      <c r="M126" s="59"/>
      <c r="N126" s="59"/>
      <c r="O126" s="59"/>
      <c r="P126" s="59"/>
      <c r="Q126" s="59"/>
      <c r="R126" s="59"/>
      <c r="S126" s="53"/>
      <c r="T126" s="59"/>
      <c r="U126" s="59"/>
      <c r="V126" s="59"/>
      <c r="W126" s="59"/>
      <c r="X126" s="59"/>
      <c r="Y126" s="59"/>
      <c r="Z126" s="59"/>
      <c r="AA126" s="59"/>
      <c r="AB126" s="53"/>
      <c r="AC126" s="59"/>
      <c r="AD126" s="59"/>
      <c r="AE126" s="59"/>
      <c r="AF126" s="59"/>
      <c r="AG126" s="59"/>
      <c r="AH126" s="59"/>
      <c r="AI126" s="59"/>
      <c r="AJ126" s="59"/>
      <c r="AK126" s="53"/>
      <c r="AL126" s="59"/>
      <c r="AM126" s="50"/>
      <c r="AN126" s="50"/>
      <c r="AO126" s="50"/>
      <c r="AP126" s="50"/>
      <c r="AQ126" s="50"/>
      <c r="AR126" s="50"/>
      <c r="AS126" s="50"/>
      <c r="AT126" s="50"/>
      <c r="AU126" s="50"/>
      <c r="AV126" s="50"/>
      <c r="AW126" s="50"/>
      <c r="AX126" s="50"/>
      <c r="AY126" s="50"/>
      <c r="AZ126" s="50"/>
      <c r="BA126" s="50"/>
      <c r="BB126" s="50"/>
      <c r="BC126" s="50"/>
      <c r="BD126" s="50"/>
      <c r="BE126" s="50"/>
      <c r="BF126" s="50"/>
      <c r="BG126" s="50"/>
      <c r="BH126" s="50"/>
      <c r="BI126" s="50"/>
      <c r="BJ126" s="50"/>
      <c r="BK126" s="50"/>
      <c r="BL126" s="50"/>
      <c r="BM126" s="50"/>
      <c r="BN126" s="50"/>
      <c r="BO126" s="50"/>
      <c r="BP126" s="50"/>
      <c r="BQ126" s="50"/>
      <c r="BR126" s="50"/>
      <c r="BS126" s="50"/>
      <c r="BT126" s="50"/>
      <c r="BU126" s="50"/>
      <c r="BV126" s="51"/>
      <c r="BW126" s="51"/>
      <c r="BX126" s="51"/>
      <c r="BY126" s="51"/>
      <c r="BZ126" s="51"/>
      <c r="CA126" s="51"/>
      <c r="CB126" s="51"/>
      <c r="CC126" s="51"/>
      <c r="CD126" s="50"/>
      <c r="CE126" s="50"/>
      <c r="CF126" s="50"/>
      <c r="CG126" s="50"/>
      <c r="CH126" s="50"/>
      <c r="CI126" s="50"/>
      <c r="CJ126" s="50"/>
      <c r="CK126" s="40"/>
      <c r="CL126" s="44"/>
      <c r="CM126" s="44"/>
      <c r="CN126" s="44"/>
      <c r="CO126" s="44"/>
      <c r="CP126" s="44"/>
      <c r="CQ126" s="44"/>
      <c r="CR126" s="44"/>
      <c r="CS126" s="44"/>
      <c r="CT126" s="44"/>
      <c r="CU126" s="44"/>
      <c r="CV126" s="44"/>
      <c r="CW126" s="44"/>
      <c r="CX126" s="44"/>
      <c r="CY126" s="44"/>
      <c r="CZ126" s="44"/>
      <c r="DA126" s="44"/>
      <c r="DB126" s="46"/>
      <c r="DC126" s="46"/>
      <c r="DD126" s="46"/>
      <c r="DE126" s="46"/>
      <c r="DF126" s="46"/>
      <c r="DG126" s="46"/>
      <c r="DH126" s="46"/>
      <c r="DI126" s="46"/>
      <c r="DJ126" s="46"/>
      <c r="DK126" s="46"/>
      <c r="DL126" s="46"/>
      <c r="DM126" s="46"/>
      <c r="DN126" s="46"/>
      <c r="DO126" s="46"/>
      <c r="DP126" s="46"/>
      <c r="DQ126" s="46"/>
      <c r="DR126" s="46"/>
      <c r="DS126" s="46"/>
      <c r="DT126" s="46"/>
      <c r="DU126" s="46"/>
      <c r="DV126" s="46"/>
      <c r="DW126" s="46"/>
      <c r="DX126" s="46"/>
      <c r="DY126" s="37"/>
      <c r="DZ126" s="40"/>
      <c r="EA126" s="40"/>
      <c r="EB126" s="40"/>
      <c r="EC126" s="40"/>
      <c r="ED126" s="40"/>
      <c r="EE126" s="40"/>
      <c r="EF126" s="40"/>
      <c r="EG126" s="40"/>
      <c r="EH126" s="40"/>
      <c r="EI126" s="40"/>
      <c r="EJ126" s="40"/>
      <c r="EK126" s="50"/>
      <c r="EL126" s="50"/>
      <c r="EM126" s="50"/>
      <c r="EN126" s="50"/>
      <c r="EO126" s="50"/>
      <c r="EP126" s="50"/>
      <c r="EQ126" s="50"/>
      <c r="ER126" s="50"/>
      <c r="ES126" s="50"/>
      <c r="ET126" s="50"/>
      <c r="EU126" s="50"/>
      <c r="EV126" s="50"/>
      <c r="EW126" s="50"/>
      <c r="EX126" s="50"/>
      <c r="EY126" s="50"/>
      <c r="EZ126" s="50"/>
      <c r="FA126" s="50"/>
      <c r="FB126" s="50"/>
      <c r="FC126" s="50"/>
      <c r="FD126" s="50"/>
      <c r="FE126" s="50"/>
      <c r="FF126" s="50"/>
      <c r="FG126" s="50"/>
      <c r="FH126" s="50"/>
      <c r="FI126" s="50"/>
      <c r="FJ126" s="50"/>
      <c r="FK126" s="50"/>
      <c r="FL126" s="50"/>
      <c r="FM126" s="50"/>
      <c r="FN126" s="50"/>
      <c r="FO126" s="50"/>
      <c r="FP126" s="50"/>
      <c r="FQ126" s="50"/>
      <c r="FR126" s="50"/>
      <c r="FS126" s="50"/>
      <c r="FT126" s="50"/>
      <c r="FU126" s="50"/>
      <c r="FV126" s="50"/>
      <c r="FW126" s="50"/>
      <c r="FX126" s="50"/>
      <c r="FY126" s="50"/>
      <c r="FZ126" s="50"/>
      <c r="GA126" s="50"/>
      <c r="GB126" s="50"/>
      <c r="GC126" s="50"/>
      <c r="GD126" s="50"/>
      <c r="GE126" s="50"/>
      <c r="GF126" s="50"/>
      <c r="GG126" s="50"/>
      <c r="GH126" s="50"/>
      <c r="GI126" s="50"/>
      <c r="GJ126" s="50"/>
      <c r="GK126" s="50"/>
      <c r="GL126" s="50"/>
      <c r="GM126" s="50"/>
      <c r="GN126" s="50"/>
      <c r="GO126" s="50"/>
      <c r="GP126" s="50"/>
      <c r="GQ126" s="50"/>
      <c r="GR126" s="50"/>
      <c r="GS126" s="50"/>
      <c r="GT126" s="50"/>
      <c r="GU126" s="50"/>
      <c r="GV126" s="50"/>
      <c r="GW126" s="50"/>
      <c r="GX126" s="50"/>
      <c r="GY126" s="50"/>
      <c r="GZ126" s="50"/>
      <c r="HA126" s="50"/>
      <c r="HB126" s="50"/>
      <c r="HC126" s="50"/>
      <c r="HD126" s="50"/>
      <c r="HE126" s="50"/>
      <c r="HF126" s="50"/>
      <c r="HG126" s="50"/>
      <c r="HH126" s="50"/>
      <c r="HI126" s="50"/>
      <c r="HJ126" s="50"/>
      <c r="HK126" s="50"/>
      <c r="HL126" s="50"/>
      <c r="HM126" s="50"/>
      <c r="HN126" s="50"/>
      <c r="HO126" s="50"/>
      <c r="HP126" s="50"/>
      <c r="HQ126" s="50"/>
      <c r="HR126" s="50"/>
      <c r="HS126" s="50"/>
      <c r="HT126" s="50"/>
      <c r="HU126" s="50"/>
      <c r="HV126" s="50"/>
      <c r="HW126" s="50"/>
      <c r="HX126" s="50"/>
      <c r="HY126" s="50"/>
      <c r="HZ126" s="50"/>
      <c r="IA126" s="50"/>
      <c r="IB126" s="50"/>
      <c r="IC126" s="50"/>
      <c r="ID126" s="50"/>
      <c r="IE126" s="50"/>
      <c r="IF126" s="50"/>
      <c r="IG126" s="50"/>
      <c r="IH126" s="50"/>
      <c r="II126" s="50"/>
      <c r="IJ126" s="50"/>
    </row>
    <row r="127" spans="1:244" s="47" customFormat="1" ht="9.75" customHeight="1">
      <c r="A127" s="53"/>
      <c r="B127" s="53"/>
      <c r="C127" s="53"/>
      <c r="D127" s="53"/>
      <c r="E127" s="53"/>
      <c r="F127" s="53"/>
      <c r="G127" s="53"/>
      <c r="H127" s="53"/>
      <c r="I127" s="53"/>
      <c r="J127" s="53"/>
      <c r="K127" s="59"/>
      <c r="L127" s="59"/>
      <c r="M127" s="59"/>
      <c r="N127" s="59"/>
      <c r="O127" s="59"/>
      <c r="P127" s="59"/>
      <c r="Q127" s="59"/>
      <c r="R127" s="59"/>
      <c r="S127" s="53"/>
      <c r="T127" s="59"/>
      <c r="U127" s="59"/>
      <c r="V127" s="59"/>
      <c r="W127" s="59"/>
      <c r="X127" s="59"/>
      <c r="Y127" s="59"/>
      <c r="Z127" s="59"/>
      <c r="AA127" s="59"/>
      <c r="AB127" s="53"/>
      <c r="AC127" s="59"/>
      <c r="AD127" s="59"/>
      <c r="AE127" s="59"/>
      <c r="AF127" s="59"/>
      <c r="AG127" s="59"/>
      <c r="AH127" s="59"/>
      <c r="AI127" s="59"/>
      <c r="AJ127" s="59"/>
      <c r="AK127" s="53"/>
      <c r="AL127" s="59"/>
      <c r="AM127" s="50"/>
      <c r="AN127" s="50"/>
      <c r="AO127" s="50"/>
      <c r="AP127" s="50"/>
      <c r="AQ127" s="50"/>
      <c r="AR127" s="50"/>
      <c r="AS127" s="50"/>
      <c r="AT127" s="50"/>
      <c r="AU127" s="50"/>
      <c r="AV127" s="50"/>
      <c r="AW127" s="50"/>
      <c r="AX127" s="50"/>
      <c r="AY127" s="50"/>
      <c r="AZ127" s="50"/>
      <c r="BA127" s="50"/>
      <c r="BB127" s="50"/>
      <c r="BC127" s="50"/>
      <c r="BD127" s="50"/>
      <c r="BE127" s="50"/>
      <c r="BF127" s="50"/>
      <c r="BG127" s="50"/>
      <c r="BH127" s="50"/>
      <c r="BI127" s="50"/>
      <c r="BJ127" s="50"/>
      <c r="BK127" s="50"/>
      <c r="BL127" s="50"/>
      <c r="BM127" s="50"/>
      <c r="BN127" s="50"/>
      <c r="BO127" s="50"/>
      <c r="BP127" s="50"/>
      <c r="BQ127" s="50"/>
      <c r="BR127" s="50"/>
      <c r="BS127" s="50"/>
      <c r="BT127" s="50"/>
      <c r="BU127" s="50"/>
      <c r="BV127" s="51"/>
      <c r="BW127" s="51"/>
      <c r="BX127" s="51"/>
      <c r="BY127" s="51"/>
      <c r="BZ127" s="51"/>
      <c r="CA127" s="51"/>
      <c r="CB127" s="51"/>
      <c r="CC127" s="51"/>
      <c r="CD127" s="50"/>
      <c r="CE127" s="50"/>
      <c r="CF127" s="50"/>
      <c r="CG127" s="50"/>
      <c r="CH127" s="50"/>
      <c r="CI127" s="50"/>
      <c r="CJ127" s="50"/>
      <c r="CK127" s="40"/>
      <c r="CL127" s="44"/>
      <c r="CM127" s="44"/>
      <c r="CN127" s="44"/>
      <c r="CO127" s="44"/>
      <c r="CP127" s="44"/>
      <c r="CQ127" s="44"/>
      <c r="CR127" s="44"/>
      <c r="CS127" s="44"/>
      <c r="CT127" s="44"/>
      <c r="CU127" s="44"/>
      <c r="CV127" s="44"/>
      <c r="CW127" s="44"/>
      <c r="CX127" s="44"/>
      <c r="CY127" s="44"/>
      <c r="CZ127" s="44"/>
      <c r="DA127" s="44"/>
      <c r="DB127" s="46"/>
      <c r="DC127" s="46"/>
      <c r="DD127" s="46"/>
      <c r="DE127" s="46"/>
      <c r="DF127" s="46"/>
      <c r="DG127" s="46"/>
      <c r="DH127" s="46"/>
      <c r="DI127" s="46"/>
      <c r="DJ127" s="46"/>
      <c r="DK127" s="46"/>
      <c r="DL127" s="46"/>
      <c r="DM127" s="46"/>
      <c r="DN127" s="46"/>
      <c r="DO127" s="46"/>
      <c r="DP127" s="46"/>
      <c r="DQ127" s="46"/>
      <c r="DR127" s="46"/>
      <c r="DS127" s="46"/>
      <c r="DT127" s="46"/>
      <c r="DU127" s="46"/>
      <c r="DV127" s="46"/>
      <c r="DW127" s="46"/>
      <c r="DX127" s="46"/>
      <c r="DY127" s="37"/>
      <c r="DZ127" s="40"/>
      <c r="EA127" s="40"/>
      <c r="EB127" s="40"/>
      <c r="EC127" s="40"/>
      <c r="ED127" s="40"/>
      <c r="EE127" s="40"/>
      <c r="EF127" s="40"/>
      <c r="EG127" s="40"/>
      <c r="EH127" s="40"/>
      <c r="EI127" s="40"/>
      <c r="EJ127" s="40"/>
      <c r="EK127" s="50"/>
      <c r="EL127" s="50"/>
      <c r="EM127" s="50"/>
      <c r="EN127" s="50"/>
      <c r="EO127" s="50"/>
      <c r="EP127" s="50"/>
      <c r="EQ127" s="50"/>
      <c r="ER127" s="50"/>
      <c r="ES127" s="50"/>
      <c r="ET127" s="50"/>
      <c r="EU127" s="50"/>
      <c r="EV127" s="50"/>
      <c r="EW127" s="50"/>
      <c r="EX127" s="50"/>
      <c r="EY127" s="50"/>
      <c r="EZ127" s="50"/>
      <c r="FA127" s="50"/>
      <c r="FB127" s="50"/>
      <c r="FC127" s="50"/>
      <c r="FD127" s="50"/>
      <c r="FE127" s="50"/>
      <c r="FF127" s="50"/>
      <c r="FG127" s="50"/>
      <c r="FH127" s="50"/>
      <c r="FI127" s="50"/>
      <c r="FJ127" s="50"/>
      <c r="FK127" s="50"/>
      <c r="FL127" s="50"/>
      <c r="FM127" s="50"/>
      <c r="FN127" s="50"/>
      <c r="FO127" s="50"/>
      <c r="FP127" s="50"/>
      <c r="FQ127" s="50"/>
      <c r="FR127" s="50"/>
      <c r="FS127" s="50"/>
      <c r="FT127" s="50"/>
      <c r="FU127" s="50"/>
      <c r="FV127" s="50"/>
      <c r="FW127" s="50"/>
      <c r="FX127" s="50"/>
      <c r="FY127" s="50"/>
      <c r="FZ127" s="50"/>
      <c r="GA127" s="50"/>
      <c r="GB127" s="50"/>
      <c r="GC127" s="50"/>
      <c r="GD127" s="50"/>
      <c r="GE127" s="50"/>
      <c r="GF127" s="50"/>
      <c r="GG127" s="50"/>
      <c r="GH127" s="50"/>
      <c r="GI127" s="50"/>
      <c r="GJ127" s="50"/>
      <c r="GK127" s="50"/>
      <c r="GL127" s="50"/>
      <c r="GM127" s="50"/>
      <c r="GN127" s="50"/>
      <c r="GO127" s="50"/>
      <c r="GP127" s="50"/>
      <c r="GQ127" s="50"/>
      <c r="GR127" s="50"/>
      <c r="GS127" s="50"/>
      <c r="GT127" s="50"/>
      <c r="GU127" s="50"/>
      <c r="GV127" s="50"/>
      <c r="GW127" s="50"/>
      <c r="GX127" s="50"/>
      <c r="GY127" s="50"/>
      <c r="GZ127" s="50"/>
      <c r="HA127" s="50"/>
      <c r="HB127" s="50"/>
      <c r="HC127" s="50"/>
      <c r="HD127" s="50"/>
      <c r="HE127" s="50"/>
      <c r="HF127" s="50"/>
      <c r="HG127" s="50"/>
      <c r="HH127" s="50"/>
      <c r="HI127" s="50"/>
      <c r="HJ127" s="50"/>
      <c r="HK127" s="50"/>
      <c r="HL127" s="50"/>
      <c r="HM127" s="50"/>
      <c r="HN127" s="50"/>
      <c r="HO127" s="50"/>
      <c r="HP127" s="50"/>
      <c r="HQ127" s="50"/>
      <c r="HR127" s="50"/>
      <c r="HS127" s="50"/>
      <c r="HT127" s="50"/>
      <c r="HU127" s="50"/>
      <c r="HV127" s="50"/>
      <c r="HW127" s="50"/>
      <c r="HX127" s="50"/>
      <c r="HY127" s="50"/>
      <c r="HZ127" s="50"/>
      <c r="IA127" s="50"/>
      <c r="IB127" s="50"/>
      <c r="IC127" s="50"/>
      <c r="ID127" s="50"/>
      <c r="IE127" s="50"/>
      <c r="IF127" s="50"/>
      <c r="IG127" s="50"/>
      <c r="IH127" s="50"/>
      <c r="II127" s="50"/>
      <c r="IJ127" s="50"/>
    </row>
    <row r="128" spans="1:244" s="47" customFormat="1" ht="9.75" customHeight="1">
      <c r="A128" s="53"/>
      <c r="B128" s="53"/>
      <c r="C128" s="53"/>
      <c r="D128" s="53"/>
      <c r="E128" s="53"/>
      <c r="F128" s="53"/>
      <c r="G128" s="53"/>
      <c r="H128" s="53"/>
      <c r="I128" s="53"/>
      <c r="J128" s="53"/>
      <c r="K128" s="59"/>
      <c r="L128" s="59"/>
      <c r="M128" s="59"/>
      <c r="N128" s="59"/>
      <c r="O128" s="59"/>
      <c r="P128" s="59"/>
      <c r="Q128" s="59"/>
      <c r="R128" s="59"/>
      <c r="S128" s="53"/>
      <c r="T128" s="59"/>
      <c r="U128" s="59"/>
      <c r="V128" s="59"/>
      <c r="W128" s="59"/>
      <c r="X128" s="59"/>
      <c r="Y128" s="59"/>
      <c r="Z128" s="59"/>
      <c r="AA128" s="59"/>
      <c r="AB128" s="53"/>
      <c r="AC128" s="59"/>
      <c r="AD128" s="59"/>
      <c r="AE128" s="59"/>
      <c r="AF128" s="59"/>
      <c r="AG128" s="59"/>
      <c r="AH128" s="59"/>
      <c r="AI128" s="59"/>
      <c r="AJ128" s="59"/>
      <c r="AK128" s="53"/>
      <c r="AL128" s="59"/>
      <c r="AM128" s="50"/>
      <c r="AN128" s="50"/>
      <c r="AO128" s="50"/>
      <c r="AP128" s="50"/>
      <c r="AQ128" s="50"/>
      <c r="AR128" s="50"/>
      <c r="AS128" s="50"/>
      <c r="AT128" s="50"/>
      <c r="AU128" s="50"/>
      <c r="AV128" s="50"/>
      <c r="AW128" s="50"/>
      <c r="AX128" s="50"/>
      <c r="AY128" s="50"/>
      <c r="AZ128" s="50"/>
      <c r="BA128" s="50"/>
      <c r="BB128" s="50"/>
      <c r="BC128" s="50"/>
      <c r="BD128" s="50"/>
      <c r="BE128" s="50"/>
      <c r="BF128" s="50"/>
      <c r="BG128" s="50"/>
      <c r="BH128" s="50"/>
      <c r="BI128" s="50"/>
      <c r="BJ128" s="50"/>
      <c r="BK128" s="50"/>
      <c r="BL128" s="50"/>
      <c r="BM128" s="50"/>
      <c r="BN128" s="50"/>
      <c r="BO128" s="50"/>
      <c r="BP128" s="50"/>
      <c r="BQ128" s="50"/>
      <c r="BR128" s="50"/>
      <c r="BS128" s="50"/>
      <c r="BT128" s="50"/>
      <c r="BU128" s="50"/>
      <c r="BV128" s="51"/>
      <c r="BW128" s="51"/>
      <c r="BX128" s="51"/>
      <c r="BY128" s="51"/>
      <c r="BZ128" s="51"/>
      <c r="CA128" s="51"/>
      <c r="CB128" s="51"/>
      <c r="CC128" s="51"/>
      <c r="CD128" s="50"/>
      <c r="CE128" s="50"/>
      <c r="CF128" s="50"/>
      <c r="CG128" s="50"/>
      <c r="CH128" s="50"/>
      <c r="CI128" s="50"/>
      <c r="CJ128" s="50"/>
      <c r="CK128" s="40"/>
      <c r="CL128" s="44"/>
      <c r="CM128" s="44"/>
      <c r="CN128" s="44"/>
      <c r="CO128" s="44"/>
      <c r="CP128" s="44"/>
      <c r="CQ128" s="44"/>
      <c r="CR128" s="44"/>
      <c r="CS128" s="44"/>
      <c r="CT128" s="44"/>
      <c r="CU128" s="44"/>
      <c r="CV128" s="44"/>
      <c r="CW128" s="44"/>
      <c r="CX128" s="44"/>
      <c r="CY128" s="44"/>
      <c r="CZ128" s="44"/>
      <c r="DA128" s="44"/>
      <c r="DB128" s="46"/>
      <c r="DC128" s="46"/>
      <c r="DD128" s="46"/>
      <c r="DE128" s="46"/>
      <c r="DF128" s="46"/>
      <c r="DG128" s="46"/>
      <c r="DH128" s="46"/>
      <c r="DI128" s="46"/>
      <c r="DJ128" s="46"/>
      <c r="DK128" s="46"/>
      <c r="DL128" s="46"/>
      <c r="DM128" s="46"/>
      <c r="DN128" s="46"/>
      <c r="DO128" s="46"/>
      <c r="DP128" s="46"/>
      <c r="DQ128" s="46"/>
      <c r="DR128" s="46"/>
      <c r="DS128" s="46"/>
      <c r="DT128" s="46"/>
      <c r="DU128" s="46"/>
      <c r="DV128" s="46"/>
      <c r="DW128" s="46"/>
      <c r="DX128" s="46"/>
      <c r="DY128" s="37"/>
      <c r="DZ128" s="40"/>
      <c r="EA128" s="40"/>
      <c r="EB128" s="40"/>
      <c r="EC128" s="40"/>
      <c r="ED128" s="40"/>
      <c r="EE128" s="40"/>
      <c r="EF128" s="40"/>
      <c r="EG128" s="40"/>
      <c r="EH128" s="40"/>
      <c r="EI128" s="40"/>
      <c r="EJ128" s="40"/>
      <c r="EK128" s="50"/>
      <c r="EL128" s="50"/>
      <c r="EM128" s="50"/>
      <c r="EN128" s="50"/>
      <c r="EO128" s="50"/>
      <c r="EP128" s="50"/>
      <c r="EQ128" s="50"/>
      <c r="ER128" s="50"/>
      <c r="ES128" s="50"/>
      <c r="ET128" s="50"/>
      <c r="EU128" s="50"/>
      <c r="EV128" s="50"/>
      <c r="EW128" s="50"/>
      <c r="EX128" s="50"/>
      <c r="EY128" s="50"/>
      <c r="EZ128" s="50"/>
      <c r="FA128" s="50"/>
      <c r="FB128" s="50"/>
      <c r="FC128" s="50"/>
      <c r="FD128" s="50"/>
      <c r="FE128" s="50"/>
      <c r="FF128" s="50"/>
      <c r="FG128" s="50"/>
      <c r="FH128" s="50"/>
      <c r="FI128" s="50"/>
      <c r="FJ128" s="50"/>
      <c r="FK128" s="50"/>
      <c r="FL128" s="50"/>
      <c r="FM128" s="50"/>
      <c r="FN128" s="50"/>
      <c r="FO128" s="50"/>
      <c r="FP128" s="50"/>
      <c r="FQ128" s="50"/>
      <c r="FR128" s="50"/>
      <c r="FS128" s="50"/>
      <c r="FT128" s="50"/>
      <c r="FU128" s="50"/>
      <c r="FV128" s="50"/>
      <c r="FW128" s="50"/>
      <c r="FX128" s="50"/>
      <c r="FY128" s="50"/>
      <c r="FZ128" s="50"/>
      <c r="GA128" s="50"/>
      <c r="GB128" s="50"/>
      <c r="GC128" s="50"/>
      <c r="GD128" s="50"/>
      <c r="GE128" s="50"/>
      <c r="GF128" s="50"/>
      <c r="GG128" s="50"/>
      <c r="GH128" s="50"/>
      <c r="GI128" s="50"/>
      <c r="GJ128" s="50"/>
      <c r="GK128" s="50"/>
      <c r="GL128" s="50"/>
      <c r="GM128" s="50"/>
      <c r="GN128" s="50"/>
      <c r="GO128" s="50"/>
      <c r="GP128" s="50"/>
      <c r="GQ128" s="50"/>
      <c r="GR128" s="50"/>
      <c r="GS128" s="50"/>
      <c r="GT128" s="50"/>
      <c r="GU128" s="50"/>
      <c r="GV128" s="50"/>
      <c r="GW128" s="50"/>
      <c r="GX128" s="50"/>
      <c r="GY128" s="50"/>
      <c r="GZ128" s="50"/>
      <c r="HA128" s="50"/>
      <c r="HB128" s="50"/>
      <c r="HC128" s="50"/>
      <c r="HD128" s="50"/>
      <c r="HE128" s="50"/>
      <c r="HF128" s="50"/>
      <c r="HG128" s="50"/>
      <c r="HH128" s="50"/>
      <c r="HI128" s="50"/>
      <c r="HJ128" s="50"/>
      <c r="HK128" s="50"/>
      <c r="HL128" s="50"/>
      <c r="HM128" s="50"/>
      <c r="HN128" s="50"/>
      <c r="HO128" s="50"/>
      <c r="HP128" s="50"/>
      <c r="HQ128" s="50"/>
      <c r="HR128" s="50"/>
      <c r="HS128" s="50"/>
      <c r="HT128" s="50"/>
      <c r="HU128" s="50"/>
      <c r="HV128" s="50"/>
      <c r="HW128" s="50"/>
      <c r="HX128" s="50"/>
      <c r="HY128" s="50"/>
      <c r="HZ128" s="50"/>
      <c r="IA128" s="50"/>
      <c r="IB128" s="50"/>
      <c r="IC128" s="50"/>
      <c r="ID128" s="50"/>
      <c r="IE128" s="50"/>
      <c r="IF128" s="50"/>
      <c r="IG128" s="50"/>
      <c r="IH128" s="50"/>
      <c r="II128" s="50"/>
      <c r="IJ128" s="50"/>
    </row>
    <row r="129" spans="1:244" s="47" customFormat="1" ht="9.75" customHeight="1">
      <c r="A129" s="53"/>
      <c r="B129" s="53"/>
      <c r="C129" s="53"/>
      <c r="D129" s="53"/>
      <c r="E129" s="53"/>
      <c r="F129" s="53"/>
      <c r="G129" s="53"/>
      <c r="H129" s="53"/>
      <c r="I129" s="53"/>
      <c r="J129" s="53"/>
      <c r="K129" s="59"/>
      <c r="L129" s="59"/>
      <c r="M129" s="59"/>
      <c r="N129" s="59"/>
      <c r="O129" s="59"/>
      <c r="P129" s="59"/>
      <c r="Q129" s="59"/>
      <c r="R129" s="59"/>
      <c r="S129" s="53"/>
      <c r="T129" s="59"/>
      <c r="U129" s="59"/>
      <c r="V129" s="59"/>
      <c r="W129" s="59"/>
      <c r="X129" s="59"/>
      <c r="Y129" s="59"/>
      <c r="Z129" s="59"/>
      <c r="AA129" s="59"/>
      <c r="AB129" s="53"/>
      <c r="AC129" s="59"/>
      <c r="AD129" s="59"/>
      <c r="AE129" s="59"/>
      <c r="AF129" s="59"/>
      <c r="AG129" s="59"/>
      <c r="AH129" s="59"/>
      <c r="AI129" s="59"/>
      <c r="AJ129" s="59"/>
      <c r="AK129" s="53"/>
      <c r="AL129" s="59"/>
      <c r="AM129" s="50"/>
      <c r="AN129" s="50"/>
      <c r="AO129" s="50"/>
      <c r="AP129" s="50"/>
      <c r="AQ129" s="50"/>
      <c r="AR129" s="50"/>
      <c r="AS129" s="50"/>
      <c r="AT129" s="50"/>
      <c r="AU129" s="50"/>
      <c r="AV129" s="50"/>
      <c r="AW129" s="50"/>
      <c r="AX129" s="50"/>
      <c r="AY129" s="50"/>
      <c r="AZ129" s="50"/>
      <c r="BA129" s="50"/>
      <c r="BB129" s="50"/>
      <c r="BC129" s="50"/>
      <c r="BD129" s="50"/>
      <c r="BE129" s="50"/>
      <c r="BF129" s="50"/>
      <c r="BG129" s="50"/>
      <c r="BH129" s="50"/>
      <c r="BI129" s="50"/>
      <c r="BJ129" s="50"/>
      <c r="BK129" s="50"/>
      <c r="BL129" s="50"/>
      <c r="BM129" s="50"/>
      <c r="BN129" s="50"/>
      <c r="BO129" s="50"/>
      <c r="BP129" s="50"/>
      <c r="BQ129" s="50"/>
      <c r="BR129" s="50"/>
      <c r="BS129" s="50"/>
      <c r="BT129" s="50"/>
      <c r="BU129" s="50"/>
      <c r="BV129" s="51"/>
      <c r="BW129" s="51"/>
      <c r="BX129" s="51"/>
      <c r="BY129" s="51"/>
      <c r="BZ129" s="51"/>
      <c r="CA129" s="51"/>
      <c r="CB129" s="51"/>
      <c r="CC129" s="51"/>
      <c r="CD129" s="50"/>
      <c r="CE129" s="50"/>
      <c r="CF129" s="50"/>
      <c r="CG129" s="50"/>
      <c r="CH129" s="50"/>
      <c r="CI129" s="50"/>
      <c r="CJ129" s="50"/>
      <c r="CK129" s="40"/>
      <c r="CL129" s="44"/>
      <c r="CM129" s="44"/>
      <c r="CN129" s="44"/>
      <c r="CO129" s="44"/>
      <c r="CP129" s="44"/>
      <c r="CQ129" s="44"/>
      <c r="CR129" s="44"/>
      <c r="CS129" s="44"/>
      <c r="CT129" s="44"/>
      <c r="CU129" s="44"/>
      <c r="CV129" s="44"/>
      <c r="CW129" s="44"/>
      <c r="CX129" s="44"/>
      <c r="CY129" s="44"/>
      <c r="CZ129" s="44"/>
      <c r="DA129" s="44"/>
      <c r="DB129" s="46"/>
      <c r="DC129" s="46"/>
      <c r="DD129" s="46"/>
      <c r="DE129" s="46"/>
      <c r="DF129" s="46"/>
      <c r="DG129" s="46"/>
      <c r="DH129" s="46"/>
      <c r="DI129" s="46"/>
      <c r="DJ129" s="46"/>
      <c r="DK129" s="46"/>
      <c r="DL129" s="46"/>
      <c r="DM129" s="46"/>
      <c r="DN129" s="46"/>
      <c r="DO129" s="46"/>
      <c r="DP129" s="46"/>
      <c r="DQ129" s="46"/>
      <c r="DR129" s="46"/>
      <c r="DS129" s="46"/>
      <c r="DT129" s="46"/>
      <c r="DU129" s="46"/>
      <c r="DV129" s="46"/>
      <c r="DW129" s="46"/>
      <c r="DX129" s="46"/>
      <c r="DY129" s="37"/>
      <c r="DZ129" s="40"/>
      <c r="EA129" s="40"/>
      <c r="EB129" s="40"/>
      <c r="EC129" s="40"/>
      <c r="ED129" s="40"/>
      <c r="EE129" s="40"/>
      <c r="EF129" s="40"/>
      <c r="EG129" s="40"/>
      <c r="EH129" s="40"/>
      <c r="EI129" s="40"/>
      <c r="EJ129" s="40"/>
      <c r="EK129" s="50"/>
      <c r="EL129" s="50"/>
      <c r="EM129" s="50"/>
      <c r="EN129" s="50"/>
      <c r="EO129" s="50"/>
      <c r="EP129" s="50"/>
      <c r="EQ129" s="50"/>
      <c r="ER129" s="50"/>
      <c r="ES129" s="50"/>
      <c r="ET129" s="50"/>
      <c r="EU129" s="50"/>
      <c r="EV129" s="50"/>
      <c r="EW129" s="50"/>
      <c r="EX129" s="50"/>
      <c r="EY129" s="50"/>
      <c r="EZ129" s="50"/>
      <c r="FA129" s="50"/>
      <c r="FB129" s="50"/>
      <c r="FC129" s="50"/>
      <c r="FD129" s="50"/>
      <c r="FE129" s="50"/>
      <c r="FF129" s="50"/>
      <c r="FG129" s="50"/>
      <c r="FH129" s="50"/>
      <c r="FI129" s="50"/>
      <c r="FJ129" s="50"/>
      <c r="FK129" s="50"/>
      <c r="FL129" s="50"/>
      <c r="FM129" s="50"/>
      <c r="FN129" s="50"/>
      <c r="FO129" s="50"/>
      <c r="FP129" s="50"/>
      <c r="FQ129" s="50"/>
      <c r="FR129" s="50"/>
      <c r="FS129" s="50"/>
      <c r="FT129" s="50"/>
      <c r="FU129" s="50"/>
      <c r="FV129" s="50"/>
      <c r="FW129" s="50"/>
      <c r="FX129" s="50"/>
      <c r="FY129" s="50"/>
      <c r="FZ129" s="50"/>
      <c r="GA129" s="50"/>
      <c r="GB129" s="50"/>
      <c r="GC129" s="50"/>
      <c r="GD129" s="50"/>
      <c r="GE129" s="50"/>
      <c r="GF129" s="50"/>
      <c r="GG129" s="50"/>
      <c r="GH129" s="50"/>
      <c r="GI129" s="50"/>
      <c r="GJ129" s="50"/>
      <c r="GK129" s="50"/>
      <c r="GL129" s="50"/>
      <c r="GM129" s="50"/>
      <c r="GN129" s="50"/>
      <c r="GO129" s="50"/>
      <c r="GP129" s="50"/>
      <c r="GQ129" s="50"/>
      <c r="GR129" s="50"/>
      <c r="GS129" s="50"/>
      <c r="GT129" s="50"/>
      <c r="GU129" s="50"/>
      <c r="GV129" s="50"/>
      <c r="GW129" s="50"/>
      <c r="GX129" s="50"/>
      <c r="GY129" s="50"/>
      <c r="GZ129" s="50"/>
      <c r="HA129" s="50"/>
      <c r="HB129" s="50"/>
      <c r="HC129" s="50"/>
      <c r="HD129" s="50"/>
      <c r="HE129" s="50"/>
      <c r="HF129" s="50"/>
      <c r="HG129" s="50"/>
      <c r="HH129" s="50"/>
      <c r="HI129" s="50"/>
      <c r="HJ129" s="50"/>
      <c r="HK129" s="50"/>
      <c r="HL129" s="50"/>
      <c r="HM129" s="50"/>
      <c r="HN129" s="50"/>
      <c r="HO129" s="50"/>
      <c r="HP129" s="50"/>
      <c r="HQ129" s="50"/>
      <c r="HR129" s="50"/>
      <c r="HS129" s="50"/>
      <c r="HT129" s="50"/>
      <c r="HU129" s="50"/>
      <c r="HV129" s="50"/>
      <c r="HW129" s="50"/>
      <c r="HX129" s="50"/>
      <c r="HY129" s="50"/>
      <c r="HZ129" s="50"/>
      <c r="IA129" s="50"/>
      <c r="IB129" s="50"/>
      <c r="IC129" s="50"/>
      <c r="ID129" s="50"/>
      <c r="IE129" s="50"/>
      <c r="IF129" s="50"/>
      <c r="IG129" s="50"/>
      <c r="IH129" s="50"/>
      <c r="II129" s="50"/>
      <c r="IJ129" s="50"/>
    </row>
    <row r="130" spans="1:244" s="47" customFormat="1" ht="9.75" customHeight="1">
      <c r="A130" s="53"/>
      <c r="B130" s="53"/>
      <c r="C130" s="53"/>
      <c r="D130" s="53"/>
      <c r="E130" s="53"/>
      <c r="F130" s="53"/>
      <c r="G130" s="53"/>
      <c r="H130" s="53"/>
      <c r="I130" s="53"/>
      <c r="J130" s="53"/>
      <c r="K130" s="59"/>
      <c r="L130" s="59"/>
      <c r="M130" s="59"/>
      <c r="N130" s="59"/>
      <c r="O130" s="59"/>
      <c r="P130" s="59"/>
      <c r="Q130" s="59"/>
      <c r="R130" s="59"/>
      <c r="S130" s="53"/>
      <c r="T130" s="59"/>
      <c r="U130" s="59"/>
      <c r="V130" s="59"/>
      <c r="W130" s="59"/>
      <c r="X130" s="59"/>
      <c r="Y130" s="59"/>
      <c r="Z130" s="59"/>
      <c r="AA130" s="59"/>
      <c r="AB130" s="53"/>
      <c r="AC130" s="59"/>
      <c r="AD130" s="59"/>
      <c r="AE130" s="59"/>
      <c r="AF130" s="59"/>
      <c r="AG130" s="59"/>
      <c r="AH130" s="59"/>
      <c r="AI130" s="59"/>
      <c r="AJ130" s="59"/>
      <c r="AK130" s="53"/>
      <c r="AL130" s="59"/>
      <c r="AM130" s="50"/>
      <c r="AN130" s="50"/>
      <c r="AO130" s="50"/>
      <c r="AP130" s="50"/>
      <c r="AQ130" s="50"/>
      <c r="AR130" s="50"/>
      <c r="AS130" s="50"/>
      <c r="AT130" s="50"/>
      <c r="AU130" s="50"/>
      <c r="AV130" s="50"/>
      <c r="AW130" s="50"/>
      <c r="AX130" s="50"/>
      <c r="AY130" s="50"/>
      <c r="AZ130" s="50"/>
      <c r="BA130" s="50"/>
      <c r="BB130" s="50"/>
      <c r="BC130" s="50"/>
      <c r="BD130" s="50"/>
      <c r="BE130" s="50"/>
      <c r="BF130" s="50"/>
      <c r="BG130" s="50"/>
      <c r="BH130" s="50"/>
      <c r="BI130" s="50"/>
      <c r="BJ130" s="50"/>
      <c r="BK130" s="50"/>
      <c r="BL130" s="50"/>
      <c r="BM130" s="50"/>
      <c r="BN130" s="50"/>
      <c r="BO130" s="50"/>
      <c r="BP130" s="50"/>
      <c r="BQ130" s="50"/>
      <c r="BR130" s="50"/>
      <c r="BS130" s="50"/>
      <c r="BT130" s="50"/>
      <c r="BU130" s="50"/>
      <c r="BV130" s="51"/>
      <c r="BW130" s="51"/>
      <c r="BX130" s="51"/>
      <c r="BY130" s="51"/>
      <c r="BZ130" s="51"/>
      <c r="CA130" s="51"/>
      <c r="CB130" s="51"/>
      <c r="CC130" s="51"/>
      <c r="CD130" s="50"/>
      <c r="CE130" s="50"/>
      <c r="CF130" s="50"/>
      <c r="CG130" s="50"/>
      <c r="CH130" s="50"/>
      <c r="CI130" s="50"/>
      <c r="CJ130" s="50"/>
      <c r="CK130" s="40"/>
      <c r="CL130" s="44"/>
      <c r="CM130" s="44"/>
      <c r="CN130" s="44"/>
      <c r="CO130" s="44"/>
      <c r="CP130" s="44"/>
      <c r="CQ130" s="44"/>
      <c r="CR130" s="44"/>
      <c r="CS130" s="44"/>
      <c r="CT130" s="44"/>
      <c r="CU130" s="44"/>
      <c r="CV130" s="44"/>
      <c r="CW130" s="44"/>
      <c r="CX130" s="44"/>
      <c r="CY130" s="44"/>
      <c r="CZ130" s="44"/>
      <c r="DA130" s="44"/>
      <c r="DB130" s="46"/>
      <c r="DC130" s="46"/>
      <c r="DD130" s="46"/>
      <c r="DE130" s="46"/>
      <c r="DF130" s="46"/>
      <c r="DG130" s="46"/>
      <c r="DH130" s="46"/>
      <c r="DI130" s="46"/>
      <c r="DJ130" s="46"/>
      <c r="DK130" s="46"/>
      <c r="DL130" s="46"/>
      <c r="DM130" s="46"/>
      <c r="DN130" s="46"/>
      <c r="DO130" s="46"/>
      <c r="DP130" s="46"/>
      <c r="DQ130" s="46"/>
      <c r="DR130" s="46"/>
      <c r="DS130" s="46"/>
      <c r="DT130" s="46"/>
      <c r="DU130" s="46"/>
      <c r="DV130" s="46"/>
      <c r="DW130" s="46"/>
      <c r="DX130" s="46"/>
      <c r="DY130" s="37"/>
      <c r="DZ130" s="40"/>
      <c r="EA130" s="40"/>
      <c r="EB130" s="40"/>
      <c r="EC130" s="40"/>
      <c r="ED130" s="40"/>
      <c r="EE130" s="40"/>
      <c r="EF130" s="40"/>
      <c r="EG130" s="40"/>
      <c r="EH130" s="40"/>
      <c r="EI130" s="40"/>
      <c r="EJ130" s="40"/>
      <c r="EK130" s="50"/>
      <c r="EL130" s="50"/>
      <c r="EM130" s="50"/>
      <c r="EN130" s="50"/>
      <c r="EO130" s="50"/>
      <c r="EP130" s="50"/>
      <c r="EQ130" s="50"/>
      <c r="ER130" s="50"/>
      <c r="ES130" s="50"/>
      <c r="ET130" s="50"/>
      <c r="EU130" s="50"/>
      <c r="EV130" s="50"/>
      <c r="EW130" s="50"/>
      <c r="EX130" s="50"/>
      <c r="EY130" s="50"/>
      <c r="EZ130" s="50"/>
      <c r="FA130" s="50"/>
      <c r="FB130" s="50"/>
      <c r="FC130" s="50"/>
      <c r="FD130" s="50"/>
      <c r="FE130" s="50"/>
      <c r="FF130" s="50"/>
      <c r="FG130" s="50"/>
      <c r="FH130" s="50"/>
      <c r="FI130" s="50"/>
      <c r="FJ130" s="50"/>
      <c r="FK130" s="50"/>
      <c r="FL130" s="50"/>
      <c r="FM130" s="50"/>
      <c r="FN130" s="50"/>
      <c r="FO130" s="50"/>
      <c r="FP130" s="50"/>
      <c r="FQ130" s="50"/>
      <c r="FR130" s="50"/>
      <c r="FS130" s="50"/>
      <c r="FT130" s="50"/>
      <c r="FU130" s="50"/>
      <c r="FV130" s="50"/>
      <c r="FW130" s="50"/>
      <c r="FX130" s="50"/>
      <c r="FY130" s="50"/>
      <c r="FZ130" s="50"/>
      <c r="GA130" s="50"/>
      <c r="GB130" s="50"/>
      <c r="GC130" s="50"/>
      <c r="GD130" s="50"/>
      <c r="GE130" s="50"/>
      <c r="GF130" s="50"/>
      <c r="GG130" s="50"/>
      <c r="GH130" s="50"/>
      <c r="GI130" s="50"/>
      <c r="GJ130" s="50"/>
      <c r="GK130" s="50"/>
      <c r="GL130" s="50"/>
      <c r="GM130" s="50"/>
      <c r="GN130" s="50"/>
      <c r="GO130" s="50"/>
      <c r="GP130" s="50"/>
      <c r="GQ130" s="50"/>
      <c r="GR130" s="50"/>
      <c r="GS130" s="50"/>
      <c r="GT130" s="50"/>
      <c r="GU130" s="50"/>
      <c r="GV130" s="50"/>
      <c r="GW130" s="50"/>
      <c r="GX130" s="50"/>
      <c r="GY130" s="50"/>
      <c r="GZ130" s="50"/>
      <c r="HA130" s="50"/>
      <c r="HB130" s="50"/>
      <c r="HC130" s="50"/>
      <c r="HD130" s="50"/>
      <c r="HE130" s="50"/>
      <c r="HF130" s="50"/>
      <c r="HG130" s="50"/>
      <c r="HH130" s="50"/>
      <c r="HI130" s="50"/>
      <c r="HJ130" s="50"/>
      <c r="HK130" s="50"/>
      <c r="HL130" s="50"/>
      <c r="HM130" s="50"/>
      <c r="HN130" s="50"/>
      <c r="HO130" s="50"/>
      <c r="HP130" s="50"/>
      <c r="HQ130" s="50"/>
      <c r="HR130" s="50"/>
      <c r="HS130" s="50"/>
      <c r="HT130" s="50"/>
      <c r="HU130" s="50"/>
      <c r="HV130" s="50"/>
      <c r="HW130" s="50"/>
      <c r="HX130" s="50"/>
      <c r="HY130" s="50"/>
      <c r="HZ130" s="50"/>
      <c r="IA130" s="50"/>
      <c r="IB130" s="50"/>
      <c r="IC130" s="50"/>
      <c r="ID130" s="50"/>
      <c r="IE130" s="50"/>
      <c r="IF130" s="50"/>
      <c r="IG130" s="50"/>
      <c r="IH130" s="50"/>
      <c r="II130" s="50"/>
      <c r="IJ130" s="50"/>
    </row>
    <row r="131" spans="1:244" s="47" customFormat="1" ht="9.75" customHeight="1">
      <c r="A131" s="53"/>
      <c r="B131" s="53"/>
      <c r="C131" s="53"/>
      <c r="D131" s="53"/>
      <c r="E131" s="53"/>
      <c r="F131" s="53"/>
      <c r="G131" s="53"/>
      <c r="H131" s="53"/>
      <c r="I131" s="53"/>
      <c r="J131" s="53"/>
      <c r="K131" s="59"/>
      <c r="L131" s="59"/>
      <c r="M131" s="59"/>
      <c r="N131" s="59"/>
      <c r="O131" s="59"/>
      <c r="P131" s="59"/>
      <c r="Q131" s="59"/>
      <c r="R131" s="59"/>
      <c r="S131" s="53"/>
      <c r="T131" s="59"/>
      <c r="U131" s="59"/>
      <c r="V131" s="59"/>
      <c r="W131" s="59"/>
      <c r="X131" s="59"/>
      <c r="Y131" s="59"/>
      <c r="Z131" s="59"/>
      <c r="AA131" s="59"/>
      <c r="AB131" s="53"/>
      <c r="AC131" s="59"/>
      <c r="AD131" s="59"/>
      <c r="AE131" s="59"/>
      <c r="AF131" s="59"/>
      <c r="AG131" s="59"/>
      <c r="AH131" s="59"/>
      <c r="AI131" s="59"/>
      <c r="AJ131" s="59"/>
      <c r="AK131" s="53"/>
      <c r="AL131" s="59"/>
      <c r="AM131" s="50"/>
      <c r="AN131" s="50"/>
      <c r="AO131" s="50"/>
      <c r="AP131" s="50"/>
      <c r="AQ131" s="50"/>
      <c r="AR131" s="50"/>
      <c r="AS131" s="50"/>
      <c r="AT131" s="50"/>
      <c r="AU131" s="50"/>
      <c r="AV131" s="50"/>
      <c r="AW131" s="50"/>
      <c r="AX131" s="50"/>
      <c r="AY131" s="50"/>
      <c r="AZ131" s="50"/>
      <c r="BA131" s="50"/>
      <c r="BB131" s="50"/>
      <c r="BC131" s="50"/>
      <c r="BD131" s="50"/>
      <c r="BE131" s="50"/>
      <c r="BF131" s="50"/>
      <c r="BG131" s="50"/>
      <c r="BH131" s="50"/>
      <c r="BI131" s="50"/>
      <c r="BJ131" s="50"/>
      <c r="BK131" s="50"/>
      <c r="BL131" s="50"/>
      <c r="BM131" s="50"/>
      <c r="BN131" s="50"/>
      <c r="BO131" s="50"/>
      <c r="BP131" s="50"/>
      <c r="BQ131" s="50"/>
      <c r="BR131" s="50"/>
      <c r="BS131" s="50"/>
      <c r="BT131" s="50"/>
      <c r="BU131" s="50"/>
      <c r="BV131" s="51"/>
      <c r="BW131" s="51"/>
      <c r="BX131" s="51"/>
      <c r="BY131" s="51"/>
      <c r="BZ131" s="51"/>
      <c r="CA131" s="51"/>
      <c r="CB131" s="51"/>
      <c r="CC131" s="51"/>
      <c r="CD131" s="50"/>
      <c r="CE131" s="50"/>
      <c r="CF131" s="50"/>
      <c r="CG131" s="50"/>
      <c r="CH131" s="50"/>
      <c r="CI131" s="50"/>
      <c r="CJ131" s="50"/>
      <c r="CK131" s="40"/>
      <c r="CL131" s="44"/>
      <c r="CM131" s="44"/>
      <c r="CN131" s="44"/>
      <c r="CO131" s="44"/>
      <c r="CP131" s="44"/>
      <c r="CQ131" s="44"/>
      <c r="CR131" s="44"/>
      <c r="CS131" s="44"/>
      <c r="CT131" s="44"/>
      <c r="CU131" s="44"/>
      <c r="CV131" s="44"/>
      <c r="CW131" s="44"/>
      <c r="CX131" s="44"/>
      <c r="CY131" s="44"/>
      <c r="CZ131" s="44"/>
      <c r="DA131" s="44"/>
      <c r="DB131" s="46"/>
      <c r="DC131" s="46"/>
      <c r="DD131" s="46"/>
      <c r="DE131" s="46"/>
      <c r="DF131" s="46"/>
      <c r="DG131" s="46"/>
      <c r="DH131" s="46"/>
      <c r="DI131" s="46"/>
      <c r="DJ131" s="46"/>
      <c r="DK131" s="46"/>
      <c r="DL131" s="46"/>
      <c r="DM131" s="46"/>
      <c r="DN131" s="46"/>
      <c r="DO131" s="46"/>
      <c r="DP131" s="46"/>
      <c r="DQ131" s="46"/>
      <c r="DR131" s="46"/>
      <c r="DS131" s="46"/>
      <c r="DT131" s="46"/>
      <c r="DU131" s="46"/>
      <c r="DV131" s="46"/>
      <c r="DW131" s="46"/>
      <c r="DX131" s="46"/>
      <c r="DY131" s="37"/>
      <c r="DZ131" s="40"/>
      <c r="EA131" s="40"/>
      <c r="EB131" s="40"/>
      <c r="EC131" s="40"/>
      <c r="ED131" s="40"/>
      <c r="EE131" s="40"/>
      <c r="EF131" s="40"/>
      <c r="EG131" s="40"/>
      <c r="EH131" s="40"/>
      <c r="EI131" s="40"/>
      <c r="EJ131" s="40"/>
      <c r="EK131" s="50"/>
      <c r="EL131" s="50"/>
      <c r="EM131" s="50"/>
      <c r="EN131" s="50"/>
      <c r="EO131" s="50"/>
      <c r="EP131" s="50"/>
      <c r="EQ131" s="50"/>
      <c r="ER131" s="50"/>
      <c r="ES131" s="50"/>
      <c r="ET131" s="50"/>
      <c r="EU131" s="50"/>
      <c r="EV131" s="50"/>
      <c r="EW131" s="50"/>
      <c r="EX131" s="50"/>
      <c r="EY131" s="50"/>
      <c r="EZ131" s="50"/>
      <c r="FA131" s="50"/>
      <c r="FB131" s="50"/>
      <c r="FC131" s="50"/>
      <c r="FD131" s="50"/>
      <c r="FE131" s="50"/>
      <c r="FF131" s="50"/>
      <c r="FG131" s="50"/>
      <c r="FH131" s="50"/>
      <c r="FI131" s="50"/>
      <c r="FJ131" s="50"/>
      <c r="FK131" s="50"/>
      <c r="FL131" s="50"/>
      <c r="FM131" s="50"/>
      <c r="FN131" s="50"/>
      <c r="FO131" s="50"/>
      <c r="FP131" s="50"/>
      <c r="FQ131" s="50"/>
      <c r="FR131" s="50"/>
      <c r="FS131" s="50"/>
      <c r="FT131" s="50"/>
      <c r="FU131" s="50"/>
      <c r="FV131" s="50"/>
      <c r="FW131" s="50"/>
      <c r="FX131" s="50"/>
      <c r="FY131" s="50"/>
      <c r="FZ131" s="50"/>
      <c r="GA131" s="50"/>
      <c r="GB131" s="50"/>
      <c r="GC131" s="50"/>
      <c r="GD131" s="50"/>
      <c r="GE131" s="50"/>
      <c r="GF131" s="50"/>
      <c r="GG131" s="50"/>
      <c r="GH131" s="50"/>
      <c r="GI131" s="50"/>
      <c r="GJ131" s="50"/>
      <c r="GK131" s="50"/>
      <c r="GL131" s="50"/>
      <c r="GM131" s="50"/>
      <c r="GN131" s="50"/>
      <c r="GO131" s="50"/>
      <c r="GP131" s="50"/>
      <c r="GQ131" s="50"/>
      <c r="GR131" s="50"/>
      <c r="GS131" s="50"/>
      <c r="GT131" s="50"/>
      <c r="GU131" s="50"/>
      <c r="GV131" s="50"/>
      <c r="GW131" s="50"/>
      <c r="GX131" s="50"/>
      <c r="GY131" s="50"/>
      <c r="GZ131" s="50"/>
      <c r="HA131" s="50"/>
      <c r="HB131" s="50"/>
      <c r="HC131" s="50"/>
      <c r="HD131" s="50"/>
      <c r="HE131" s="50"/>
      <c r="HF131" s="50"/>
      <c r="HG131" s="50"/>
      <c r="HH131" s="50"/>
      <c r="HI131" s="50"/>
      <c r="HJ131" s="50"/>
      <c r="HK131" s="50"/>
      <c r="HL131" s="50"/>
      <c r="HM131" s="50"/>
      <c r="HN131" s="50"/>
      <c r="HO131" s="50"/>
      <c r="HP131" s="50"/>
      <c r="HQ131" s="50"/>
      <c r="HR131" s="50"/>
      <c r="HS131" s="50"/>
      <c r="HT131" s="50"/>
      <c r="HU131" s="50"/>
      <c r="HV131" s="50"/>
      <c r="HW131" s="50"/>
      <c r="HX131" s="50"/>
      <c r="HY131" s="50"/>
      <c r="HZ131" s="50"/>
      <c r="IA131" s="50"/>
      <c r="IB131" s="50"/>
      <c r="IC131" s="50"/>
      <c r="ID131" s="50"/>
      <c r="IE131" s="50"/>
      <c r="IF131" s="50"/>
      <c r="IG131" s="50"/>
      <c r="IH131" s="50"/>
      <c r="II131" s="50"/>
      <c r="IJ131" s="50"/>
    </row>
    <row r="132" spans="1:244" s="47" customFormat="1" ht="9.75" customHeight="1">
      <c r="A132" s="53"/>
      <c r="B132" s="53"/>
      <c r="C132" s="53"/>
      <c r="D132" s="53"/>
      <c r="E132" s="53"/>
      <c r="F132" s="53"/>
      <c r="G132" s="53"/>
      <c r="H132" s="53"/>
      <c r="I132" s="53"/>
      <c r="J132" s="53"/>
      <c r="K132" s="59"/>
      <c r="L132" s="59"/>
      <c r="M132" s="59"/>
      <c r="N132" s="59"/>
      <c r="O132" s="59"/>
      <c r="P132" s="59"/>
      <c r="Q132" s="59"/>
      <c r="R132" s="59"/>
      <c r="S132" s="53"/>
      <c r="T132" s="59"/>
      <c r="U132" s="59"/>
      <c r="V132" s="59"/>
      <c r="W132" s="59"/>
      <c r="X132" s="59"/>
      <c r="Y132" s="59"/>
      <c r="Z132" s="59"/>
      <c r="AA132" s="59"/>
      <c r="AB132" s="53"/>
      <c r="AC132" s="59"/>
      <c r="AD132" s="59"/>
      <c r="AE132" s="59"/>
      <c r="AF132" s="59"/>
      <c r="AG132" s="59"/>
      <c r="AH132" s="59"/>
      <c r="AI132" s="59"/>
      <c r="AJ132" s="59"/>
      <c r="AK132" s="53"/>
      <c r="AL132" s="59"/>
      <c r="AM132" s="50"/>
      <c r="AN132" s="50"/>
      <c r="AO132" s="50"/>
      <c r="AP132" s="50"/>
      <c r="AQ132" s="50"/>
      <c r="AR132" s="50"/>
      <c r="AS132" s="50"/>
      <c r="AT132" s="50"/>
      <c r="AU132" s="50"/>
      <c r="AV132" s="50"/>
      <c r="AW132" s="50"/>
      <c r="AX132" s="50"/>
      <c r="AY132" s="50"/>
      <c r="AZ132" s="50"/>
      <c r="BA132" s="50"/>
      <c r="BB132" s="50"/>
      <c r="BC132" s="50"/>
      <c r="BD132" s="50"/>
      <c r="BE132" s="50"/>
      <c r="BF132" s="50"/>
      <c r="BG132" s="50"/>
      <c r="BH132" s="50"/>
      <c r="BI132" s="50"/>
      <c r="BJ132" s="50"/>
      <c r="BK132" s="50"/>
      <c r="BL132" s="50"/>
      <c r="BM132" s="50"/>
      <c r="BN132" s="50"/>
      <c r="BO132" s="50"/>
      <c r="BP132" s="50"/>
      <c r="BQ132" s="50"/>
      <c r="BR132" s="50"/>
      <c r="BS132" s="50"/>
      <c r="BT132" s="50"/>
      <c r="BU132" s="50"/>
      <c r="BV132" s="51"/>
      <c r="BW132" s="51"/>
      <c r="BX132" s="51"/>
      <c r="BY132" s="51"/>
      <c r="BZ132" s="51"/>
      <c r="CA132" s="51"/>
      <c r="CB132" s="51"/>
      <c r="CC132" s="51"/>
      <c r="CD132" s="50"/>
      <c r="CE132" s="50"/>
      <c r="CF132" s="50"/>
      <c r="CG132" s="50"/>
      <c r="CH132" s="50"/>
      <c r="CI132" s="50"/>
      <c r="CJ132" s="50"/>
      <c r="CK132" s="40"/>
      <c r="CL132" s="44"/>
      <c r="CM132" s="44"/>
      <c r="CN132" s="44"/>
      <c r="CO132" s="44"/>
      <c r="CP132" s="44"/>
      <c r="CQ132" s="44"/>
      <c r="CR132" s="44"/>
      <c r="CS132" s="44"/>
      <c r="CT132" s="44"/>
      <c r="CU132" s="44"/>
      <c r="CV132" s="44"/>
      <c r="CW132" s="44"/>
      <c r="CX132" s="44"/>
      <c r="CY132" s="44"/>
      <c r="CZ132" s="44"/>
      <c r="DA132" s="44"/>
      <c r="DB132" s="46"/>
      <c r="DC132" s="46"/>
      <c r="DD132" s="46"/>
      <c r="DE132" s="46"/>
      <c r="DF132" s="46"/>
      <c r="DG132" s="46"/>
      <c r="DH132" s="46"/>
      <c r="DI132" s="46"/>
      <c r="DJ132" s="46"/>
      <c r="DK132" s="46"/>
      <c r="DL132" s="46"/>
      <c r="DM132" s="46"/>
      <c r="DN132" s="46"/>
      <c r="DO132" s="46"/>
      <c r="DP132" s="46"/>
      <c r="DQ132" s="46"/>
      <c r="DR132" s="46"/>
      <c r="DS132" s="46"/>
      <c r="DT132" s="46"/>
      <c r="DU132" s="46"/>
      <c r="DV132" s="46"/>
      <c r="DW132" s="46"/>
      <c r="DX132" s="46"/>
      <c r="DY132" s="37"/>
      <c r="DZ132" s="40"/>
      <c r="EA132" s="40"/>
      <c r="EB132" s="40"/>
      <c r="EC132" s="40"/>
      <c r="ED132" s="40"/>
      <c r="EE132" s="40"/>
      <c r="EF132" s="40"/>
      <c r="EG132" s="40"/>
      <c r="EH132" s="40"/>
      <c r="EI132" s="40"/>
      <c r="EJ132" s="40"/>
      <c r="EK132" s="50"/>
      <c r="EL132" s="50"/>
      <c r="EM132" s="50"/>
      <c r="EN132" s="50"/>
      <c r="EO132" s="50"/>
      <c r="EP132" s="50"/>
      <c r="EQ132" s="50"/>
      <c r="ER132" s="50"/>
      <c r="ES132" s="50"/>
      <c r="ET132" s="50"/>
      <c r="EU132" s="50"/>
      <c r="EV132" s="50"/>
      <c r="EW132" s="50"/>
      <c r="EX132" s="50"/>
      <c r="EY132" s="50"/>
      <c r="EZ132" s="50"/>
      <c r="FA132" s="50"/>
      <c r="FB132" s="50"/>
      <c r="FC132" s="50"/>
      <c r="FD132" s="50"/>
      <c r="FE132" s="50"/>
      <c r="FF132" s="50"/>
      <c r="FG132" s="50"/>
      <c r="FH132" s="50"/>
      <c r="FI132" s="50"/>
      <c r="FJ132" s="50"/>
      <c r="FK132" s="50"/>
      <c r="FL132" s="50"/>
      <c r="FM132" s="50"/>
      <c r="FN132" s="50"/>
      <c r="FO132" s="50"/>
      <c r="FP132" s="50"/>
      <c r="FQ132" s="50"/>
      <c r="FR132" s="50"/>
      <c r="FS132" s="50"/>
      <c r="FT132" s="50"/>
      <c r="FU132" s="50"/>
      <c r="FV132" s="50"/>
      <c r="FW132" s="50"/>
      <c r="FX132" s="50"/>
      <c r="FY132" s="50"/>
      <c r="FZ132" s="50"/>
      <c r="GA132" s="50"/>
      <c r="GB132" s="50"/>
      <c r="GC132" s="50"/>
      <c r="GD132" s="50"/>
      <c r="GE132" s="50"/>
      <c r="GF132" s="50"/>
      <c r="GG132" s="50"/>
      <c r="GH132" s="50"/>
      <c r="GI132" s="50"/>
      <c r="GJ132" s="50"/>
      <c r="GK132" s="50"/>
      <c r="GL132" s="50"/>
      <c r="GM132" s="50"/>
      <c r="GN132" s="50"/>
      <c r="GO132" s="50"/>
      <c r="GP132" s="50"/>
      <c r="GQ132" s="50"/>
      <c r="GR132" s="50"/>
      <c r="GS132" s="50"/>
      <c r="GT132" s="50"/>
      <c r="GU132" s="50"/>
      <c r="GV132" s="50"/>
      <c r="GW132" s="50"/>
      <c r="GX132" s="50"/>
      <c r="GY132" s="50"/>
      <c r="GZ132" s="50"/>
      <c r="HA132" s="50"/>
      <c r="HB132" s="50"/>
      <c r="HC132" s="50"/>
      <c r="HD132" s="50"/>
      <c r="HE132" s="50"/>
      <c r="HF132" s="50"/>
      <c r="HG132" s="50"/>
      <c r="HH132" s="50"/>
      <c r="HI132" s="50"/>
      <c r="HJ132" s="50"/>
      <c r="HK132" s="50"/>
      <c r="HL132" s="50"/>
      <c r="HM132" s="50"/>
      <c r="HN132" s="50"/>
      <c r="HO132" s="50"/>
      <c r="HP132" s="50"/>
      <c r="HQ132" s="50"/>
      <c r="HR132" s="50"/>
      <c r="HS132" s="50"/>
      <c r="HT132" s="50"/>
      <c r="HU132" s="50"/>
      <c r="HV132" s="50"/>
      <c r="HW132" s="50"/>
      <c r="HX132" s="50"/>
      <c r="HY132" s="50"/>
      <c r="HZ132" s="50"/>
      <c r="IA132" s="50"/>
      <c r="IB132" s="50"/>
      <c r="IC132" s="50"/>
      <c r="ID132" s="50"/>
      <c r="IE132" s="50"/>
      <c r="IF132" s="50"/>
      <c r="IG132" s="50"/>
      <c r="IH132" s="50"/>
      <c r="II132" s="50"/>
      <c r="IJ132" s="50"/>
    </row>
    <row r="133" spans="1:244" s="47" customFormat="1" ht="9.75" customHeight="1">
      <c r="A133" s="53"/>
      <c r="B133" s="53"/>
      <c r="C133" s="53"/>
      <c r="D133" s="53"/>
      <c r="E133" s="53"/>
      <c r="F133" s="53"/>
      <c r="G133" s="53"/>
      <c r="H133" s="53"/>
      <c r="I133" s="53"/>
      <c r="J133" s="53"/>
      <c r="K133" s="59"/>
      <c r="L133" s="59"/>
      <c r="M133" s="59"/>
      <c r="N133" s="59"/>
      <c r="O133" s="59"/>
      <c r="P133" s="59"/>
      <c r="Q133" s="59"/>
      <c r="R133" s="59"/>
      <c r="S133" s="53"/>
      <c r="T133" s="59"/>
      <c r="U133" s="59"/>
      <c r="V133" s="59"/>
      <c r="W133" s="59"/>
      <c r="X133" s="59"/>
      <c r="Y133" s="59"/>
      <c r="Z133" s="59"/>
      <c r="AA133" s="59"/>
      <c r="AB133" s="53"/>
      <c r="AC133" s="59"/>
      <c r="AD133" s="59"/>
      <c r="AE133" s="59"/>
      <c r="AF133" s="59"/>
      <c r="AG133" s="59"/>
      <c r="AH133" s="59"/>
      <c r="AI133" s="59"/>
      <c r="AJ133" s="59"/>
      <c r="AK133" s="53"/>
      <c r="AL133" s="59"/>
      <c r="AM133" s="50"/>
      <c r="AN133" s="50"/>
      <c r="AO133" s="50"/>
      <c r="AP133" s="50"/>
      <c r="AQ133" s="50"/>
      <c r="AR133" s="50"/>
      <c r="AS133" s="50"/>
      <c r="AT133" s="50"/>
      <c r="AU133" s="50"/>
      <c r="AV133" s="50"/>
      <c r="AW133" s="50"/>
      <c r="AX133" s="50"/>
      <c r="AY133" s="50"/>
      <c r="AZ133" s="50"/>
      <c r="BA133" s="50"/>
      <c r="BB133" s="50"/>
      <c r="BC133" s="50"/>
      <c r="BD133" s="50"/>
      <c r="BE133" s="50"/>
      <c r="BF133" s="50"/>
      <c r="BG133" s="50"/>
      <c r="BH133" s="50"/>
      <c r="BI133" s="50"/>
      <c r="BJ133" s="50"/>
      <c r="BK133" s="50"/>
      <c r="BL133" s="50"/>
      <c r="BM133" s="50"/>
      <c r="BN133" s="50"/>
      <c r="BO133" s="50"/>
      <c r="BP133" s="50"/>
      <c r="BQ133" s="50"/>
      <c r="BR133" s="50"/>
      <c r="BS133" s="50"/>
      <c r="BT133" s="50"/>
      <c r="BU133" s="50"/>
      <c r="BV133" s="51"/>
      <c r="BW133" s="51"/>
      <c r="BX133" s="51"/>
      <c r="BY133" s="51"/>
      <c r="BZ133" s="51"/>
      <c r="CA133" s="51"/>
      <c r="CB133" s="51"/>
      <c r="CC133" s="51"/>
      <c r="CD133" s="50"/>
      <c r="CE133" s="50"/>
      <c r="CF133" s="50"/>
      <c r="CG133" s="50"/>
      <c r="CH133" s="50"/>
      <c r="CI133" s="50"/>
      <c r="CJ133" s="50"/>
      <c r="CK133" s="40"/>
      <c r="CL133" s="44"/>
      <c r="CM133" s="44"/>
      <c r="CN133" s="44"/>
      <c r="CO133" s="44"/>
      <c r="CP133" s="44"/>
      <c r="CQ133" s="44"/>
      <c r="CR133" s="44"/>
      <c r="CS133" s="44"/>
      <c r="CT133" s="44"/>
      <c r="CU133" s="44"/>
      <c r="CV133" s="44"/>
      <c r="CW133" s="44"/>
      <c r="CX133" s="44"/>
      <c r="CY133" s="44"/>
      <c r="CZ133" s="44"/>
      <c r="DA133" s="44"/>
      <c r="DB133" s="46"/>
      <c r="DC133" s="46"/>
      <c r="DD133" s="46"/>
      <c r="DE133" s="46"/>
      <c r="DF133" s="46"/>
      <c r="DG133" s="46"/>
      <c r="DH133" s="46"/>
      <c r="DI133" s="46"/>
      <c r="DJ133" s="46"/>
      <c r="DK133" s="46"/>
      <c r="DL133" s="46"/>
      <c r="DM133" s="46"/>
      <c r="DN133" s="46"/>
      <c r="DO133" s="46"/>
      <c r="DP133" s="46"/>
      <c r="DQ133" s="46"/>
      <c r="DR133" s="46"/>
      <c r="DS133" s="46"/>
      <c r="DT133" s="46"/>
      <c r="DU133" s="46"/>
      <c r="DV133" s="46"/>
      <c r="DW133" s="46"/>
      <c r="DX133" s="46"/>
      <c r="DY133" s="37"/>
      <c r="DZ133" s="40"/>
      <c r="EA133" s="40"/>
      <c r="EB133" s="40"/>
      <c r="EC133" s="40"/>
      <c r="ED133" s="40"/>
      <c r="EE133" s="40"/>
      <c r="EF133" s="40"/>
      <c r="EG133" s="40"/>
      <c r="EH133" s="40"/>
      <c r="EI133" s="40"/>
      <c r="EJ133" s="40"/>
      <c r="EK133" s="50"/>
      <c r="EL133" s="50"/>
      <c r="EM133" s="50"/>
      <c r="EN133" s="50"/>
      <c r="EO133" s="50"/>
      <c r="EP133" s="50"/>
      <c r="EQ133" s="50"/>
      <c r="ER133" s="50"/>
      <c r="ES133" s="50"/>
      <c r="ET133" s="50"/>
      <c r="EU133" s="50"/>
      <c r="EV133" s="50"/>
      <c r="EW133" s="50"/>
      <c r="EX133" s="50"/>
      <c r="EY133" s="50"/>
      <c r="EZ133" s="50"/>
      <c r="FA133" s="50"/>
      <c r="FB133" s="50"/>
      <c r="FC133" s="50"/>
      <c r="FD133" s="50"/>
      <c r="FE133" s="50"/>
      <c r="FF133" s="50"/>
      <c r="FG133" s="50"/>
      <c r="FH133" s="50"/>
      <c r="FI133" s="50"/>
      <c r="FJ133" s="50"/>
      <c r="FK133" s="50"/>
      <c r="FL133" s="50"/>
      <c r="FM133" s="50"/>
      <c r="FN133" s="50"/>
      <c r="FO133" s="50"/>
      <c r="FP133" s="50"/>
      <c r="FQ133" s="50"/>
      <c r="FR133" s="50"/>
      <c r="FS133" s="50"/>
      <c r="FT133" s="50"/>
      <c r="FU133" s="50"/>
      <c r="FV133" s="50"/>
      <c r="FW133" s="50"/>
      <c r="FX133" s="50"/>
      <c r="FY133" s="50"/>
      <c r="FZ133" s="50"/>
      <c r="GA133" s="50"/>
      <c r="GB133" s="50"/>
      <c r="GC133" s="50"/>
      <c r="GD133" s="50"/>
      <c r="GE133" s="50"/>
      <c r="GF133" s="50"/>
      <c r="GG133" s="50"/>
      <c r="GH133" s="50"/>
      <c r="GI133" s="50"/>
      <c r="GJ133" s="50"/>
      <c r="GK133" s="50"/>
      <c r="GL133" s="50"/>
      <c r="GM133" s="50"/>
      <c r="GN133" s="50"/>
      <c r="GO133" s="50"/>
      <c r="GP133" s="50"/>
      <c r="GQ133" s="50"/>
      <c r="GR133" s="50"/>
      <c r="GS133" s="50"/>
      <c r="GT133" s="50"/>
      <c r="GU133" s="50"/>
      <c r="GV133" s="50"/>
      <c r="GW133" s="50"/>
      <c r="GX133" s="50"/>
      <c r="GY133" s="50"/>
      <c r="GZ133" s="50"/>
      <c r="HA133" s="50"/>
      <c r="HB133" s="50"/>
      <c r="HC133" s="50"/>
      <c r="HD133" s="50"/>
      <c r="HE133" s="50"/>
      <c r="HF133" s="50"/>
      <c r="HG133" s="50"/>
      <c r="HH133" s="50"/>
      <c r="HI133" s="50"/>
      <c r="HJ133" s="50"/>
      <c r="HK133" s="50"/>
      <c r="HL133" s="50"/>
      <c r="HM133" s="50"/>
      <c r="HN133" s="50"/>
      <c r="HO133" s="50"/>
      <c r="HP133" s="50"/>
      <c r="HQ133" s="50"/>
      <c r="HR133" s="50"/>
      <c r="HS133" s="50"/>
      <c r="HT133" s="50"/>
      <c r="HU133" s="50"/>
      <c r="HV133" s="50"/>
      <c r="HW133" s="50"/>
      <c r="HX133" s="50"/>
      <c r="HY133" s="50"/>
      <c r="HZ133" s="50"/>
      <c r="IA133" s="50"/>
      <c r="IB133" s="50"/>
      <c r="IC133" s="50"/>
      <c r="ID133" s="50"/>
      <c r="IE133" s="50"/>
      <c r="IF133" s="50"/>
      <c r="IG133" s="50"/>
      <c r="IH133" s="50"/>
      <c r="II133" s="50"/>
      <c r="IJ133" s="50"/>
    </row>
    <row r="134" spans="1:244" s="47" customFormat="1" ht="9.75" customHeight="1">
      <c r="A134" s="53"/>
      <c r="B134" s="53"/>
      <c r="C134" s="53"/>
      <c r="D134" s="53"/>
      <c r="E134" s="53"/>
      <c r="F134" s="53"/>
      <c r="G134" s="53"/>
      <c r="H134" s="53"/>
      <c r="I134" s="53"/>
      <c r="J134" s="53"/>
      <c r="K134" s="59"/>
      <c r="L134" s="59"/>
      <c r="M134" s="59"/>
      <c r="N134" s="59"/>
      <c r="O134" s="59"/>
      <c r="P134" s="59"/>
      <c r="Q134" s="59"/>
      <c r="R134" s="59"/>
      <c r="S134" s="53"/>
      <c r="T134" s="59"/>
      <c r="U134" s="59"/>
      <c r="V134" s="59"/>
      <c r="W134" s="59"/>
      <c r="X134" s="59"/>
      <c r="Y134" s="59"/>
      <c r="Z134" s="59"/>
      <c r="AA134" s="59"/>
      <c r="AB134" s="53"/>
      <c r="AC134" s="59"/>
      <c r="AD134" s="59"/>
      <c r="AE134" s="59"/>
      <c r="AF134" s="59"/>
      <c r="AG134" s="59"/>
      <c r="AH134" s="59"/>
      <c r="AI134" s="59"/>
      <c r="AJ134" s="59"/>
      <c r="AK134" s="53"/>
      <c r="AL134" s="59"/>
      <c r="AM134" s="50"/>
      <c r="AN134" s="50"/>
      <c r="AO134" s="50"/>
      <c r="AP134" s="50"/>
      <c r="AQ134" s="50"/>
      <c r="AR134" s="50"/>
      <c r="AS134" s="50"/>
      <c r="AT134" s="50"/>
      <c r="AU134" s="50"/>
      <c r="AV134" s="50"/>
      <c r="AW134" s="50"/>
      <c r="AX134" s="50"/>
      <c r="AY134" s="50"/>
      <c r="AZ134" s="50"/>
      <c r="BA134" s="50"/>
      <c r="BB134" s="50"/>
      <c r="BC134" s="50"/>
      <c r="BD134" s="50"/>
      <c r="BE134" s="50"/>
      <c r="BF134" s="50"/>
      <c r="BG134" s="50"/>
      <c r="BH134" s="50"/>
      <c r="BI134" s="50"/>
      <c r="BJ134" s="50"/>
      <c r="BK134" s="50"/>
      <c r="BL134" s="50"/>
      <c r="BM134" s="50"/>
      <c r="BN134" s="50"/>
      <c r="BO134" s="50"/>
      <c r="BP134" s="50"/>
      <c r="BQ134" s="50"/>
      <c r="BR134" s="50"/>
      <c r="BS134" s="50"/>
      <c r="BT134" s="50"/>
      <c r="BU134" s="50"/>
      <c r="BV134" s="51"/>
      <c r="BW134" s="51"/>
      <c r="BX134" s="51"/>
      <c r="BY134" s="51"/>
      <c r="BZ134" s="51"/>
      <c r="CA134" s="51"/>
      <c r="CB134" s="51"/>
      <c r="CC134" s="51"/>
      <c r="CD134" s="50"/>
      <c r="CE134" s="50"/>
      <c r="CF134" s="50"/>
      <c r="CG134" s="50"/>
      <c r="CH134" s="50"/>
      <c r="CI134" s="50"/>
      <c r="CJ134" s="50"/>
      <c r="CK134" s="40"/>
      <c r="CL134" s="44"/>
      <c r="CM134" s="44"/>
      <c r="CN134" s="44"/>
      <c r="CO134" s="44"/>
      <c r="CP134" s="44"/>
      <c r="CQ134" s="44"/>
      <c r="CR134" s="44"/>
      <c r="CS134" s="44"/>
      <c r="CT134" s="44"/>
      <c r="CU134" s="44"/>
      <c r="CV134" s="44"/>
      <c r="CW134" s="44"/>
      <c r="CX134" s="44"/>
      <c r="CY134" s="44"/>
      <c r="CZ134" s="44"/>
      <c r="DA134" s="44"/>
      <c r="DB134" s="46"/>
      <c r="DC134" s="46"/>
      <c r="DD134" s="46"/>
      <c r="DE134" s="46"/>
      <c r="DF134" s="46"/>
      <c r="DG134" s="46"/>
      <c r="DH134" s="46"/>
      <c r="DI134" s="46"/>
      <c r="DJ134" s="46"/>
      <c r="DK134" s="46"/>
      <c r="DL134" s="46"/>
      <c r="DM134" s="46"/>
      <c r="DN134" s="46"/>
      <c r="DO134" s="46"/>
      <c r="DP134" s="46"/>
      <c r="DQ134" s="46"/>
      <c r="DR134" s="46"/>
      <c r="DS134" s="46"/>
      <c r="DT134" s="46"/>
      <c r="DU134" s="46"/>
      <c r="DV134" s="46"/>
      <c r="DW134" s="46"/>
      <c r="DX134" s="46"/>
      <c r="DY134" s="37"/>
      <c r="DZ134" s="40"/>
      <c r="EA134" s="40"/>
      <c r="EB134" s="40"/>
      <c r="EC134" s="40"/>
      <c r="ED134" s="40"/>
      <c r="EE134" s="40"/>
      <c r="EF134" s="40"/>
      <c r="EG134" s="40"/>
      <c r="EH134" s="40"/>
      <c r="EI134" s="40"/>
      <c r="EJ134" s="40"/>
      <c r="EK134" s="50"/>
      <c r="EL134" s="50"/>
      <c r="EM134" s="50"/>
      <c r="EN134" s="50"/>
      <c r="EO134" s="50"/>
      <c r="EP134" s="50"/>
      <c r="EQ134" s="50"/>
      <c r="ER134" s="50"/>
      <c r="ES134" s="50"/>
      <c r="ET134" s="50"/>
      <c r="EU134" s="50"/>
      <c r="EV134" s="50"/>
      <c r="EW134" s="50"/>
      <c r="EX134" s="50"/>
      <c r="EY134" s="50"/>
      <c r="EZ134" s="50"/>
      <c r="FA134" s="50"/>
      <c r="FB134" s="50"/>
      <c r="FC134" s="50"/>
      <c r="FD134" s="50"/>
      <c r="FE134" s="50"/>
      <c r="FF134" s="50"/>
      <c r="FG134" s="50"/>
      <c r="FH134" s="50"/>
      <c r="FI134" s="50"/>
      <c r="FJ134" s="50"/>
      <c r="FK134" s="50"/>
      <c r="FL134" s="50"/>
      <c r="FM134" s="50"/>
      <c r="FN134" s="50"/>
      <c r="FO134" s="50"/>
      <c r="FP134" s="50"/>
      <c r="FQ134" s="50"/>
      <c r="FR134" s="50"/>
      <c r="FS134" s="50"/>
      <c r="FT134" s="50"/>
      <c r="FU134" s="50"/>
      <c r="FV134" s="50"/>
      <c r="FW134" s="50"/>
      <c r="FX134" s="50"/>
      <c r="FY134" s="50"/>
      <c r="FZ134" s="50"/>
      <c r="GA134" s="50"/>
      <c r="GB134" s="50"/>
      <c r="GC134" s="50"/>
      <c r="GD134" s="50"/>
      <c r="GE134" s="50"/>
      <c r="GF134" s="50"/>
      <c r="GG134" s="50"/>
      <c r="GH134" s="50"/>
      <c r="GI134" s="50"/>
      <c r="GJ134" s="50"/>
      <c r="GK134" s="50"/>
      <c r="GL134" s="50"/>
      <c r="GM134" s="50"/>
      <c r="GN134" s="50"/>
      <c r="GO134" s="50"/>
      <c r="GP134" s="50"/>
      <c r="GQ134" s="50"/>
      <c r="GR134" s="50"/>
      <c r="GS134" s="50"/>
      <c r="GT134" s="50"/>
      <c r="GU134" s="50"/>
      <c r="GV134" s="50"/>
      <c r="GW134" s="50"/>
      <c r="GX134" s="50"/>
      <c r="GY134" s="50"/>
      <c r="GZ134" s="50"/>
      <c r="HA134" s="50"/>
      <c r="HB134" s="50"/>
      <c r="HC134" s="50"/>
      <c r="HD134" s="50"/>
      <c r="HE134" s="50"/>
      <c r="HF134" s="50"/>
      <c r="HG134" s="50"/>
      <c r="HH134" s="50"/>
      <c r="HI134" s="50"/>
      <c r="HJ134" s="50"/>
      <c r="HK134" s="50"/>
      <c r="HL134" s="50"/>
      <c r="HM134" s="50"/>
      <c r="HN134" s="50"/>
      <c r="HO134" s="50"/>
      <c r="HP134" s="50"/>
      <c r="HQ134" s="50"/>
      <c r="HR134" s="50"/>
      <c r="HS134" s="50"/>
      <c r="HT134" s="50"/>
      <c r="HU134" s="50"/>
      <c r="HV134" s="50"/>
      <c r="HW134" s="50"/>
      <c r="HX134" s="50"/>
      <c r="HY134" s="50"/>
      <c r="HZ134" s="50"/>
      <c r="IA134" s="50"/>
      <c r="IB134" s="50"/>
      <c r="IC134" s="50"/>
      <c r="ID134" s="50"/>
      <c r="IE134" s="50"/>
      <c r="IF134" s="50"/>
      <c r="IG134" s="50"/>
      <c r="IH134" s="50"/>
      <c r="II134" s="50"/>
      <c r="IJ134" s="50"/>
    </row>
    <row r="135" spans="1:244" s="47" customFormat="1" ht="9.75" customHeight="1">
      <c r="A135" s="53"/>
      <c r="B135" s="53"/>
      <c r="C135" s="53"/>
      <c r="D135" s="53"/>
      <c r="E135" s="53"/>
      <c r="F135" s="53"/>
      <c r="G135" s="53"/>
      <c r="H135" s="53"/>
      <c r="I135" s="53"/>
      <c r="J135" s="53"/>
      <c r="K135" s="59"/>
      <c r="L135" s="59"/>
      <c r="M135" s="59"/>
      <c r="N135" s="59"/>
      <c r="O135" s="59"/>
      <c r="P135" s="59"/>
      <c r="Q135" s="59"/>
      <c r="R135" s="59"/>
      <c r="S135" s="53"/>
      <c r="T135" s="59"/>
      <c r="U135" s="59"/>
      <c r="V135" s="59"/>
      <c r="W135" s="59"/>
      <c r="X135" s="59"/>
      <c r="Y135" s="59"/>
      <c r="Z135" s="59"/>
      <c r="AA135" s="59"/>
      <c r="AB135" s="53"/>
      <c r="AC135" s="59"/>
      <c r="AD135" s="59"/>
      <c r="AE135" s="59"/>
      <c r="AF135" s="59"/>
      <c r="AG135" s="59"/>
      <c r="AH135" s="59"/>
      <c r="AI135" s="59"/>
      <c r="AJ135" s="59"/>
      <c r="AK135" s="53"/>
      <c r="AL135" s="59"/>
      <c r="AM135" s="50"/>
      <c r="AN135" s="50"/>
      <c r="AO135" s="50"/>
      <c r="AP135" s="50"/>
      <c r="AQ135" s="50"/>
      <c r="AR135" s="50"/>
      <c r="AS135" s="50"/>
      <c r="AT135" s="50"/>
      <c r="AU135" s="50"/>
      <c r="AV135" s="50"/>
      <c r="AW135" s="50"/>
      <c r="AX135" s="50"/>
      <c r="AY135" s="50"/>
      <c r="AZ135" s="50"/>
      <c r="BA135" s="50"/>
      <c r="BB135" s="50"/>
      <c r="BC135" s="50"/>
      <c r="BD135" s="50"/>
      <c r="BE135" s="50"/>
      <c r="BF135" s="50"/>
      <c r="BG135" s="50"/>
      <c r="BH135" s="50"/>
      <c r="BI135" s="50"/>
      <c r="BJ135" s="50"/>
      <c r="BK135" s="50"/>
      <c r="BL135" s="50"/>
      <c r="BM135" s="50"/>
      <c r="BN135" s="50"/>
      <c r="BO135" s="50"/>
      <c r="BP135" s="50"/>
      <c r="BQ135" s="50"/>
      <c r="BR135" s="50"/>
      <c r="BS135" s="50"/>
      <c r="BT135" s="50"/>
      <c r="BU135" s="50"/>
      <c r="BV135" s="51"/>
      <c r="BW135" s="51"/>
      <c r="BX135" s="51"/>
      <c r="BY135" s="51"/>
      <c r="BZ135" s="51"/>
      <c r="CA135" s="51"/>
      <c r="CB135" s="51"/>
      <c r="CC135" s="51"/>
      <c r="CD135" s="50"/>
      <c r="CE135" s="50"/>
      <c r="CF135" s="50"/>
      <c r="CG135" s="50"/>
      <c r="CH135" s="50"/>
      <c r="CI135" s="50"/>
      <c r="CJ135" s="50"/>
      <c r="CK135" s="40"/>
      <c r="CL135" s="44"/>
      <c r="CM135" s="44"/>
      <c r="CN135" s="44"/>
      <c r="CO135" s="44"/>
      <c r="CP135" s="44"/>
      <c r="CQ135" s="44"/>
      <c r="CR135" s="44"/>
      <c r="CS135" s="44"/>
      <c r="CT135" s="44"/>
      <c r="CU135" s="44"/>
      <c r="CV135" s="44"/>
      <c r="CW135" s="44"/>
      <c r="CX135" s="44"/>
      <c r="CY135" s="44"/>
      <c r="CZ135" s="44"/>
      <c r="DA135" s="44"/>
      <c r="DB135" s="46"/>
      <c r="DC135" s="46"/>
      <c r="DD135" s="46"/>
      <c r="DE135" s="46"/>
      <c r="DF135" s="46"/>
      <c r="DG135" s="46"/>
      <c r="DH135" s="46"/>
      <c r="DI135" s="46"/>
      <c r="DJ135" s="46"/>
      <c r="DK135" s="46"/>
      <c r="DL135" s="46"/>
      <c r="DM135" s="46"/>
      <c r="DN135" s="46"/>
      <c r="DO135" s="46"/>
      <c r="DP135" s="46"/>
      <c r="DQ135" s="46"/>
      <c r="DR135" s="46"/>
      <c r="DS135" s="46"/>
      <c r="DT135" s="46"/>
      <c r="DU135" s="46"/>
      <c r="DV135" s="46"/>
      <c r="DW135" s="46"/>
      <c r="DX135" s="46"/>
      <c r="DY135" s="37"/>
      <c r="DZ135" s="40"/>
      <c r="EA135" s="40"/>
      <c r="EB135" s="40"/>
      <c r="EC135" s="40"/>
      <c r="ED135" s="40"/>
      <c r="EE135" s="40"/>
      <c r="EF135" s="40"/>
      <c r="EG135" s="40"/>
      <c r="EH135" s="40"/>
      <c r="EI135" s="40"/>
      <c r="EJ135" s="40"/>
      <c r="EK135" s="50"/>
      <c r="EL135" s="50"/>
      <c r="EM135" s="50"/>
      <c r="EN135" s="50"/>
      <c r="EO135" s="50"/>
      <c r="EP135" s="50"/>
      <c r="EQ135" s="50"/>
      <c r="ER135" s="50"/>
      <c r="ES135" s="50"/>
      <c r="ET135" s="50"/>
      <c r="EU135" s="50"/>
      <c r="EV135" s="50"/>
      <c r="EW135" s="50"/>
      <c r="EX135" s="50"/>
      <c r="EY135" s="50"/>
      <c r="EZ135" s="50"/>
      <c r="FA135" s="50"/>
      <c r="FB135" s="50"/>
      <c r="FC135" s="50"/>
      <c r="FD135" s="50"/>
      <c r="FE135" s="50"/>
      <c r="FF135" s="50"/>
      <c r="FG135" s="50"/>
      <c r="FH135" s="50"/>
      <c r="FI135" s="50"/>
      <c r="FJ135" s="50"/>
      <c r="FK135" s="50"/>
      <c r="FL135" s="50"/>
      <c r="FM135" s="50"/>
      <c r="FN135" s="50"/>
      <c r="FO135" s="50"/>
      <c r="FP135" s="50"/>
      <c r="FQ135" s="50"/>
      <c r="FR135" s="50"/>
      <c r="FS135" s="50"/>
      <c r="FT135" s="50"/>
      <c r="FU135" s="50"/>
      <c r="FV135" s="50"/>
      <c r="FW135" s="50"/>
      <c r="FX135" s="50"/>
      <c r="FY135" s="50"/>
      <c r="FZ135" s="50"/>
      <c r="GA135" s="50"/>
      <c r="GB135" s="50"/>
      <c r="GC135" s="50"/>
      <c r="GD135" s="50"/>
      <c r="GE135" s="50"/>
      <c r="GF135" s="50"/>
      <c r="GG135" s="50"/>
      <c r="GH135" s="50"/>
      <c r="GI135" s="50"/>
      <c r="GJ135" s="50"/>
      <c r="GK135" s="50"/>
      <c r="GL135" s="50"/>
      <c r="GM135" s="50"/>
      <c r="GN135" s="50"/>
      <c r="GO135" s="50"/>
      <c r="GP135" s="50"/>
      <c r="GQ135" s="50"/>
      <c r="GR135" s="50"/>
      <c r="GS135" s="50"/>
      <c r="GT135" s="50"/>
      <c r="GU135" s="50"/>
      <c r="GV135" s="50"/>
      <c r="GW135" s="50"/>
      <c r="GX135" s="50"/>
      <c r="GY135" s="50"/>
      <c r="GZ135" s="50"/>
      <c r="HA135" s="50"/>
      <c r="HB135" s="50"/>
      <c r="HC135" s="50"/>
      <c r="HD135" s="50"/>
      <c r="HE135" s="50"/>
      <c r="HF135" s="50"/>
      <c r="HG135" s="50"/>
      <c r="HH135" s="50"/>
      <c r="HI135" s="50"/>
      <c r="HJ135" s="50"/>
      <c r="HK135" s="50"/>
      <c r="HL135" s="50"/>
      <c r="HM135" s="50"/>
      <c r="HN135" s="50"/>
      <c r="HO135" s="50"/>
      <c r="HP135" s="50"/>
      <c r="HQ135" s="50"/>
      <c r="HR135" s="50"/>
      <c r="HS135" s="50"/>
      <c r="HT135" s="50"/>
      <c r="HU135" s="50"/>
      <c r="HV135" s="50"/>
      <c r="HW135" s="50"/>
      <c r="HX135" s="50"/>
      <c r="HY135" s="50"/>
      <c r="HZ135" s="50"/>
      <c r="IA135" s="50"/>
      <c r="IB135" s="50"/>
      <c r="IC135" s="50"/>
      <c r="ID135" s="50"/>
      <c r="IE135" s="50"/>
      <c r="IF135" s="50"/>
      <c r="IG135" s="50"/>
      <c r="IH135" s="50"/>
      <c r="II135" s="50"/>
      <c r="IJ135" s="50"/>
    </row>
    <row r="136" spans="1:244" s="47" customFormat="1" ht="9.75" customHeight="1">
      <c r="A136" s="53"/>
      <c r="B136" s="53"/>
      <c r="C136" s="53"/>
      <c r="D136" s="53"/>
      <c r="E136" s="53"/>
      <c r="F136" s="53"/>
      <c r="G136" s="53"/>
      <c r="H136" s="53"/>
      <c r="I136" s="53"/>
      <c r="J136" s="53"/>
      <c r="K136" s="59"/>
      <c r="L136" s="59"/>
      <c r="M136" s="59"/>
      <c r="N136" s="59"/>
      <c r="O136" s="59"/>
      <c r="P136" s="59"/>
      <c r="Q136" s="59"/>
      <c r="R136" s="59"/>
      <c r="S136" s="53"/>
      <c r="T136" s="59"/>
      <c r="U136" s="59"/>
      <c r="V136" s="59"/>
      <c r="W136" s="59"/>
      <c r="X136" s="59"/>
      <c r="Y136" s="59"/>
      <c r="Z136" s="59"/>
      <c r="AA136" s="59"/>
      <c r="AB136" s="53"/>
      <c r="AC136" s="59"/>
      <c r="AD136" s="59"/>
      <c r="AE136" s="59"/>
      <c r="AF136" s="59"/>
      <c r="AG136" s="59"/>
      <c r="AH136" s="59"/>
      <c r="AI136" s="59"/>
      <c r="AJ136" s="59"/>
      <c r="AK136" s="53"/>
      <c r="AL136" s="59"/>
      <c r="AM136" s="50"/>
      <c r="AN136" s="50"/>
      <c r="AO136" s="50"/>
      <c r="AP136" s="50"/>
      <c r="AQ136" s="50"/>
      <c r="AR136" s="50"/>
      <c r="AS136" s="50"/>
      <c r="AT136" s="50"/>
      <c r="AU136" s="50"/>
      <c r="AV136" s="50"/>
      <c r="AW136" s="50"/>
      <c r="AX136" s="50"/>
      <c r="AY136" s="50"/>
      <c r="AZ136" s="50"/>
      <c r="BA136" s="50"/>
      <c r="BB136" s="50"/>
      <c r="BC136" s="50"/>
      <c r="BD136" s="50"/>
      <c r="BE136" s="50"/>
      <c r="BF136" s="50"/>
      <c r="BG136" s="50"/>
      <c r="BH136" s="50"/>
      <c r="BI136" s="50"/>
      <c r="BJ136" s="50"/>
      <c r="BK136" s="50"/>
      <c r="BL136" s="50"/>
      <c r="BM136" s="50"/>
      <c r="BN136" s="50"/>
      <c r="BO136" s="50"/>
      <c r="BP136" s="50"/>
      <c r="BQ136" s="50"/>
      <c r="BR136" s="50"/>
      <c r="BS136" s="50"/>
      <c r="BT136" s="50"/>
      <c r="BU136" s="50"/>
      <c r="BV136" s="51"/>
      <c r="BW136" s="51"/>
      <c r="BX136" s="51"/>
      <c r="BY136" s="51"/>
      <c r="BZ136" s="51"/>
      <c r="CA136" s="51"/>
      <c r="CB136" s="51"/>
      <c r="CC136" s="51"/>
      <c r="CD136" s="50"/>
      <c r="CE136" s="50"/>
      <c r="CF136" s="50"/>
      <c r="CG136" s="50"/>
      <c r="CH136" s="50"/>
      <c r="CI136" s="50"/>
      <c r="CJ136" s="50"/>
      <c r="CK136" s="40"/>
      <c r="CL136" s="44"/>
      <c r="CM136" s="44"/>
      <c r="CN136" s="44"/>
      <c r="CO136" s="44"/>
      <c r="CP136" s="44"/>
      <c r="CQ136" s="44"/>
      <c r="CR136" s="44"/>
      <c r="CS136" s="44"/>
      <c r="CT136" s="44"/>
      <c r="CU136" s="44"/>
      <c r="CV136" s="44"/>
      <c r="CW136" s="44"/>
      <c r="CX136" s="44"/>
      <c r="CY136" s="44"/>
      <c r="CZ136" s="44"/>
      <c r="DA136" s="44"/>
      <c r="DB136" s="46"/>
      <c r="DC136" s="46"/>
      <c r="DD136" s="46"/>
      <c r="DE136" s="46"/>
      <c r="DF136" s="46"/>
      <c r="DG136" s="46"/>
      <c r="DH136" s="46"/>
      <c r="DI136" s="46"/>
      <c r="DJ136" s="46"/>
      <c r="DK136" s="46"/>
      <c r="DL136" s="46"/>
      <c r="DM136" s="46"/>
      <c r="DN136" s="46"/>
      <c r="DO136" s="46"/>
      <c r="DP136" s="46"/>
      <c r="DQ136" s="46"/>
      <c r="DR136" s="46"/>
      <c r="DS136" s="46"/>
      <c r="DT136" s="46"/>
      <c r="DU136" s="46"/>
      <c r="DV136" s="46"/>
      <c r="DW136" s="46"/>
      <c r="DX136" s="46"/>
      <c r="DY136" s="37"/>
      <c r="DZ136" s="40"/>
      <c r="EA136" s="40"/>
      <c r="EB136" s="40"/>
      <c r="EC136" s="40"/>
      <c r="ED136" s="40"/>
      <c r="EE136" s="40"/>
      <c r="EF136" s="40"/>
      <c r="EG136" s="40"/>
      <c r="EH136" s="40"/>
      <c r="EI136" s="40"/>
      <c r="EJ136" s="40"/>
      <c r="EK136" s="50"/>
      <c r="EL136" s="50"/>
      <c r="EM136" s="50"/>
      <c r="EN136" s="50"/>
      <c r="EO136" s="50"/>
      <c r="EP136" s="50"/>
      <c r="EQ136" s="50"/>
      <c r="ER136" s="50"/>
      <c r="ES136" s="50"/>
      <c r="ET136" s="50"/>
      <c r="EU136" s="50"/>
      <c r="EV136" s="50"/>
      <c r="EW136" s="50"/>
      <c r="EX136" s="50"/>
      <c r="EY136" s="50"/>
      <c r="EZ136" s="50"/>
      <c r="FA136" s="50"/>
      <c r="FB136" s="50"/>
      <c r="FC136" s="50"/>
      <c r="FD136" s="50"/>
      <c r="FE136" s="50"/>
      <c r="FF136" s="50"/>
      <c r="FG136" s="50"/>
      <c r="FH136" s="50"/>
      <c r="FI136" s="50"/>
      <c r="FJ136" s="50"/>
      <c r="FK136" s="50"/>
      <c r="FL136" s="50"/>
      <c r="FM136" s="50"/>
      <c r="FN136" s="50"/>
      <c r="FO136" s="50"/>
      <c r="FP136" s="50"/>
      <c r="FQ136" s="50"/>
      <c r="FR136" s="50"/>
      <c r="FS136" s="50"/>
      <c r="FT136" s="50"/>
      <c r="FU136" s="50"/>
      <c r="FV136" s="50"/>
      <c r="FW136" s="50"/>
      <c r="FX136" s="50"/>
      <c r="FY136" s="50"/>
      <c r="FZ136" s="50"/>
      <c r="GA136" s="50"/>
      <c r="GB136" s="50"/>
      <c r="GC136" s="50"/>
      <c r="GD136" s="50"/>
      <c r="GE136" s="50"/>
      <c r="GF136" s="50"/>
      <c r="GG136" s="50"/>
      <c r="GH136" s="50"/>
      <c r="GI136" s="50"/>
      <c r="GJ136" s="50"/>
      <c r="GK136" s="50"/>
      <c r="GL136" s="50"/>
      <c r="GM136" s="50"/>
      <c r="GN136" s="50"/>
      <c r="GO136" s="50"/>
      <c r="GP136" s="50"/>
      <c r="GQ136" s="50"/>
      <c r="GR136" s="50"/>
      <c r="GS136" s="50"/>
      <c r="GT136" s="50"/>
      <c r="GU136" s="50"/>
      <c r="GV136" s="50"/>
      <c r="GW136" s="50"/>
      <c r="GX136" s="50"/>
      <c r="GY136" s="50"/>
      <c r="GZ136" s="50"/>
      <c r="HA136" s="50"/>
      <c r="HB136" s="50"/>
      <c r="HC136" s="50"/>
      <c r="HD136" s="50"/>
      <c r="HE136" s="50"/>
      <c r="HF136" s="50"/>
      <c r="HG136" s="50"/>
      <c r="HH136" s="50"/>
      <c r="HI136" s="50"/>
      <c r="HJ136" s="50"/>
      <c r="HK136" s="50"/>
      <c r="HL136" s="50"/>
      <c r="HM136" s="50"/>
      <c r="HN136" s="50"/>
      <c r="HO136" s="50"/>
      <c r="HP136" s="50"/>
      <c r="HQ136" s="50"/>
      <c r="HR136" s="50"/>
      <c r="HS136" s="50"/>
      <c r="HT136" s="50"/>
      <c r="HU136" s="50"/>
      <c r="HV136" s="50"/>
      <c r="HW136" s="50"/>
      <c r="HX136" s="50"/>
      <c r="HY136" s="50"/>
      <c r="HZ136" s="50"/>
      <c r="IA136" s="50"/>
      <c r="IB136" s="50"/>
      <c r="IC136" s="50"/>
      <c r="ID136" s="50"/>
      <c r="IE136" s="50"/>
      <c r="IF136" s="50"/>
      <c r="IG136" s="50"/>
      <c r="IH136" s="50"/>
      <c r="II136" s="50"/>
      <c r="IJ136" s="50"/>
    </row>
    <row r="137" spans="1:244" s="47" customFormat="1" ht="9.75" customHeight="1">
      <c r="A137" s="53"/>
      <c r="B137" s="53"/>
      <c r="C137" s="53"/>
      <c r="D137" s="53"/>
      <c r="E137" s="53"/>
      <c r="F137" s="53"/>
      <c r="G137" s="53"/>
      <c r="H137" s="53"/>
      <c r="I137" s="53"/>
      <c r="J137" s="53"/>
      <c r="K137" s="59"/>
      <c r="L137" s="59"/>
      <c r="M137" s="59"/>
      <c r="N137" s="59"/>
      <c r="O137" s="59"/>
      <c r="P137" s="59"/>
      <c r="Q137" s="59"/>
      <c r="R137" s="59"/>
      <c r="S137" s="53"/>
      <c r="T137" s="59"/>
      <c r="U137" s="59"/>
      <c r="V137" s="59"/>
      <c r="W137" s="59"/>
      <c r="X137" s="59"/>
      <c r="Y137" s="59"/>
      <c r="Z137" s="59"/>
      <c r="AA137" s="59"/>
      <c r="AB137" s="53"/>
      <c r="AC137" s="59"/>
      <c r="AD137" s="59"/>
      <c r="AE137" s="59"/>
      <c r="AF137" s="59"/>
      <c r="AG137" s="59"/>
      <c r="AH137" s="59"/>
      <c r="AI137" s="59"/>
      <c r="AJ137" s="59"/>
      <c r="AK137" s="53"/>
      <c r="AL137" s="59"/>
      <c r="AM137" s="50"/>
      <c r="AN137" s="50"/>
      <c r="AO137" s="50"/>
      <c r="AP137" s="50"/>
      <c r="AQ137" s="50"/>
      <c r="AR137" s="50"/>
      <c r="AS137" s="50"/>
      <c r="AT137" s="50"/>
      <c r="AU137" s="50"/>
      <c r="AV137" s="50"/>
      <c r="AW137" s="50"/>
      <c r="AX137" s="50"/>
      <c r="AY137" s="50"/>
      <c r="AZ137" s="50"/>
      <c r="BA137" s="50"/>
      <c r="BB137" s="50"/>
      <c r="BC137" s="50"/>
      <c r="BD137" s="50"/>
      <c r="BE137" s="50"/>
      <c r="BF137" s="50"/>
      <c r="BG137" s="50"/>
      <c r="BH137" s="50"/>
      <c r="BI137" s="50"/>
      <c r="BJ137" s="50"/>
      <c r="BK137" s="50"/>
      <c r="BL137" s="50"/>
      <c r="BM137" s="50"/>
      <c r="BN137" s="50"/>
      <c r="BO137" s="50"/>
      <c r="BP137" s="50"/>
      <c r="BQ137" s="50"/>
      <c r="BR137" s="50"/>
      <c r="BS137" s="50"/>
      <c r="BT137" s="50"/>
      <c r="BU137" s="50"/>
      <c r="BV137" s="51"/>
      <c r="BW137" s="51"/>
      <c r="BX137" s="51"/>
      <c r="BY137" s="51"/>
      <c r="BZ137" s="51"/>
      <c r="CA137" s="51"/>
      <c r="CB137" s="51"/>
      <c r="CC137" s="51"/>
      <c r="CD137" s="50"/>
      <c r="CE137" s="50"/>
      <c r="CF137" s="50"/>
      <c r="CG137" s="50"/>
      <c r="CH137" s="50"/>
      <c r="CI137" s="50"/>
      <c r="CJ137" s="50"/>
      <c r="CK137" s="40"/>
      <c r="CL137" s="44"/>
      <c r="CM137" s="44"/>
      <c r="CN137" s="44"/>
      <c r="CO137" s="44"/>
      <c r="CP137" s="44"/>
      <c r="CQ137" s="44"/>
      <c r="CR137" s="44"/>
      <c r="CS137" s="44"/>
      <c r="CT137" s="44"/>
      <c r="CU137" s="44"/>
      <c r="CV137" s="44"/>
      <c r="CW137" s="44"/>
      <c r="CX137" s="44"/>
      <c r="CY137" s="44"/>
      <c r="CZ137" s="44"/>
      <c r="DA137" s="44"/>
      <c r="DB137" s="46"/>
      <c r="DC137" s="46"/>
      <c r="DD137" s="46"/>
      <c r="DE137" s="46"/>
      <c r="DF137" s="46"/>
      <c r="DG137" s="46"/>
      <c r="DH137" s="46"/>
      <c r="DI137" s="46"/>
      <c r="DJ137" s="46"/>
      <c r="DK137" s="46"/>
      <c r="DL137" s="46"/>
      <c r="DM137" s="46"/>
      <c r="DN137" s="46"/>
      <c r="DO137" s="46"/>
      <c r="DP137" s="46"/>
      <c r="DQ137" s="46"/>
      <c r="DR137" s="46"/>
      <c r="DS137" s="46"/>
      <c r="DT137" s="46"/>
      <c r="DU137" s="46"/>
      <c r="DV137" s="46"/>
      <c r="DW137" s="46"/>
      <c r="DX137" s="46"/>
      <c r="DY137" s="37"/>
      <c r="DZ137" s="40"/>
      <c r="EA137" s="40"/>
      <c r="EB137" s="40"/>
      <c r="EC137" s="40"/>
      <c r="ED137" s="40"/>
      <c r="EE137" s="40"/>
      <c r="EF137" s="40"/>
      <c r="EG137" s="40"/>
      <c r="EH137" s="40"/>
      <c r="EI137" s="40"/>
      <c r="EJ137" s="40"/>
      <c r="EK137" s="50"/>
      <c r="EL137" s="50"/>
      <c r="EM137" s="50"/>
      <c r="EN137" s="50"/>
      <c r="EO137" s="50"/>
      <c r="EP137" s="50"/>
      <c r="EQ137" s="50"/>
      <c r="ER137" s="50"/>
      <c r="ES137" s="50"/>
      <c r="ET137" s="50"/>
      <c r="EU137" s="50"/>
      <c r="EV137" s="50"/>
      <c r="EW137" s="50"/>
      <c r="EX137" s="50"/>
      <c r="EY137" s="50"/>
      <c r="EZ137" s="50"/>
      <c r="FA137" s="50"/>
      <c r="FB137" s="50"/>
      <c r="FC137" s="50"/>
      <c r="FD137" s="50"/>
      <c r="FE137" s="50"/>
      <c r="FF137" s="50"/>
      <c r="FG137" s="50"/>
      <c r="FH137" s="50"/>
      <c r="FI137" s="50"/>
      <c r="FJ137" s="50"/>
      <c r="FK137" s="50"/>
      <c r="FL137" s="50"/>
      <c r="FM137" s="50"/>
      <c r="FN137" s="50"/>
      <c r="FO137" s="50"/>
      <c r="FP137" s="50"/>
      <c r="FQ137" s="50"/>
      <c r="FR137" s="50"/>
      <c r="FS137" s="50"/>
      <c r="FT137" s="50"/>
      <c r="FU137" s="50"/>
      <c r="FV137" s="50"/>
      <c r="FW137" s="50"/>
      <c r="FX137" s="50"/>
      <c r="FY137" s="50"/>
      <c r="FZ137" s="50"/>
      <c r="GA137" s="50"/>
      <c r="GB137" s="50"/>
      <c r="GC137" s="50"/>
      <c r="GD137" s="50"/>
      <c r="GE137" s="50"/>
      <c r="GF137" s="50"/>
      <c r="GG137" s="50"/>
      <c r="GH137" s="50"/>
      <c r="GI137" s="50"/>
      <c r="GJ137" s="50"/>
      <c r="GK137" s="50"/>
      <c r="GL137" s="50"/>
      <c r="GM137" s="50"/>
      <c r="GN137" s="50"/>
      <c r="GO137" s="50"/>
      <c r="GP137" s="50"/>
      <c r="GQ137" s="50"/>
      <c r="GR137" s="50"/>
      <c r="GS137" s="50"/>
      <c r="GT137" s="50"/>
      <c r="GU137" s="50"/>
      <c r="GV137" s="50"/>
      <c r="GW137" s="50"/>
      <c r="GX137" s="50"/>
      <c r="GY137" s="50"/>
      <c r="GZ137" s="50"/>
      <c r="HA137" s="50"/>
      <c r="HB137" s="50"/>
      <c r="HC137" s="50"/>
      <c r="HD137" s="50"/>
      <c r="HE137" s="50"/>
      <c r="HF137" s="50"/>
      <c r="HG137" s="50"/>
      <c r="HH137" s="50"/>
      <c r="HI137" s="50"/>
      <c r="HJ137" s="50"/>
      <c r="HK137" s="50"/>
      <c r="HL137" s="50"/>
      <c r="HM137" s="50"/>
      <c r="HN137" s="50"/>
      <c r="HO137" s="50"/>
      <c r="HP137" s="50"/>
      <c r="HQ137" s="50"/>
      <c r="HR137" s="50"/>
      <c r="HS137" s="50"/>
      <c r="HT137" s="50"/>
      <c r="HU137" s="50"/>
      <c r="HV137" s="50"/>
      <c r="HW137" s="50"/>
      <c r="HX137" s="50"/>
      <c r="HY137" s="50"/>
      <c r="HZ137" s="50"/>
      <c r="IA137" s="50"/>
      <c r="IB137" s="50"/>
      <c r="IC137" s="50"/>
      <c r="ID137" s="50"/>
      <c r="IE137" s="50"/>
      <c r="IF137" s="50"/>
      <c r="IG137" s="50"/>
      <c r="IH137" s="50"/>
      <c r="II137" s="50"/>
      <c r="IJ137" s="50"/>
    </row>
    <row r="138" spans="1:244" s="47" customFormat="1" ht="9.75" customHeight="1">
      <c r="A138" s="53"/>
      <c r="B138" s="53"/>
      <c r="C138" s="53"/>
      <c r="D138" s="53"/>
      <c r="E138" s="53"/>
      <c r="F138" s="53"/>
      <c r="G138" s="53"/>
      <c r="H138" s="53"/>
      <c r="I138" s="53"/>
      <c r="J138" s="53"/>
      <c r="K138" s="59"/>
      <c r="L138" s="59"/>
      <c r="M138" s="59"/>
      <c r="N138" s="59"/>
      <c r="O138" s="59"/>
      <c r="P138" s="59"/>
      <c r="Q138" s="59"/>
      <c r="R138" s="59"/>
      <c r="S138" s="53"/>
      <c r="T138" s="59"/>
      <c r="U138" s="59"/>
      <c r="V138" s="59"/>
      <c r="W138" s="59"/>
      <c r="X138" s="59"/>
      <c r="Y138" s="59"/>
      <c r="Z138" s="59"/>
      <c r="AA138" s="59"/>
      <c r="AB138" s="53"/>
      <c r="AC138" s="59"/>
      <c r="AD138" s="59"/>
      <c r="AE138" s="59"/>
      <c r="AF138" s="59"/>
      <c r="AG138" s="59"/>
      <c r="AH138" s="59"/>
      <c r="AI138" s="59"/>
      <c r="AJ138" s="59"/>
      <c r="AK138" s="53"/>
      <c r="AL138" s="59"/>
      <c r="AM138" s="50"/>
      <c r="AN138" s="50"/>
      <c r="AO138" s="50"/>
      <c r="AP138" s="50"/>
      <c r="AQ138" s="50"/>
      <c r="AR138" s="50"/>
      <c r="AS138" s="50"/>
      <c r="AT138" s="50"/>
      <c r="AU138" s="50"/>
      <c r="AV138" s="50"/>
      <c r="AW138" s="50"/>
      <c r="AX138" s="50"/>
      <c r="AY138" s="50"/>
      <c r="AZ138" s="50"/>
      <c r="BA138" s="50"/>
      <c r="BB138" s="50"/>
      <c r="BC138" s="50"/>
      <c r="BD138" s="50"/>
      <c r="BE138" s="50"/>
      <c r="BF138" s="50"/>
      <c r="BG138" s="50"/>
      <c r="BH138" s="50"/>
      <c r="BI138" s="50"/>
      <c r="BJ138" s="50"/>
      <c r="BK138" s="50"/>
      <c r="BL138" s="50"/>
      <c r="BM138" s="50"/>
      <c r="BN138" s="50"/>
      <c r="BO138" s="50"/>
      <c r="BP138" s="50"/>
      <c r="BQ138" s="50"/>
      <c r="BR138" s="50"/>
      <c r="BS138" s="50"/>
      <c r="BT138" s="50"/>
      <c r="BU138" s="50"/>
      <c r="BV138" s="51"/>
      <c r="BW138" s="51"/>
      <c r="BX138" s="51"/>
      <c r="BY138" s="51"/>
      <c r="BZ138" s="51"/>
      <c r="CA138" s="51"/>
      <c r="CB138" s="51"/>
      <c r="CC138" s="51"/>
      <c r="CD138" s="50"/>
      <c r="CE138" s="50"/>
      <c r="CF138" s="50"/>
      <c r="CG138" s="50"/>
      <c r="CH138" s="50"/>
      <c r="CI138" s="50"/>
      <c r="CJ138" s="50"/>
      <c r="CK138" s="40"/>
      <c r="CL138" s="44"/>
      <c r="CM138" s="44"/>
      <c r="CN138" s="44"/>
      <c r="CO138" s="44"/>
      <c r="CP138" s="44"/>
      <c r="CQ138" s="44"/>
      <c r="CR138" s="44"/>
      <c r="CS138" s="44"/>
      <c r="CT138" s="44"/>
      <c r="CU138" s="44"/>
      <c r="CV138" s="44"/>
      <c r="CW138" s="44"/>
      <c r="CX138" s="44"/>
      <c r="CY138" s="44"/>
      <c r="CZ138" s="44"/>
      <c r="DA138" s="44"/>
      <c r="DB138" s="46"/>
      <c r="DC138" s="46"/>
      <c r="DD138" s="46"/>
      <c r="DE138" s="46"/>
      <c r="DF138" s="46"/>
      <c r="DG138" s="46"/>
      <c r="DH138" s="46"/>
      <c r="DI138" s="46"/>
      <c r="DJ138" s="46"/>
      <c r="DK138" s="46"/>
      <c r="DL138" s="46"/>
      <c r="DM138" s="46"/>
      <c r="DN138" s="46"/>
      <c r="DO138" s="46"/>
      <c r="DP138" s="46"/>
      <c r="DQ138" s="46"/>
      <c r="DR138" s="46"/>
      <c r="DS138" s="46"/>
      <c r="DT138" s="46"/>
      <c r="DU138" s="46"/>
      <c r="DV138" s="46"/>
      <c r="DW138" s="46"/>
      <c r="DX138" s="46"/>
      <c r="DY138" s="37"/>
      <c r="DZ138" s="40"/>
      <c r="EA138" s="40"/>
      <c r="EB138" s="40"/>
      <c r="EC138" s="40"/>
      <c r="ED138" s="40"/>
      <c r="EE138" s="40"/>
      <c r="EF138" s="40"/>
      <c r="EG138" s="40"/>
      <c r="EH138" s="40"/>
      <c r="EI138" s="40"/>
      <c r="EJ138" s="40"/>
      <c r="EK138" s="50"/>
      <c r="EL138" s="50"/>
      <c r="EM138" s="50"/>
      <c r="EN138" s="50"/>
      <c r="EO138" s="50"/>
      <c r="EP138" s="50"/>
      <c r="EQ138" s="50"/>
      <c r="ER138" s="50"/>
      <c r="ES138" s="50"/>
      <c r="ET138" s="50"/>
      <c r="EU138" s="50"/>
      <c r="EV138" s="50"/>
      <c r="EW138" s="50"/>
      <c r="EX138" s="50"/>
      <c r="EY138" s="50"/>
      <c r="EZ138" s="50"/>
      <c r="FA138" s="50"/>
      <c r="FB138" s="50"/>
      <c r="FC138" s="50"/>
      <c r="FD138" s="50"/>
      <c r="FE138" s="50"/>
      <c r="FF138" s="50"/>
      <c r="FG138" s="50"/>
      <c r="FH138" s="50"/>
      <c r="FI138" s="50"/>
      <c r="FJ138" s="50"/>
      <c r="FK138" s="50"/>
      <c r="FL138" s="50"/>
      <c r="FM138" s="50"/>
      <c r="FN138" s="50"/>
      <c r="FO138" s="50"/>
      <c r="FP138" s="50"/>
      <c r="FQ138" s="50"/>
      <c r="FR138" s="50"/>
      <c r="FS138" s="50"/>
      <c r="FT138" s="50"/>
      <c r="FU138" s="50"/>
      <c r="FV138" s="50"/>
      <c r="FW138" s="50"/>
      <c r="FX138" s="50"/>
      <c r="FY138" s="50"/>
      <c r="FZ138" s="50"/>
      <c r="GA138" s="50"/>
      <c r="GB138" s="50"/>
      <c r="GC138" s="50"/>
      <c r="GD138" s="50"/>
      <c r="GE138" s="50"/>
      <c r="GF138" s="50"/>
      <c r="GG138" s="50"/>
      <c r="GH138" s="50"/>
      <c r="GI138" s="50"/>
      <c r="GJ138" s="50"/>
      <c r="GK138" s="50"/>
      <c r="GL138" s="50"/>
      <c r="GM138" s="50"/>
      <c r="GN138" s="50"/>
      <c r="GO138" s="50"/>
      <c r="GP138" s="50"/>
      <c r="GQ138" s="50"/>
      <c r="GR138" s="50"/>
      <c r="GS138" s="50"/>
      <c r="GT138" s="50"/>
      <c r="GU138" s="50"/>
      <c r="GV138" s="50"/>
      <c r="GW138" s="50"/>
      <c r="GX138" s="50"/>
      <c r="GY138" s="50"/>
      <c r="GZ138" s="50"/>
      <c r="HA138" s="50"/>
      <c r="HB138" s="50"/>
      <c r="HC138" s="50"/>
      <c r="HD138" s="50"/>
      <c r="HE138" s="50"/>
      <c r="HF138" s="50"/>
      <c r="HG138" s="50"/>
      <c r="HH138" s="50"/>
      <c r="HI138" s="50"/>
      <c r="HJ138" s="50"/>
      <c r="HK138" s="50"/>
      <c r="HL138" s="50"/>
      <c r="HM138" s="50"/>
      <c r="HN138" s="50"/>
      <c r="HO138" s="50"/>
      <c r="HP138" s="50"/>
      <c r="HQ138" s="50"/>
      <c r="HR138" s="50"/>
      <c r="HS138" s="50"/>
      <c r="HT138" s="50"/>
      <c r="HU138" s="50"/>
      <c r="HV138" s="50"/>
      <c r="HW138" s="50"/>
      <c r="HX138" s="50"/>
      <c r="HY138" s="50"/>
      <c r="HZ138" s="50"/>
      <c r="IA138" s="50"/>
      <c r="IB138" s="50"/>
      <c r="IC138" s="50"/>
      <c r="ID138" s="50"/>
      <c r="IE138" s="50"/>
      <c r="IF138" s="50"/>
      <c r="IG138" s="50"/>
      <c r="IH138" s="50"/>
      <c r="II138" s="50"/>
      <c r="IJ138" s="50"/>
    </row>
    <row r="139" spans="1:244" s="47" customFormat="1" ht="9.75" customHeight="1">
      <c r="A139" s="53"/>
      <c r="B139" s="53"/>
      <c r="C139" s="53"/>
      <c r="D139" s="53"/>
      <c r="E139" s="53"/>
      <c r="F139" s="53"/>
      <c r="G139" s="53"/>
      <c r="H139" s="53"/>
      <c r="I139" s="53"/>
      <c r="J139" s="53"/>
      <c r="K139" s="59"/>
      <c r="L139" s="59"/>
      <c r="M139" s="59"/>
      <c r="N139" s="59"/>
      <c r="O139" s="59"/>
      <c r="P139" s="59"/>
      <c r="Q139" s="59"/>
      <c r="R139" s="59"/>
      <c r="S139" s="53"/>
      <c r="T139" s="59"/>
      <c r="U139" s="59"/>
      <c r="V139" s="59"/>
      <c r="W139" s="59"/>
      <c r="X139" s="59"/>
      <c r="Y139" s="59"/>
      <c r="Z139" s="59"/>
      <c r="AA139" s="59"/>
      <c r="AB139" s="53"/>
      <c r="AC139" s="59"/>
      <c r="AD139" s="59"/>
      <c r="AE139" s="59"/>
      <c r="AF139" s="59"/>
      <c r="AG139" s="59"/>
      <c r="AH139" s="59"/>
      <c r="AI139" s="59"/>
      <c r="AJ139" s="59"/>
      <c r="AK139" s="53"/>
      <c r="AL139" s="59"/>
      <c r="AM139" s="50"/>
      <c r="AN139" s="50"/>
      <c r="AO139" s="50"/>
      <c r="AP139" s="50"/>
      <c r="AQ139" s="50"/>
      <c r="AR139" s="50"/>
      <c r="AS139" s="50"/>
      <c r="AT139" s="50"/>
      <c r="AU139" s="50"/>
      <c r="AV139" s="50"/>
      <c r="AW139" s="50"/>
      <c r="AX139" s="50"/>
      <c r="AY139" s="50"/>
      <c r="AZ139" s="50"/>
      <c r="BA139" s="50"/>
      <c r="BB139" s="50"/>
      <c r="BC139" s="50"/>
      <c r="BD139" s="50"/>
      <c r="BE139" s="50"/>
      <c r="BF139" s="50"/>
      <c r="BG139" s="50"/>
      <c r="BH139" s="50"/>
      <c r="BI139" s="50"/>
      <c r="BJ139" s="50"/>
      <c r="BK139" s="50"/>
      <c r="BL139" s="50"/>
      <c r="BM139" s="50"/>
      <c r="BN139" s="50"/>
      <c r="BO139" s="50"/>
      <c r="BP139" s="50"/>
      <c r="BQ139" s="50"/>
      <c r="BR139" s="50"/>
      <c r="BS139" s="50"/>
      <c r="BT139" s="50"/>
      <c r="BU139" s="50"/>
      <c r="BV139" s="51"/>
      <c r="BW139" s="51"/>
      <c r="BX139" s="51"/>
      <c r="BY139" s="51"/>
      <c r="BZ139" s="51"/>
      <c r="CA139" s="51"/>
      <c r="CB139" s="51"/>
      <c r="CC139" s="51"/>
      <c r="CD139" s="50"/>
      <c r="CE139" s="50"/>
      <c r="CF139" s="50"/>
      <c r="CG139" s="50"/>
      <c r="CH139" s="50"/>
      <c r="CI139" s="50"/>
      <c r="CJ139" s="50"/>
      <c r="CK139" s="40"/>
      <c r="CL139" s="44"/>
      <c r="CM139" s="44"/>
      <c r="CN139" s="44"/>
      <c r="CO139" s="44"/>
      <c r="CP139" s="44"/>
      <c r="CQ139" s="44"/>
      <c r="CR139" s="44"/>
      <c r="CS139" s="44"/>
      <c r="CT139" s="44"/>
      <c r="CU139" s="44"/>
      <c r="CV139" s="44"/>
      <c r="CW139" s="44"/>
      <c r="CX139" s="44"/>
      <c r="CY139" s="44"/>
      <c r="CZ139" s="44"/>
      <c r="DA139" s="44"/>
      <c r="DB139" s="46"/>
      <c r="DC139" s="46"/>
      <c r="DD139" s="46"/>
      <c r="DE139" s="46"/>
      <c r="DF139" s="46"/>
      <c r="DG139" s="46"/>
      <c r="DH139" s="46"/>
      <c r="DI139" s="46"/>
      <c r="DJ139" s="46"/>
      <c r="DK139" s="46"/>
      <c r="DL139" s="46"/>
      <c r="DM139" s="46"/>
      <c r="DN139" s="46"/>
      <c r="DO139" s="46"/>
      <c r="DP139" s="46"/>
      <c r="DQ139" s="46"/>
      <c r="DR139" s="46"/>
      <c r="DS139" s="46"/>
      <c r="DT139" s="46"/>
      <c r="DU139" s="46"/>
      <c r="DV139" s="46"/>
      <c r="DW139" s="46"/>
      <c r="DX139" s="46"/>
      <c r="DY139" s="37"/>
      <c r="DZ139" s="40"/>
      <c r="EA139" s="40"/>
      <c r="EB139" s="40"/>
      <c r="EC139" s="40"/>
      <c r="ED139" s="40"/>
      <c r="EE139" s="40"/>
      <c r="EF139" s="40"/>
      <c r="EG139" s="40"/>
      <c r="EH139" s="40"/>
      <c r="EI139" s="40"/>
      <c r="EJ139" s="40"/>
      <c r="EK139" s="50"/>
      <c r="EL139" s="50"/>
      <c r="EM139" s="50"/>
      <c r="EN139" s="50"/>
      <c r="EO139" s="50"/>
      <c r="EP139" s="50"/>
      <c r="EQ139" s="50"/>
      <c r="ER139" s="50"/>
      <c r="ES139" s="50"/>
      <c r="ET139" s="50"/>
      <c r="EU139" s="50"/>
      <c r="EV139" s="50"/>
      <c r="EW139" s="50"/>
      <c r="EX139" s="50"/>
      <c r="EY139" s="50"/>
      <c r="EZ139" s="50"/>
      <c r="FA139" s="50"/>
      <c r="FB139" s="50"/>
      <c r="FC139" s="50"/>
      <c r="FD139" s="50"/>
      <c r="FE139" s="50"/>
      <c r="FF139" s="50"/>
      <c r="FG139" s="50"/>
      <c r="FH139" s="50"/>
      <c r="FI139" s="50"/>
      <c r="FJ139" s="50"/>
      <c r="FK139" s="50"/>
      <c r="FL139" s="50"/>
      <c r="FM139" s="50"/>
      <c r="FN139" s="50"/>
      <c r="FO139" s="50"/>
      <c r="FP139" s="50"/>
      <c r="FQ139" s="50"/>
      <c r="FR139" s="50"/>
      <c r="FS139" s="50"/>
      <c r="FT139" s="50"/>
      <c r="FU139" s="50"/>
      <c r="FV139" s="50"/>
      <c r="FW139" s="50"/>
      <c r="FX139" s="50"/>
      <c r="FY139" s="50"/>
      <c r="FZ139" s="50"/>
      <c r="GA139" s="50"/>
      <c r="GB139" s="50"/>
      <c r="GC139" s="50"/>
      <c r="GD139" s="50"/>
      <c r="GE139" s="50"/>
      <c r="GF139" s="50"/>
      <c r="GG139" s="50"/>
      <c r="GH139" s="50"/>
      <c r="GI139" s="50"/>
      <c r="GJ139" s="50"/>
      <c r="GK139" s="50"/>
      <c r="GL139" s="50"/>
      <c r="GM139" s="50"/>
      <c r="GN139" s="50"/>
      <c r="GO139" s="50"/>
      <c r="GP139" s="50"/>
      <c r="GQ139" s="50"/>
      <c r="GR139" s="50"/>
      <c r="GS139" s="50"/>
      <c r="GT139" s="50"/>
      <c r="GU139" s="50"/>
      <c r="GV139" s="50"/>
      <c r="GW139" s="50"/>
      <c r="GX139" s="50"/>
      <c r="GY139" s="50"/>
      <c r="GZ139" s="50"/>
      <c r="HA139" s="50"/>
      <c r="HB139" s="50"/>
      <c r="HC139" s="50"/>
      <c r="HD139" s="50"/>
      <c r="HE139" s="50"/>
      <c r="HF139" s="50"/>
      <c r="HG139" s="50"/>
      <c r="HH139" s="50"/>
      <c r="HI139" s="50"/>
      <c r="HJ139" s="50"/>
      <c r="HK139" s="50"/>
      <c r="HL139" s="50"/>
      <c r="HM139" s="50"/>
      <c r="HN139" s="50"/>
      <c r="HO139" s="50"/>
      <c r="HP139" s="50"/>
      <c r="HQ139" s="50"/>
      <c r="HR139" s="50"/>
      <c r="HS139" s="50"/>
      <c r="HT139" s="50"/>
      <c r="HU139" s="50"/>
      <c r="HV139" s="50"/>
      <c r="HW139" s="50"/>
      <c r="HX139" s="50"/>
      <c r="HY139" s="50"/>
      <c r="HZ139" s="50"/>
      <c r="IA139" s="50"/>
      <c r="IB139" s="50"/>
      <c r="IC139" s="50"/>
      <c r="ID139" s="50"/>
      <c r="IE139" s="50"/>
      <c r="IF139" s="50"/>
      <c r="IG139" s="50"/>
      <c r="IH139" s="50"/>
      <c r="II139" s="50"/>
      <c r="IJ139" s="50"/>
    </row>
    <row r="140" spans="1:244" s="47" customFormat="1" ht="9.75" customHeight="1">
      <c r="A140" s="53"/>
      <c r="B140" s="53"/>
      <c r="C140" s="53"/>
      <c r="D140" s="53"/>
      <c r="E140" s="53"/>
      <c r="F140" s="53"/>
      <c r="G140" s="53"/>
      <c r="H140" s="53"/>
      <c r="I140" s="53"/>
      <c r="J140" s="53"/>
      <c r="K140" s="59"/>
      <c r="L140" s="59"/>
      <c r="M140" s="59"/>
      <c r="N140" s="59"/>
      <c r="O140" s="59"/>
      <c r="P140" s="59"/>
      <c r="Q140" s="59"/>
      <c r="R140" s="59"/>
      <c r="S140" s="53"/>
      <c r="T140" s="59"/>
      <c r="U140" s="59"/>
      <c r="V140" s="59"/>
      <c r="W140" s="59"/>
      <c r="X140" s="59"/>
      <c r="Y140" s="59"/>
      <c r="Z140" s="59"/>
      <c r="AA140" s="59"/>
      <c r="AB140" s="53"/>
      <c r="AC140" s="59"/>
      <c r="AD140" s="59"/>
      <c r="AE140" s="59"/>
      <c r="AF140" s="59"/>
      <c r="AG140" s="59"/>
      <c r="AH140" s="59"/>
      <c r="AI140" s="59"/>
      <c r="AJ140" s="59"/>
      <c r="AK140" s="53"/>
      <c r="AL140" s="59"/>
      <c r="AM140" s="50"/>
      <c r="AN140" s="50"/>
      <c r="AO140" s="50"/>
      <c r="AP140" s="50"/>
      <c r="AQ140" s="50"/>
      <c r="AR140" s="50"/>
      <c r="AS140" s="50"/>
      <c r="AT140" s="50"/>
      <c r="AU140" s="50"/>
      <c r="AV140" s="50"/>
      <c r="AW140" s="50"/>
      <c r="AX140" s="50"/>
      <c r="AY140" s="50"/>
      <c r="AZ140" s="50"/>
      <c r="BA140" s="50"/>
      <c r="BB140" s="50"/>
      <c r="BC140" s="50"/>
      <c r="BD140" s="50"/>
      <c r="BE140" s="50"/>
      <c r="BF140" s="50"/>
      <c r="BG140" s="50"/>
      <c r="BH140" s="50"/>
      <c r="BI140" s="50"/>
      <c r="BJ140" s="50"/>
      <c r="BK140" s="50"/>
      <c r="BL140" s="50"/>
      <c r="BM140" s="50"/>
      <c r="BN140" s="50"/>
      <c r="BO140" s="50"/>
      <c r="BP140" s="50"/>
      <c r="BQ140" s="50"/>
      <c r="BR140" s="50"/>
      <c r="BS140" s="50"/>
      <c r="BT140" s="50"/>
      <c r="BU140" s="50"/>
      <c r="BV140" s="51"/>
      <c r="BW140" s="51"/>
      <c r="BX140" s="51"/>
      <c r="BY140" s="51"/>
      <c r="BZ140" s="51"/>
      <c r="CA140" s="51"/>
      <c r="CB140" s="51"/>
      <c r="CC140" s="51"/>
      <c r="CD140" s="50"/>
      <c r="CE140" s="50"/>
      <c r="CF140" s="50"/>
      <c r="CG140" s="50"/>
      <c r="CH140" s="50"/>
      <c r="CI140" s="50"/>
      <c r="CJ140" s="50"/>
      <c r="CK140" s="40"/>
      <c r="CL140" s="44"/>
      <c r="CM140" s="44"/>
      <c r="CN140" s="44"/>
      <c r="CO140" s="44"/>
      <c r="CP140" s="44"/>
      <c r="CQ140" s="44"/>
      <c r="CR140" s="44"/>
      <c r="CS140" s="44"/>
      <c r="CT140" s="44"/>
      <c r="CU140" s="44"/>
      <c r="CV140" s="44"/>
      <c r="CW140" s="44"/>
      <c r="CX140" s="44"/>
      <c r="CY140" s="44"/>
      <c r="CZ140" s="44"/>
      <c r="DA140" s="44"/>
      <c r="DB140" s="46"/>
      <c r="DC140" s="46"/>
      <c r="DD140" s="46"/>
      <c r="DE140" s="46"/>
      <c r="DF140" s="46"/>
      <c r="DG140" s="46"/>
      <c r="DH140" s="46"/>
      <c r="DI140" s="46"/>
      <c r="DJ140" s="46"/>
      <c r="DK140" s="46"/>
      <c r="DL140" s="46"/>
      <c r="DM140" s="46"/>
      <c r="DN140" s="46"/>
      <c r="DO140" s="46"/>
      <c r="DP140" s="46"/>
      <c r="DQ140" s="46"/>
      <c r="DR140" s="46"/>
      <c r="DS140" s="46"/>
      <c r="DT140" s="46"/>
      <c r="DU140" s="46"/>
      <c r="DV140" s="46"/>
      <c r="DW140" s="46"/>
      <c r="DX140" s="46"/>
      <c r="DY140" s="37"/>
      <c r="DZ140" s="40"/>
      <c r="EA140" s="40"/>
      <c r="EB140" s="40"/>
      <c r="EC140" s="40"/>
      <c r="ED140" s="40"/>
      <c r="EE140" s="40"/>
      <c r="EF140" s="40"/>
      <c r="EG140" s="40"/>
      <c r="EH140" s="40"/>
      <c r="EI140" s="40"/>
      <c r="EJ140" s="40"/>
      <c r="EK140" s="50"/>
      <c r="EL140" s="50"/>
      <c r="EM140" s="50"/>
      <c r="EN140" s="50"/>
      <c r="EO140" s="50"/>
      <c r="EP140" s="50"/>
      <c r="EQ140" s="50"/>
      <c r="ER140" s="50"/>
      <c r="ES140" s="50"/>
      <c r="ET140" s="50"/>
      <c r="EU140" s="50"/>
      <c r="EV140" s="50"/>
      <c r="EW140" s="50"/>
      <c r="EX140" s="50"/>
      <c r="EY140" s="50"/>
      <c r="EZ140" s="50"/>
      <c r="FA140" s="50"/>
      <c r="FB140" s="50"/>
      <c r="FC140" s="50"/>
      <c r="FD140" s="50"/>
      <c r="FE140" s="50"/>
      <c r="FF140" s="50"/>
      <c r="FG140" s="50"/>
      <c r="FH140" s="50"/>
      <c r="FI140" s="50"/>
      <c r="FJ140" s="50"/>
      <c r="FK140" s="50"/>
      <c r="FL140" s="50"/>
      <c r="FM140" s="50"/>
      <c r="FN140" s="50"/>
      <c r="FO140" s="50"/>
      <c r="FP140" s="50"/>
      <c r="FQ140" s="50"/>
      <c r="FR140" s="50"/>
      <c r="FS140" s="50"/>
      <c r="FT140" s="50"/>
      <c r="FU140" s="50"/>
      <c r="FV140" s="50"/>
      <c r="FW140" s="50"/>
      <c r="FX140" s="50"/>
      <c r="FY140" s="50"/>
      <c r="FZ140" s="50"/>
      <c r="GA140" s="50"/>
      <c r="GB140" s="50"/>
      <c r="GC140" s="50"/>
      <c r="GD140" s="50"/>
      <c r="GE140" s="50"/>
      <c r="GF140" s="50"/>
      <c r="GG140" s="50"/>
      <c r="GH140" s="50"/>
      <c r="GI140" s="50"/>
      <c r="GJ140" s="50"/>
      <c r="GK140" s="50"/>
      <c r="GL140" s="50"/>
      <c r="GM140" s="50"/>
      <c r="GN140" s="50"/>
      <c r="GO140" s="50"/>
      <c r="GP140" s="50"/>
      <c r="GQ140" s="50"/>
      <c r="GR140" s="50"/>
      <c r="GS140" s="50"/>
      <c r="GT140" s="50"/>
      <c r="GU140" s="50"/>
      <c r="GV140" s="50"/>
      <c r="GW140" s="50"/>
      <c r="GX140" s="50"/>
      <c r="GY140" s="50"/>
      <c r="GZ140" s="50"/>
      <c r="HA140" s="50"/>
      <c r="HB140" s="50"/>
      <c r="HC140" s="50"/>
      <c r="HD140" s="50"/>
      <c r="HE140" s="50"/>
      <c r="HF140" s="50"/>
      <c r="HG140" s="50"/>
      <c r="HH140" s="50"/>
      <c r="HI140" s="50"/>
      <c r="HJ140" s="50"/>
      <c r="HK140" s="50"/>
      <c r="HL140" s="50"/>
      <c r="HM140" s="50"/>
      <c r="HN140" s="50"/>
      <c r="HO140" s="50"/>
      <c r="HP140" s="50"/>
      <c r="HQ140" s="50"/>
      <c r="HR140" s="50"/>
      <c r="HS140" s="50"/>
      <c r="HT140" s="50"/>
      <c r="HU140" s="50"/>
      <c r="HV140" s="50"/>
      <c r="HW140" s="50"/>
      <c r="HX140" s="50"/>
      <c r="HY140" s="50"/>
      <c r="HZ140" s="50"/>
      <c r="IA140" s="50"/>
      <c r="IB140" s="50"/>
      <c r="IC140" s="50"/>
      <c r="ID140" s="50"/>
      <c r="IE140" s="50"/>
      <c r="IF140" s="50"/>
      <c r="IG140" s="50"/>
      <c r="IH140" s="50"/>
      <c r="II140" s="50"/>
      <c r="IJ140" s="50"/>
    </row>
    <row r="141" spans="1:244" s="47" customFormat="1" ht="9.75" customHeight="1">
      <c r="A141" s="53"/>
      <c r="B141" s="53"/>
      <c r="C141" s="53"/>
      <c r="D141" s="53"/>
      <c r="E141" s="53"/>
      <c r="F141" s="53"/>
      <c r="G141" s="53"/>
      <c r="H141" s="53"/>
      <c r="I141" s="53"/>
      <c r="J141" s="53"/>
      <c r="K141" s="59"/>
      <c r="L141" s="59"/>
      <c r="M141" s="59"/>
      <c r="N141" s="59"/>
      <c r="O141" s="59"/>
      <c r="P141" s="59"/>
      <c r="Q141" s="59"/>
      <c r="R141" s="59"/>
      <c r="S141" s="53"/>
      <c r="T141" s="59"/>
      <c r="U141" s="59"/>
      <c r="V141" s="59"/>
      <c r="W141" s="59"/>
      <c r="X141" s="59"/>
      <c r="Y141" s="59"/>
      <c r="Z141" s="59"/>
      <c r="AA141" s="59"/>
      <c r="AB141" s="53"/>
      <c r="AC141" s="59"/>
      <c r="AD141" s="59"/>
      <c r="AE141" s="59"/>
      <c r="AF141" s="59"/>
      <c r="AG141" s="59"/>
      <c r="AH141" s="59"/>
      <c r="AI141" s="59"/>
      <c r="AJ141" s="59"/>
      <c r="AK141" s="53"/>
      <c r="AL141" s="59"/>
      <c r="AM141" s="50"/>
      <c r="AN141" s="50"/>
      <c r="AO141" s="50"/>
      <c r="AP141" s="50"/>
      <c r="AQ141" s="50"/>
      <c r="AR141" s="50"/>
      <c r="AS141" s="50"/>
      <c r="AT141" s="50"/>
      <c r="AU141" s="50"/>
      <c r="AV141" s="50"/>
      <c r="AW141" s="50"/>
      <c r="AX141" s="50"/>
      <c r="AY141" s="50"/>
      <c r="AZ141" s="50"/>
      <c r="BA141" s="50"/>
      <c r="BB141" s="50"/>
      <c r="BC141" s="50"/>
      <c r="BD141" s="50"/>
      <c r="BE141" s="50"/>
      <c r="BF141" s="50"/>
      <c r="BG141" s="50"/>
      <c r="BH141" s="50"/>
      <c r="BI141" s="50"/>
      <c r="BJ141" s="50"/>
      <c r="BK141" s="50"/>
      <c r="BL141" s="50"/>
      <c r="BM141" s="50"/>
      <c r="BN141" s="50"/>
      <c r="BO141" s="50"/>
      <c r="BP141" s="50"/>
      <c r="BQ141" s="50"/>
      <c r="BR141" s="50"/>
      <c r="BS141" s="50"/>
      <c r="BT141" s="50"/>
      <c r="BU141" s="50"/>
      <c r="BV141" s="51"/>
      <c r="BW141" s="51"/>
      <c r="BX141" s="51"/>
      <c r="BY141" s="51"/>
      <c r="BZ141" s="51"/>
      <c r="CA141" s="51"/>
      <c r="CB141" s="51"/>
      <c r="CC141" s="51"/>
      <c r="CD141" s="50"/>
      <c r="CE141" s="50"/>
      <c r="CF141" s="50"/>
      <c r="CG141" s="50"/>
      <c r="CH141" s="50"/>
      <c r="CI141" s="50"/>
      <c r="CJ141" s="50"/>
      <c r="CK141" s="40"/>
      <c r="CL141" s="44"/>
      <c r="CM141" s="44"/>
      <c r="CN141" s="44"/>
      <c r="CO141" s="44"/>
      <c r="CP141" s="44"/>
      <c r="CQ141" s="44"/>
      <c r="CR141" s="44"/>
      <c r="CS141" s="44"/>
      <c r="CT141" s="44"/>
      <c r="CU141" s="44"/>
      <c r="CV141" s="44"/>
      <c r="CW141" s="44"/>
      <c r="CX141" s="44"/>
      <c r="CY141" s="44"/>
      <c r="CZ141" s="44"/>
      <c r="DA141" s="44"/>
      <c r="DB141" s="46"/>
      <c r="DC141" s="46"/>
      <c r="DD141" s="46"/>
      <c r="DE141" s="46"/>
      <c r="DF141" s="46"/>
      <c r="DG141" s="46"/>
      <c r="DH141" s="46"/>
      <c r="DI141" s="46"/>
      <c r="DJ141" s="46"/>
      <c r="DK141" s="46"/>
      <c r="DL141" s="46"/>
      <c r="DM141" s="46"/>
      <c r="DN141" s="46"/>
      <c r="DO141" s="46"/>
      <c r="DP141" s="46"/>
      <c r="DQ141" s="46"/>
      <c r="DR141" s="46"/>
      <c r="DS141" s="46"/>
      <c r="DT141" s="46"/>
      <c r="DU141" s="46"/>
      <c r="DV141" s="46"/>
      <c r="DW141" s="46"/>
      <c r="DX141" s="46"/>
      <c r="DY141" s="37"/>
      <c r="DZ141" s="40"/>
      <c r="EA141" s="40"/>
      <c r="EB141" s="40"/>
      <c r="EC141" s="40"/>
      <c r="ED141" s="40"/>
      <c r="EE141" s="40"/>
      <c r="EF141" s="40"/>
      <c r="EG141" s="40"/>
      <c r="EH141" s="40"/>
      <c r="EI141" s="40"/>
      <c r="EJ141" s="40"/>
      <c r="EK141" s="50"/>
      <c r="EL141" s="50"/>
      <c r="EM141" s="50"/>
      <c r="EN141" s="50"/>
      <c r="EO141" s="50"/>
      <c r="EP141" s="50"/>
      <c r="EQ141" s="50"/>
      <c r="ER141" s="50"/>
      <c r="ES141" s="50"/>
      <c r="ET141" s="50"/>
      <c r="EU141" s="50"/>
      <c r="EV141" s="50"/>
      <c r="EW141" s="50"/>
      <c r="EX141" s="50"/>
      <c r="EY141" s="50"/>
      <c r="EZ141" s="50"/>
      <c r="FA141" s="50"/>
      <c r="FB141" s="50"/>
      <c r="FC141" s="50"/>
      <c r="FD141" s="50"/>
      <c r="FE141" s="50"/>
      <c r="FF141" s="50"/>
      <c r="FG141" s="50"/>
      <c r="FH141" s="50"/>
      <c r="FI141" s="50"/>
      <c r="FJ141" s="50"/>
      <c r="FK141" s="50"/>
      <c r="FL141" s="50"/>
      <c r="FM141" s="50"/>
      <c r="FN141" s="50"/>
      <c r="FO141" s="50"/>
      <c r="FP141" s="50"/>
      <c r="FQ141" s="50"/>
      <c r="FR141" s="50"/>
      <c r="FS141" s="50"/>
      <c r="FT141" s="50"/>
      <c r="FU141" s="50"/>
      <c r="FV141" s="50"/>
      <c r="FW141" s="50"/>
      <c r="FX141" s="50"/>
      <c r="FY141" s="50"/>
      <c r="FZ141" s="50"/>
      <c r="GA141" s="50"/>
      <c r="GB141" s="50"/>
      <c r="GC141" s="50"/>
      <c r="GD141" s="50"/>
      <c r="GE141" s="50"/>
      <c r="GF141" s="50"/>
      <c r="GG141" s="50"/>
      <c r="GH141" s="50"/>
      <c r="GI141" s="50"/>
      <c r="GJ141" s="50"/>
      <c r="GK141" s="50"/>
      <c r="GL141" s="50"/>
      <c r="GM141" s="50"/>
      <c r="GN141" s="50"/>
      <c r="GO141" s="50"/>
      <c r="GP141" s="50"/>
      <c r="GQ141" s="50"/>
      <c r="GR141" s="50"/>
      <c r="GS141" s="50"/>
      <c r="GT141" s="50"/>
      <c r="GU141" s="50"/>
      <c r="GV141" s="50"/>
      <c r="GW141" s="50"/>
      <c r="GX141" s="50"/>
      <c r="GY141" s="50"/>
      <c r="GZ141" s="50"/>
      <c r="HA141" s="50"/>
      <c r="HB141" s="50"/>
      <c r="HC141" s="50"/>
      <c r="HD141" s="50"/>
      <c r="HE141" s="50"/>
      <c r="HF141" s="50"/>
      <c r="HG141" s="50"/>
      <c r="HH141" s="50"/>
      <c r="HI141" s="50"/>
      <c r="HJ141" s="50"/>
      <c r="HK141" s="50"/>
      <c r="HL141" s="50"/>
      <c r="HM141" s="50"/>
      <c r="HN141" s="50"/>
      <c r="HO141" s="50"/>
      <c r="HP141" s="50"/>
      <c r="HQ141" s="50"/>
      <c r="HR141" s="50"/>
      <c r="HS141" s="50"/>
      <c r="HT141" s="50"/>
      <c r="HU141" s="50"/>
      <c r="HV141" s="50"/>
      <c r="HW141" s="50"/>
      <c r="HX141" s="50"/>
      <c r="HY141" s="50"/>
      <c r="HZ141" s="50"/>
      <c r="IA141" s="50"/>
      <c r="IB141" s="50"/>
      <c r="IC141" s="50"/>
      <c r="ID141" s="50"/>
      <c r="IE141" s="50"/>
      <c r="IF141" s="50"/>
      <c r="IG141" s="50"/>
      <c r="IH141" s="50"/>
      <c r="II141" s="50"/>
      <c r="IJ141" s="50"/>
    </row>
    <row r="142" spans="1:244" s="47" customFormat="1" ht="9.75" customHeight="1">
      <c r="A142" s="53"/>
      <c r="B142" s="53"/>
      <c r="C142" s="53"/>
      <c r="D142" s="53"/>
      <c r="E142" s="53"/>
      <c r="F142" s="53"/>
      <c r="G142" s="53"/>
      <c r="H142" s="53"/>
      <c r="I142" s="53"/>
      <c r="J142" s="53"/>
      <c r="K142" s="59"/>
      <c r="L142" s="59"/>
      <c r="M142" s="59"/>
      <c r="N142" s="59"/>
      <c r="O142" s="59"/>
      <c r="P142" s="59"/>
      <c r="Q142" s="59"/>
      <c r="R142" s="59"/>
      <c r="S142" s="53"/>
      <c r="T142" s="59"/>
      <c r="U142" s="59"/>
      <c r="V142" s="59"/>
      <c r="W142" s="59"/>
      <c r="X142" s="59"/>
      <c r="Y142" s="59"/>
      <c r="Z142" s="59"/>
      <c r="AA142" s="59"/>
      <c r="AB142" s="53"/>
      <c r="AC142" s="59"/>
      <c r="AD142" s="59"/>
      <c r="AE142" s="59"/>
      <c r="AF142" s="59"/>
      <c r="AG142" s="59"/>
      <c r="AH142" s="59"/>
      <c r="AI142" s="59"/>
      <c r="AJ142" s="59"/>
      <c r="AK142" s="53"/>
      <c r="AL142" s="59"/>
      <c r="AM142" s="50"/>
      <c r="AN142" s="50"/>
      <c r="AO142" s="50"/>
      <c r="AP142" s="50"/>
      <c r="AQ142" s="50"/>
      <c r="AR142" s="50"/>
      <c r="AS142" s="50"/>
      <c r="AT142" s="50"/>
      <c r="AU142" s="50"/>
      <c r="AV142" s="50"/>
      <c r="AW142" s="50"/>
      <c r="AX142" s="50"/>
      <c r="AY142" s="50"/>
      <c r="AZ142" s="50"/>
      <c r="BA142" s="50"/>
      <c r="BB142" s="50"/>
      <c r="BC142" s="50"/>
      <c r="BD142" s="50"/>
      <c r="BE142" s="50"/>
      <c r="BF142" s="50"/>
      <c r="BG142" s="50"/>
      <c r="BH142" s="50"/>
      <c r="BI142" s="50"/>
      <c r="BJ142" s="50"/>
      <c r="BK142" s="50"/>
      <c r="BL142" s="50"/>
      <c r="BM142" s="50"/>
      <c r="BN142" s="50"/>
      <c r="BO142" s="50"/>
      <c r="BP142" s="50"/>
      <c r="BQ142" s="50"/>
      <c r="BR142" s="50"/>
      <c r="BS142" s="50"/>
      <c r="BT142" s="50"/>
      <c r="BU142" s="50"/>
      <c r="BV142" s="51"/>
      <c r="BW142" s="51"/>
      <c r="BX142" s="51"/>
      <c r="BY142" s="51"/>
      <c r="BZ142" s="51"/>
      <c r="CA142" s="51"/>
      <c r="CB142" s="51"/>
      <c r="CC142" s="51"/>
      <c r="CD142" s="50"/>
      <c r="CE142" s="50"/>
      <c r="CF142" s="50"/>
      <c r="CG142" s="50"/>
      <c r="CH142" s="50"/>
      <c r="CI142" s="50"/>
      <c r="CJ142" s="50"/>
      <c r="CK142" s="40"/>
      <c r="CL142" s="44"/>
      <c r="CM142" s="44"/>
      <c r="CN142" s="44"/>
      <c r="CO142" s="44"/>
      <c r="CP142" s="44"/>
      <c r="CQ142" s="44"/>
      <c r="CR142" s="44"/>
      <c r="CS142" s="44"/>
      <c r="CT142" s="44"/>
      <c r="CU142" s="44"/>
      <c r="CV142" s="44"/>
      <c r="CW142" s="44"/>
      <c r="CX142" s="44"/>
      <c r="CY142" s="44"/>
      <c r="CZ142" s="44"/>
      <c r="DA142" s="44"/>
      <c r="DB142" s="46"/>
      <c r="DC142" s="46"/>
      <c r="DD142" s="46"/>
      <c r="DE142" s="46"/>
      <c r="DF142" s="46"/>
      <c r="DG142" s="46"/>
      <c r="DH142" s="46"/>
      <c r="DI142" s="46"/>
      <c r="DJ142" s="46"/>
      <c r="DK142" s="46"/>
      <c r="DL142" s="46"/>
      <c r="DM142" s="46"/>
      <c r="DN142" s="46"/>
      <c r="DO142" s="46"/>
      <c r="DP142" s="46"/>
      <c r="DQ142" s="46"/>
      <c r="DR142" s="46"/>
      <c r="DS142" s="46"/>
      <c r="DT142" s="46"/>
      <c r="DU142" s="46"/>
      <c r="DV142" s="46"/>
      <c r="DW142" s="46"/>
      <c r="DX142" s="46"/>
      <c r="DY142" s="37"/>
      <c r="DZ142" s="40"/>
      <c r="EA142" s="40"/>
      <c r="EB142" s="40"/>
      <c r="EC142" s="40"/>
      <c r="ED142" s="40"/>
      <c r="EE142" s="40"/>
      <c r="EF142" s="40"/>
      <c r="EG142" s="40"/>
      <c r="EH142" s="40"/>
      <c r="EI142" s="40"/>
      <c r="EJ142" s="40"/>
      <c r="EK142" s="50"/>
      <c r="EL142" s="50"/>
      <c r="EM142" s="50"/>
      <c r="EN142" s="50"/>
      <c r="EO142" s="50"/>
      <c r="EP142" s="50"/>
      <c r="EQ142" s="50"/>
      <c r="ER142" s="50"/>
      <c r="ES142" s="50"/>
      <c r="ET142" s="50"/>
      <c r="EU142" s="50"/>
      <c r="EV142" s="50"/>
      <c r="EW142" s="50"/>
      <c r="EX142" s="50"/>
      <c r="EY142" s="50"/>
      <c r="EZ142" s="50"/>
      <c r="FA142" s="50"/>
      <c r="FB142" s="50"/>
      <c r="FC142" s="50"/>
      <c r="FD142" s="50"/>
      <c r="FE142" s="50"/>
      <c r="FF142" s="50"/>
      <c r="FG142" s="50"/>
      <c r="FH142" s="50"/>
      <c r="FI142" s="50"/>
      <c r="FJ142" s="50"/>
      <c r="FK142" s="50"/>
      <c r="FL142" s="50"/>
      <c r="FM142" s="50"/>
      <c r="FN142" s="50"/>
      <c r="FO142" s="50"/>
      <c r="FP142" s="50"/>
      <c r="FQ142" s="50"/>
      <c r="FR142" s="50"/>
      <c r="FS142" s="50"/>
      <c r="FT142" s="50"/>
      <c r="FU142" s="50"/>
      <c r="FV142" s="50"/>
      <c r="FW142" s="50"/>
      <c r="FX142" s="50"/>
      <c r="FY142" s="50"/>
      <c r="FZ142" s="50"/>
      <c r="GA142" s="50"/>
      <c r="GB142" s="50"/>
      <c r="GC142" s="50"/>
      <c r="GD142" s="50"/>
      <c r="GE142" s="50"/>
      <c r="GF142" s="50"/>
      <c r="GG142" s="50"/>
      <c r="GH142" s="50"/>
      <c r="GI142" s="50"/>
      <c r="GJ142" s="50"/>
      <c r="GK142" s="50"/>
      <c r="GL142" s="50"/>
      <c r="GM142" s="50"/>
      <c r="GN142" s="50"/>
      <c r="GO142" s="50"/>
      <c r="GP142" s="50"/>
      <c r="GQ142" s="50"/>
      <c r="GR142" s="50"/>
      <c r="GS142" s="50"/>
      <c r="GT142" s="50"/>
      <c r="GU142" s="50"/>
      <c r="GV142" s="50"/>
      <c r="GW142" s="50"/>
      <c r="GX142" s="50"/>
      <c r="GY142" s="50"/>
      <c r="GZ142" s="50"/>
      <c r="HA142" s="50"/>
      <c r="HB142" s="50"/>
      <c r="HC142" s="50"/>
      <c r="HD142" s="50"/>
      <c r="HE142" s="50"/>
      <c r="HF142" s="50"/>
      <c r="HG142" s="50"/>
      <c r="HH142" s="50"/>
      <c r="HI142" s="50"/>
      <c r="HJ142" s="50"/>
      <c r="HK142" s="50"/>
      <c r="HL142" s="50"/>
      <c r="HM142" s="50"/>
      <c r="HN142" s="50"/>
      <c r="HO142" s="50"/>
      <c r="HP142" s="50"/>
      <c r="HQ142" s="50"/>
      <c r="HR142" s="50"/>
      <c r="HS142" s="50"/>
      <c r="HT142" s="50"/>
      <c r="HU142" s="50"/>
      <c r="HV142" s="50"/>
      <c r="HW142" s="50"/>
      <c r="HX142" s="50"/>
      <c r="HY142" s="50"/>
      <c r="HZ142" s="50"/>
      <c r="IA142" s="50"/>
      <c r="IB142" s="50"/>
      <c r="IC142" s="50"/>
      <c r="ID142" s="50"/>
      <c r="IE142" s="50"/>
      <c r="IF142" s="50"/>
      <c r="IG142" s="50"/>
      <c r="IH142" s="50"/>
      <c r="II142" s="50"/>
      <c r="IJ142" s="50"/>
    </row>
    <row r="143" spans="1:244" s="47" customFormat="1" ht="9.75" customHeight="1">
      <c r="A143" s="53"/>
      <c r="B143" s="53"/>
      <c r="C143" s="53"/>
      <c r="D143" s="53"/>
      <c r="E143" s="53"/>
      <c r="F143" s="53"/>
      <c r="G143" s="53"/>
      <c r="H143" s="53"/>
      <c r="I143" s="53"/>
      <c r="J143" s="53"/>
      <c r="K143" s="59"/>
      <c r="L143" s="59"/>
      <c r="M143" s="59"/>
      <c r="N143" s="59"/>
      <c r="O143" s="59"/>
      <c r="P143" s="59"/>
      <c r="Q143" s="59"/>
      <c r="R143" s="59"/>
      <c r="S143" s="53"/>
      <c r="T143" s="59"/>
      <c r="U143" s="59"/>
      <c r="V143" s="59"/>
      <c r="W143" s="59"/>
      <c r="X143" s="59"/>
      <c r="Y143" s="59"/>
      <c r="Z143" s="59"/>
      <c r="AA143" s="59"/>
      <c r="AB143" s="53"/>
      <c r="AC143" s="59"/>
      <c r="AD143" s="59"/>
      <c r="AE143" s="59"/>
      <c r="AF143" s="59"/>
      <c r="AG143" s="59"/>
      <c r="AH143" s="59"/>
      <c r="AI143" s="59"/>
      <c r="AJ143" s="59"/>
      <c r="AK143" s="53"/>
      <c r="AL143" s="59"/>
      <c r="AM143" s="50"/>
      <c r="AN143" s="50"/>
      <c r="AO143" s="50"/>
      <c r="AP143" s="50"/>
      <c r="AQ143" s="50"/>
      <c r="AR143" s="50"/>
      <c r="AS143" s="50"/>
      <c r="AT143" s="50"/>
      <c r="AU143" s="50"/>
      <c r="AV143" s="50"/>
      <c r="AW143" s="50"/>
      <c r="AX143" s="50"/>
      <c r="AY143" s="50"/>
      <c r="AZ143" s="50"/>
      <c r="BA143" s="50"/>
      <c r="BB143" s="50"/>
      <c r="BC143" s="50"/>
      <c r="BD143" s="50"/>
      <c r="BE143" s="50"/>
      <c r="BF143" s="50"/>
      <c r="BG143" s="50"/>
      <c r="BH143" s="50"/>
      <c r="BI143" s="50"/>
      <c r="BJ143" s="50"/>
      <c r="BK143" s="50"/>
      <c r="BL143" s="50"/>
      <c r="BM143" s="50"/>
      <c r="BN143" s="50"/>
      <c r="BO143" s="50"/>
      <c r="BP143" s="50"/>
      <c r="BQ143" s="50"/>
      <c r="BR143" s="50"/>
      <c r="BS143" s="50"/>
      <c r="BT143" s="50"/>
      <c r="BU143" s="50"/>
      <c r="BV143" s="51"/>
      <c r="BW143" s="51"/>
      <c r="BX143" s="51"/>
      <c r="BY143" s="51"/>
      <c r="BZ143" s="51"/>
      <c r="CA143" s="51"/>
      <c r="CB143" s="51"/>
      <c r="CC143" s="51"/>
      <c r="CD143" s="50"/>
      <c r="CE143" s="50"/>
      <c r="CF143" s="50"/>
      <c r="CG143" s="50"/>
      <c r="CH143" s="50"/>
      <c r="CI143" s="50"/>
      <c r="CJ143" s="50"/>
      <c r="CK143" s="40"/>
      <c r="CL143" s="44"/>
      <c r="CM143" s="44"/>
      <c r="CN143" s="44"/>
      <c r="CO143" s="44"/>
      <c r="CP143" s="44"/>
      <c r="CQ143" s="44"/>
      <c r="CR143" s="44"/>
      <c r="CS143" s="44"/>
      <c r="CT143" s="44"/>
      <c r="CU143" s="44"/>
      <c r="CV143" s="44"/>
      <c r="CW143" s="44"/>
      <c r="CX143" s="44"/>
      <c r="CY143" s="44"/>
      <c r="CZ143" s="44"/>
      <c r="DA143" s="44"/>
      <c r="DB143" s="46"/>
      <c r="DC143" s="46"/>
      <c r="DD143" s="46"/>
      <c r="DE143" s="46"/>
      <c r="DF143" s="46"/>
      <c r="DG143" s="46"/>
      <c r="DH143" s="46"/>
      <c r="DI143" s="46"/>
      <c r="DJ143" s="46"/>
      <c r="DK143" s="46"/>
      <c r="DL143" s="46"/>
      <c r="DM143" s="46"/>
      <c r="DN143" s="46"/>
      <c r="DO143" s="46"/>
      <c r="DP143" s="46"/>
      <c r="DQ143" s="46"/>
      <c r="DR143" s="46"/>
      <c r="DS143" s="46"/>
      <c r="DT143" s="46"/>
      <c r="DU143" s="46"/>
      <c r="DV143" s="46"/>
      <c r="DW143" s="46"/>
      <c r="DX143" s="46"/>
      <c r="DY143" s="37"/>
      <c r="DZ143" s="40"/>
      <c r="EA143" s="40"/>
      <c r="EB143" s="40"/>
      <c r="EC143" s="40"/>
      <c r="ED143" s="40"/>
      <c r="EE143" s="40"/>
      <c r="EF143" s="40"/>
      <c r="EG143" s="40"/>
      <c r="EH143" s="40"/>
      <c r="EI143" s="40"/>
      <c r="EJ143" s="40"/>
      <c r="EK143" s="50"/>
      <c r="EL143" s="50"/>
      <c r="EM143" s="50"/>
      <c r="EN143" s="50"/>
      <c r="EO143" s="50"/>
      <c r="EP143" s="50"/>
      <c r="EQ143" s="50"/>
      <c r="ER143" s="50"/>
      <c r="ES143" s="50"/>
      <c r="ET143" s="50"/>
      <c r="EU143" s="50"/>
      <c r="EV143" s="50"/>
      <c r="EW143" s="50"/>
      <c r="EX143" s="50"/>
      <c r="EY143" s="50"/>
      <c r="EZ143" s="50"/>
      <c r="FA143" s="50"/>
      <c r="FB143" s="50"/>
      <c r="FC143" s="50"/>
      <c r="FD143" s="50"/>
      <c r="FE143" s="50"/>
      <c r="FF143" s="50"/>
      <c r="FG143" s="50"/>
      <c r="FH143" s="50"/>
      <c r="FI143" s="50"/>
      <c r="FJ143" s="50"/>
      <c r="FK143" s="50"/>
      <c r="FL143" s="50"/>
      <c r="FM143" s="50"/>
      <c r="FN143" s="50"/>
      <c r="FO143" s="50"/>
      <c r="FP143" s="50"/>
      <c r="FQ143" s="50"/>
      <c r="FR143" s="50"/>
      <c r="FS143" s="50"/>
      <c r="FT143" s="50"/>
      <c r="FU143" s="50"/>
      <c r="FV143" s="50"/>
      <c r="FW143" s="50"/>
      <c r="FX143" s="50"/>
      <c r="FY143" s="50"/>
      <c r="FZ143" s="50"/>
      <c r="GA143" s="50"/>
      <c r="GB143" s="50"/>
      <c r="GC143" s="50"/>
      <c r="GD143" s="50"/>
      <c r="GE143" s="50"/>
      <c r="GF143" s="50"/>
      <c r="GG143" s="50"/>
      <c r="GH143" s="50"/>
      <c r="GI143" s="50"/>
      <c r="GJ143" s="50"/>
      <c r="GK143" s="50"/>
      <c r="GL143" s="50"/>
      <c r="GM143" s="50"/>
      <c r="GN143" s="50"/>
      <c r="GO143" s="50"/>
      <c r="GP143" s="50"/>
      <c r="GQ143" s="50"/>
      <c r="GR143" s="50"/>
      <c r="GS143" s="50"/>
      <c r="GT143" s="50"/>
      <c r="GU143" s="50"/>
      <c r="GV143" s="50"/>
      <c r="GW143" s="50"/>
      <c r="GX143" s="50"/>
      <c r="GY143" s="50"/>
      <c r="GZ143" s="50"/>
      <c r="HA143" s="50"/>
      <c r="HB143" s="50"/>
      <c r="HC143" s="50"/>
      <c r="HD143" s="50"/>
      <c r="HE143" s="50"/>
      <c r="HF143" s="50"/>
      <c r="HG143" s="50"/>
      <c r="HH143" s="50"/>
      <c r="HI143" s="50"/>
      <c r="HJ143" s="50"/>
      <c r="HK143" s="50"/>
      <c r="HL143" s="50"/>
      <c r="HM143" s="50"/>
      <c r="HN143" s="50"/>
      <c r="HO143" s="50"/>
      <c r="HP143" s="50"/>
      <c r="HQ143" s="50"/>
      <c r="HR143" s="50"/>
      <c r="HS143" s="50"/>
      <c r="HT143" s="50"/>
      <c r="HU143" s="50"/>
      <c r="HV143" s="50"/>
      <c r="HW143" s="50"/>
      <c r="HX143" s="50"/>
      <c r="HY143" s="50"/>
      <c r="HZ143" s="50"/>
      <c r="IA143" s="50"/>
      <c r="IB143" s="50"/>
      <c r="IC143" s="50"/>
      <c r="ID143" s="50"/>
      <c r="IE143" s="50"/>
      <c r="IF143" s="50"/>
      <c r="IG143" s="50"/>
      <c r="IH143" s="50"/>
      <c r="II143" s="50"/>
      <c r="IJ143" s="50"/>
    </row>
    <row r="144" spans="1:244" s="47" customFormat="1" ht="9.75" customHeight="1">
      <c r="A144" s="53"/>
      <c r="B144" s="53"/>
      <c r="C144" s="53"/>
      <c r="D144" s="53"/>
      <c r="E144" s="53"/>
      <c r="F144" s="53"/>
      <c r="G144" s="53"/>
      <c r="H144" s="53"/>
      <c r="I144" s="53"/>
      <c r="J144" s="53"/>
      <c r="K144" s="59"/>
      <c r="L144" s="59"/>
      <c r="M144" s="59"/>
      <c r="N144" s="59"/>
      <c r="O144" s="59"/>
      <c r="P144" s="59"/>
      <c r="Q144" s="59"/>
      <c r="R144" s="59"/>
      <c r="S144" s="53"/>
      <c r="T144" s="59"/>
      <c r="U144" s="59"/>
      <c r="V144" s="59"/>
      <c r="W144" s="59"/>
      <c r="X144" s="59"/>
      <c r="Y144" s="59"/>
      <c r="Z144" s="59"/>
      <c r="AA144" s="59"/>
      <c r="AB144" s="53"/>
      <c r="AC144" s="59"/>
      <c r="AD144" s="59"/>
      <c r="AE144" s="59"/>
      <c r="AF144" s="59"/>
      <c r="AG144" s="59"/>
      <c r="AH144" s="59"/>
      <c r="AI144" s="59"/>
      <c r="AJ144" s="59"/>
      <c r="AK144" s="53"/>
      <c r="AL144" s="59"/>
      <c r="AM144" s="50"/>
      <c r="AN144" s="50"/>
      <c r="AO144" s="50"/>
      <c r="AP144" s="50"/>
      <c r="AQ144" s="50"/>
      <c r="AR144" s="50"/>
      <c r="AS144" s="50"/>
      <c r="AT144" s="50"/>
      <c r="AU144" s="50"/>
      <c r="AV144" s="50"/>
      <c r="AW144" s="50"/>
      <c r="AX144" s="50"/>
      <c r="AY144" s="50"/>
      <c r="AZ144" s="50"/>
      <c r="BA144" s="50"/>
      <c r="BB144" s="50"/>
      <c r="BC144" s="50"/>
      <c r="BD144" s="50"/>
      <c r="BE144" s="50"/>
      <c r="BF144" s="50"/>
      <c r="BG144" s="50"/>
      <c r="BH144" s="50"/>
      <c r="BI144" s="50"/>
      <c r="BJ144" s="50"/>
      <c r="BK144" s="50"/>
      <c r="BL144" s="50"/>
      <c r="BM144" s="50"/>
      <c r="BN144" s="50"/>
      <c r="BO144" s="50"/>
      <c r="BP144" s="50"/>
      <c r="BQ144" s="50"/>
      <c r="BR144" s="50"/>
      <c r="BS144" s="50"/>
      <c r="BT144" s="50"/>
      <c r="BU144" s="50"/>
      <c r="BV144" s="51"/>
      <c r="BW144" s="51"/>
      <c r="BX144" s="51"/>
      <c r="BY144" s="51"/>
      <c r="BZ144" s="51"/>
      <c r="CA144" s="51"/>
      <c r="CB144" s="51"/>
      <c r="CC144" s="51"/>
      <c r="CD144" s="50"/>
      <c r="CE144" s="50"/>
      <c r="CF144" s="50"/>
      <c r="CG144" s="50"/>
      <c r="CH144" s="50"/>
      <c r="CI144" s="50"/>
      <c r="CJ144" s="50"/>
      <c r="CK144" s="40"/>
      <c r="CL144" s="44"/>
      <c r="CM144" s="44"/>
      <c r="CN144" s="44"/>
      <c r="CO144" s="44"/>
      <c r="CP144" s="44"/>
      <c r="CQ144" s="44"/>
      <c r="CR144" s="44"/>
      <c r="CS144" s="44"/>
      <c r="CT144" s="44"/>
      <c r="CU144" s="44"/>
      <c r="CV144" s="44"/>
      <c r="CW144" s="44"/>
      <c r="CX144" s="44"/>
      <c r="CY144" s="44"/>
      <c r="CZ144" s="44"/>
      <c r="DA144" s="44"/>
      <c r="DB144" s="46"/>
      <c r="DC144" s="46"/>
      <c r="DD144" s="46"/>
      <c r="DE144" s="46"/>
      <c r="DF144" s="46"/>
      <c r="DG144" s="46"/>
      <c r="DH144" s="46"/>
      <c r="DI144" s="46"/>
      <c r="DJ144" s="46"/>
      <c r="DK144" s="46"/>
      <c r="DL144" s="46"/>
      <c r="DM144" s="46"/>
      <c r="DN144" s="46"/>
      <c r="DO144" s="46"/>
      <c r="DP144" s="46"/>
      <c r="DQ144" s="46"/>
      <c r="DR144" s="46"/>
      <c r="DS144" s="46"/>
      <c r="DT144" s="46"/>
      <c r="DU144" s="46"/>
      <c r="DV144" s="46"/>
      <c r="DW144" s="46"/>
      <c r="DX144" s="46"/>
      <c r="DY144" s="37"/>
      <c r="DZ144" s="40"/>
      <c r="EA144" s="40"/>
      <c r="EB144" s="40"/>
      <c r="EC144" s="40"/>
      <c r="ED144" s="40"/>
      <c r="EE144" s="40"/>
      <c r="EF144" s="40"/>
      <c r="EG144" s="40"/>
      <c r="EH144" s="40"/>
      <c r="EI144" s="40"/>
      <c r="EJ144" s="40"/>
      <c r="EK144" s="50"/>
      <c r="EL144" s="50"/>
      <c r="EM144" s="50"/>
      <c r="EN144" s="50"/>
      <c r="EO144" s="50"/>
      <c r="EP144" s="50"/>
      <c r="EQ144" s="50"/>
      <c r="ER144" s="50"/>
      <c r="ES144" s="50"/>
      <c r="ET144" s="50"/>
      <c r="EU144" s="50"/>
      <c r="EV144" s="50"/>
      <c r="EW144" s="50"/>
      <c r="EX144" s="50"/>
      <c r="EY144" s="50"/>
      <c r="EZ144" s="50"/>
      <c r="FA144" s="50"/>
      <c r="FB144" s="50"/>
      <c r="FC144" s="50"/>
      <c r="FD144" s="50"/>
      <c r="FE144" s="50"/>
      <c r="FF144" s="50"/>
      <c r="FG144" s="50"/>
      <c r="FH144" s="50"/>
      <c r="FI144" s="50"/>
      <c r="FJ144" s="50"/>
      <c r="FK144" s="50"/>
      <c r="FL144" s="50"/>
      <c r="FM144" s="50"/>
      <c r="FN144" s="50"/>
      <c r="FO144" s="50"/>
      <c r="FP144" s="50"/>
      <c r="FQ144" s="50"/>
      <c r="FR144" s="50"/>
      <c r="FS144" s="50"/>
      <c r="FT144" s="50"/>
      <c r="FU144" s="50"/>
      <c r="FV144" s="50"/>
      <c r="FW144" s="50"/>
      <c r="FX144" s="50"/>
      <c r="FY144" s="50"/>
      <c r="FZ144" s="50"/>
      <c r="GA144" s="50"/>
      <c r="GB144" s="50"/>
      <c r="GC144" s="50"/>
      <c r="GD144" s="50"/>
      <c r="GE144" s="50"/>
      <c r="GF144" s="50"/>
      <c r="GG144" s="50"/>
      <c r="GH144" s="50"/>
      <c r="GI144" s="50"/>
      <c r="GJ144" s="50"/>
      <c r="GK144" s="50"/>
      <c r="GL144" s="50"/>
      <c r="GM144" s="50"/>
      <c r="GN144" s="50"/>
      <c r="GO144" s="50"/>
      <c r="GP144" s="50"/>
      <c r="GQ144" s="50"/>
      <c r="GR144" s="50"/>
      <c r="GS144" s="50"/>
      <c r="GT144" s="50"/>
      <c r="GU144" s="50"/>
      <c r="GV144" s="50"/>
      <c r="GW144" s="50"/>
      <c r="GX144" s="50"/>
      <c r="GY144" s="50"/>
      <c r="GZ144" s="50"/>
      <c r="HA144" s="50"/>
      <c r="HB144" s="50"/>
      <c r="HC144" s="50"/>
      <c r="HD144" s="50"/>
      <c r="HE144" s="50"/>
      <c r="HF144" s="50"/>
      <c r="HG144" s="50"/>
      <c r="HH144" s="50"/>
      <c r="HI144" s="50"/>
      <c r="HJ144" s="50"/>
      <c r="HK144" s="50"/>
      <c r="HL144" s="50"/>
      <c r="HM144" s="50"/>
      <c r="HN144" s="50"/>
      <c r="HO144" s="50"/>
      <c r="HP144" s="50"/>
      <c r="HQ144" s="50"/>
      <c r="HR144" s="50"/>
      <c r="HS144" s="50"/>
      <c r="HT144" s="50"/>
      <c r="HU144" s="50"/>
      <c r="HV144" s="50"/>
      <c r="HW144" s="50"/>
      <c r="HX144" s="50"/>
      <c r="HY144" s="50"/>
      <c r="HZ144" s="50"/>
      <c r="IA144" s="50"/>
      <c r="IB144" s="50"/>
      <c r="IC144" s="50"/>
      <c r="ID144" s="50"/>
      <c r="IE144" s="50"/>
      <c r="IF144" s="50"/>
      <c r="IG144" s="50"/>
      <c r="IH144" s="50"/>
      <c r="II144" s="50"/>
      <c r="IJ144" s="50"/>
    </row>
    <row r="145" spans="1:244" s="47" customFormat="1" ht="9.75" customHeight="1">
      <c r="A145" s="53"/>
      <c r="B145" s="53"/>
      <c r="C145" s="53"/>
      <c r="D145" s="53"/>
      <c r="E145" s="53"/>
      <c r="F145" s="53"/>
      <c r="G145" s="53"/>
      <c r="H145" s="53"/>
      <c r="I145" s="53"/>
      <c r="J145" s="53"/>
      <c r="K145" s="59"/>
      <c r="L145" s="59"/>
      <c r="M145" s="59"/>
      <c r="N145" s="59"/>
      <c r="O145" s="59"/>
      <c r="P145" s="59"/>
      <c r="Q145" s="59"/>
      <c r="R145" s="59"/>
      <c r="S145" s="53"/>
      <c r="T145" s="59"/>
      <c r="U145" s="59"/>
      <c r="V145" s="59"/>
      <c r="W145" s="59"/>
      <c r="X145" s="59"/>
      <c r="Y145" s="59"/>
      <c r="Z145" s="59"/>
      <c r="AA145" s="59"/>
      <c r="AB145" s="53"/>
      <c r="AC145" s="59"/>
      <c r="AD145" s="59"/>
      <c r="AE145" s="59"/>
      <c r="AF145" s="59"/>
      <c r="AG145" s="59"/>
      <c r="AH145" s="59"/>
      <c r="AI145" s="59"/>
      <c r="AJ145" s="59"/>
      <c r="AK145" s="53"/>
      <c r="AL145" s="59"/>
      <c r="AM145" s="50"/>
      <c r="AN145" s="50"/>
      <c r="AO145" s="50"/>
      <c r="AP145" s="50"/>
      <c r="AQ145" s="50"/>
      <c r="AR145" s="50"/>
      <c r="AS145" s="50"/>
      <c r="AT145" s="50"/>
      <c r="AU145" s="50"/>
      <c r="AV145" s="50"/>
      <c r="AW145" s="50"/>
      <c r="AX145" s="50"/>
      <c r="AY145" s="50"/>
      <c r="AZ145" s="50"/>
      <c r="BA145" s="50"/>
      <c r="BB145" s="50"/>
      <c r="BC145" s="50"/>
      <c r="BD145" s="50"/>
      <c r="BE145" s="50"/>
      <c r="BF145" s="50"/>
      <c r="BG145" s="50"/>
      <c r="BH145" s="50"/>
      <c r="BI145" s="50"/>
      <c r="BJ145" s="50"/>
      <c r="BK145" s="50"/>
      <c r="BL145" s="50"/>
      <c r="BM145" s="50"/>
      <c r="BN145" s="50"/>
      <c r="BO145" s="50"/>
      <c r="BP145" s="50"/>
      <c r="BQ145" s="50"/>
      <c r="BR145" s="50"/>
      <c r="BS145" s="50"/>
      <c r="BT145" s="50"/>
      <c r="BU145" s="50"/>
      <c r="BV145" s="51"/>
      <c r="BW145" s="51"/>
      <c r="BX145" s="51"/>
      <c r="BY145" s="51"/>
      <c r="BZ145" s="51"/>
      <c r="CA145" s="51"/>
      <c r="CB145" s="51"/>
      <c r="CC145" s="51"/>
      <c r="CD145" s="50"/>
      <c r="CE145" s="50"/>
      <c r="CF145" s="50"/>
      <c r="CG145" s="50"/>
      <c r="CH145" s="50"/>
      <c r="CI145" s="50"/>
      <c r="CJ145" s="50"/>
      <c r="CK145" s="40"/>
      <c r="CL145" s="44"/>
      <c r="CM145" s="44"/>
      <c r="CN145" s="44"/>
      <c r="CO145" s="44"/>
      <c r="CP145" s="44"/>
      <c r="CQ145" s="44"/>
      <c r="CR145" s="44"/>
      <c r="CS145" s="44"/>
      <c r="CT145" s="44"/>
      <c r="CU145" s="44"/>
      <c r="CV145" s="44"/>
      <c r="CW145" s="44"/>
      <c r="CX145" s="44"/>
      <c r="CY145" s="44"/>
      <c r="CZ145" s="44"/>
      <c r="DA145" s="44"/>
      <c r="DB145" s="46"/>
      <c r="DC145" s="46"/>
      <c r="DD145" s="46"/>
      <c r="DE145" s="46"/>
      <c r="DF145" s="46"/>
      <c r="DG145" s="46"/>
      <c r="DH145" s="46"/>
      <c r="DI145" s="46"/>
      <c r="DJ145" s="46"/>
      <c r="DK145" s="46"/>
      <c r="DL145" s="46"/>
      <c r="DM145" s="46"/>
      <c r="DN145" s="46"/>
      <c r="DO145" s="46"/>
      <c r="DP145" s="46"/>
      <c r="DQ145" s="46"/>
      <c r="DR145" s="46"/>
      <c r="DS145" s="46"/>
      <c r="DT145" s="46"/>
      <c r="DU145" s="46"/>
      <c r="DV145" s="46"/>
      <c r="DW145" s="46"/>
      <c r="DX145" s="46"/>
      <c r="DY145" s="37"/>
      <c r="DZ145" s="40"/>
      <c r="EA145" s="40"/>
      <c r="EB145" s="40"/>
      <c r="EC145" s="40"/>
      <c r="ED145" s="40"/>
      <c r="EE145" s="40"/>
      <c r="EF145" s="40"/>
      <c r="EG145" s="40"/>
      <c r="EH145" s="40"/>
      <c r="EI145" s="40"/>
      <c r="EJ145" s="40"/>
      <c r="EK145" s="50"/>
      <c r="EL145" s="50"/>
      <c r="EM145" s="50"/>
      <c r="EN145" s="50"/>
      <c r="EO145" s="50"/>
      <c r="EP145" s="50"/>
      <c r="EQ145" s="50"/>
      <c r="ER145" s="50"/>
      <c r="ES145" s="50"/>
      <c r="ET145" s="50"/>
      <c r="EU145" s="50"/>
      <c r="EV145" s="50"/>
      <c r="EW145" s="50"/>
      <c r="EX145" s="50"/>
      <c r="EY145" s="50"/>
      <c r="EZ145" s="50"/>
      <c r="FA145" s="50"/>
      <c r="FB145" s="50"/>
      <c r="FC145" s="50"/>
      <c r="FD145" s="50"/>
      <c r="FE145" s="50"/>
      <c r="FF145" s="50"/>
      <c r="FG145" s="50"/>
      <c r="FH145" s="50"/>
      <c r="FI145" s="50"/>
      <c r="FJ145" s="50"/>
      <c r="FK145" s="50"/>
      <c r="FL145" s="50"/>
      <c r="FM145" s="50"/>
      <c r="FN145" s="50"/>
      <c r="FO145" s="50"/>
      <c r="FP145" s="50"/>
      <c r="FQ145" s="50"/>
      <c r="FR145" s="50"/>
      <c r="FS145" s="50"/>
      <c r="FT145" s="50"/>
      <c r="FU145" s="50"/>
      <c r="FV145" s="50"/>
      <c r="FW145" s="50"/>
      <c r="FX145" s="50"/>
      <c r="FY145" s="50"/>
      <c r="FZ145" s="50"/>
      <c r="GA145" s="50"/>
      <c r="GB145" s="50"/>
      <c r="GC145" s="50"/>
      <c r="GD145" s="50"/>
      <c r="GE145" s="50"/>
      <c r="GF145" s="50"/>
      <c r="GG145" s="50"/>
      <c r="GH145" s="50"/>
      <c r="GI145" s="50"/>
      <c r="GJ145" s="50"/>
      <c r="GK145" s="50"/>
      <c r="GL145" s="50"/>
      <c r="GM145" s="50"/>
      <c r="GN145" s="50"/>
      <c r="GO145" s="50"/>
      <c r="GP145" s="50"/>
      <c r="GQ145" s="50"/>
      <c r="GR145" s="50"/>
      <c r="GS145" s="50"/>
      <c r="GT145" s="50"/>
      <c r="GU145" s="50"/>
      <c r="GV145" s="50"/>
      <c r="GW145" s="50"/>
      <c r="GX145" s="50"/>
      <c r="GY145" s="50"/>
      <c r="GZ145" s="50"/>
      <c r="HA145" s="50"/>
      <c r="HB145" s="50"/>
      <c r="HC145" s="50"/>
      <c r="HD145" s="50"/>
      <c r="HE145" s="50"/>
      <c r="HF145" s="50"/>
      <c r="HG145" s="50"/>
      <c r="HH145" s="50"/>
      <c r="HI145" s="50"/>
      <c r="HJ145" s="50"/>
      <c r="HK145" s="50"/>
      <c r="HL145" s="50"/>
      <c r="HM145" s="50"/>
      <c r="HN145" s="50"/>
      <c r="HO145" s="50"/>
      <c r="HP145" s="50"/>
      <c r="HQ145" s="50"/>
      <c r="HR145" s="50"/>
      <c r="HS145" s="50"/>
      <c r="HT145" s="50"/>
      <c r="HU145" s="50"/>
      <c r="HV145" s="50"/>
      <c r="HW145" s="50"/>
      <c r="HX145" s="50"/>
      <c r="HY145" s="50"/>
      <c r="HZ145" s="50"/>
      <c r="IA145" s="50"/>
      <c r="IB145" s="50"/>
      <c r="IC145" s="50"/>
      <c r="ID145" s="50"/>
      <c r="IE145" s="50"/>
      <c r="IF145" s="50"/>
      <c r="IG145" s="50"/>
      <c r="IH145" s="50"/>
      <c r="II145" s="50"/>
      <c r="IJ145" s="50"/>
    </row>
    <row r="146" spans="1:244" s="47" customFormat="1" ht="9.75" customHeight="1">
      <c r="A146" s="53"/>
      <c r="B146" s="53"/>
      <c r="C146" s="53"/>
      <c r="D146" s="53"/>
      <c r="E146" s="53"/>
      <c r="F146" s="53"/>
      <c r="G146" s="53"/>
      <c r="H146" s="53"/>
      <c r="I146" s="53"/>
      <c r="J146" s="53"/>
      <c r="K146" s="59"/>
      <c r="L146" s="59"/>
      <c r="M146" s="59"/>
      <c r="N146" s="59"/>
      <c r="O146" s="59"/>
      <c r="P146" s="59"/>
      <c r="Q146" s="59"/>
      <c r="R146" s="59"/>
      <c r="S146" s="53"/>
      <c r="T146" s="59"/>
      <c r="U146" s="59"/>
      <c r="V146" s="59"/>
      <c r="W146" s="59"/>
      <c r="X146" s="59"/>
      <c r="Y146" s="59"/>
      <c r="Z146" s="59"/>
      <c r="AA146" s="59"/>
      <c r="AB146" s="53"/>
      <c r="AC146" s="59"/>
      <c r="AD146" s="59"/>
      <c r="AE146" s="59"/>
      <c r="AF146" s="59"/>
      <c r="AG146" s="59"/>
      <c r="AH146" s="59"/>
      <c r="AI146" s="59"/>
      <c r="AJ146" s="59"/>
      <c r="AK146" s="53"/>
      <c r="AL146" s="59"/>
      <c r="AM146" s="50"/>
      <c r="AN146" s="50"/>
      <c r="AO146" s="50"/>
      <c r="AP146" s="50"/>
      <c r="AQ146" s="50"/>
      <c r="AR146" s="50"/>
      <c r="AS146" s="50"/>
      <c r="AT146" s="50"/>
      <c r="AU146" s="50"/>
      <c r="AV146" s="50"/>
      <c r="AW146" s="50"/>
      <c r="AX146" s="50"/>
      <c r="AY146" s="50"/>
      <c r="AZ146" s="50"/>
      <c r="BA146" s="50"/>
      <c r="BB146" s="50"/>
      <c r="BC146" s="50"/>
      <c r="BD146" s="50"/>
      <c r="BE146" s="50"/>
      <c r="BF146" s="50"/>
      <c r="BG146" s="50"/>
      <c r="BH146" s="50"/>
      <c r="BI146" s="50"/>
      <c r="BJ146" s="50"/>
      <c r="BK146" s="50"/>
      <c r="BL146" s="50"/>
      <c r="BM146" s="50"/>
      <c r="BN146" s="50"/>
      <c r="BO146" s="50"/>
      <c r="BP146" s="50"/>
      <c r="BQ146" s="50"/>
      <c r="BR146" s="50"/>
      <c r="BS146" s="50"/>
      <c r="BT146" s="50"/>
      <c r="BU146" s="50"/>
      <c r="BV146" s="51"/>
      <c r="BW146" s="51"/>
      <c r="BX146" s="51"/>
      <c r="BY146" s="51"/>
      <c r="BZ146" s="51"/>
      <c r="CA146" s="51"/>
      <c r="CB146" s="51"/>
      <c r="CC146" s="51"/>
      <c r="CD146" s="50"/>
      <c r="CE146" s="50"/>
      <c r="CF146" s="50"/>
      <c r="CG146" s="50"/>
      <c r="CH146" s="50"/>
      <c r="CI146" s="50"/>
      <c r="CJ146" s="50"/>
      <c r="CK146" s="40"/>
      <c r="CL146" s="44"/>
      <c r="CM146" s="44"/>
      <c r="CN146" s="44"/>
      <c r="CO146" s="44"/>
      <c r="CP146" s="44"/>
      <c r="CQ146" s="44"/>
      <c r="CR146" s="44"/>
      <c r="CS146" s="44"/>
      <c r="CT146" s="44"/>
      <c r="CU146" s="44"/>
      <c r="CV146" s="44"/>
      <c r="CW146" s="44"/>
      <c r="CX146" s="44"/>
      <c r="CY146" s="44"/>
      <c r="CZ146" s="44"/>
      <c r="DA146" s="44"/>
      <c r="DB146" s="46"/>
      <c r="DC146" s="46"/>
      <c r="DD146" s="46"/>
      <c r="DE146" s="46"/>
      <c r="DF146" s="46"/>
      <c r="DG146" s="46"/>
      <c r="DH146" s="46"/>
      <c r="DI146" s="46"/>
      <c r="DJ146" s="46"/>
      <c r="DK146" s="46"/>
      <c r="DL146" s="46"/>
      <c r="DM146" s="46"/>
      <c r="DN146" s="46"/>
      <c r="DO146" s="46"/>
      <c r="DP146" s="46"/>
      <c r="DQ146" s="46"/>
      <c r="DR146" s="46"/>
      <c r="DS146" s="46"/>
      <c r="DT146" s="46"/>
      <c r="DU146" s="46"/>
      <c r="DV146" s="46"/>
      <c r="DW146" s="46"/>
      <c r="DX146" s="46"/>
      <c r="DY146" s="37"/>
      <c r="DZ146" s="40"/>
      <c r="EA146" s="40"/>
      <c r="EB146" s="40"/>
      <c r="EC146" s="40"/>
      <c r="ED146" s="40"/>
      <c r="EE146" s="40"/>
      <c r="EF146" s="40"/>
      <c r="EG146" s="40"/>
      <c r="EH146" s="40"/>
      <c r="EI146" s="40"/>
      <c r="EJ146" s="40"/>
      <c r="EK146" s="50"/>
      <c r="EL146" s="50"/>
      <c r="EM146" s="50"/>
      <c r="EN146" s="50"/>
      <c r="EO146" s="50"/>
      <c r="EP146" s="50"/>
      <c r="EQ146" s="50"/>
      <c r="ER146" s="50"/>
      <c r="ES146" s="50"/>
      <c r="ET146" s="50"/>
      <c r="EU146" s="50"/>
      <c r="EV146" s="50"/>
      <c r="EW146" s="50"/>
      <c r="EX146" s="50"/>
      <c r="EY146" s="50"/>
      <c r="EZ146" s="50"/>
      <c r="FA146" s="50"/>
      <c r="FB146" s="50"/>
      <c r="FC146" s="50"/>
      <c r="FD146" s="50"/>
      <c r="FE146" s="50"/>
      <c r="FF146" s="50"/>
      <c r="FG146" s="50"/>
      <c r="FH146" s="50"/>
      <c r="FI146" s="50"/>
      <c r="FJ146" s="50"/>
      <c r="FK146" s="50"/>
      <c r="FL146" s="50"/>
      <c r="FM146" s="50"/>
      <c r="FN146" s="50"/>
      <c r="FO146" s="50"/>
      <c r="FP146" s="50"/>
      <c r="FQ146" s="50"/>
      <c r="FR146" s="50"/>
      <c r="FS146" s="50"/>
      <c r="FT146" s="50"/>
      <c r="FU146" s="50"/>
      <c r="FV146" s="50"/>
      <c r="FW146" s="50"/>
      <c r="FX146" s="50"/>
      <c r="FY146" s="50"/>
      <c r="FZ146" s="50"/>
      <c r="GA146" s="50"/>
      <c r="GB146" s="50"/>
      <c r="GC146" s="50"/>
      <c r="GD146" s="50"/>
      <c r="GE146" s="50"/>
      <c r="GF146" s="50"/>
      <c r="GG146" s="50"/>
      <c r="GH146" s="50"/>
      <c r="GI146" s="50"/>
      <c r="GJ146" s="50"/>
      <c r="GK146" s="50"/>
      <c r="GL146" s="50"/>
      <c r="GM146" s="50"/>
      <c r="GN146" s="50"/>
      <c r="GO146" s="50"/>
      <c r="GP146" s="50"/>
      <c r="GQ146" s="50"/>
      <c r="GR146" s="50"/>
      <c r="GS146" s="50"/>
      <c r="GT146" s="50"/>
      <c r="GU146" s="50"/>
      <c r="GV146" s="50"/>
      <c r="GW146" s="50"/>
      <c r="GX146" s="50"/>
      <c r="GY146" s="50"/>
      <c r="GZ146" s="50"/>
      <c r="HA146" s="50"/>
      <c r="HB146" s="50"/>
      <c r="HC146" s="50"/>
      <c r="HD146" s="50"/>
      <c r="HE146" s="50"/>
      <c r="HF146" s="50"/>
      <c r="HG146" s="50"/>
      <c r="HH146" s="50"/>
      <c r="HI146" s="50"/>
      <c r="HJ146" s="50"/>
      <c r="HK146" s="50"/>
      <c r="HL146" s="50"/>
      <c r="HM146" s="50"/>
      <c r="HN146" s="50"/>
      <c r="HO146" s="50"/>
      <c r="HP146" s="50"/>
      <c r="HQ146" s="50"/>
      <c r="HR146" s="50"/>
      <c r="HS146" s="50"/>
      <c r="HT146" s="50"/>
      <c r="HU146" s="50"/>
      <c r="HV146" s="50"/>
      <c r="HW146" s="50"/>
      <c r="HX146" s="50"/>
      <c r="HY146" s="50"/>
      <c r="HZ146" s="50"/>
      <c r="IA146" s="50"/>
      <c r="IB146" s="50"/>
      <c r="IC146" s="50"/>
      <c r="ID146" s="50"/>
      <c r="IE146" s="50"/>
      <c r="IF146" s="50"/>
      <c r="IG146" s="50"/>
      <c r="IH146" s="50"/>
      <c r="II146" s="50"/>
      <c r="IJ146" s="50"/>
    </row>
    <row r="147" spans="1:244" s="47" customFormat="1" ht="9.75" customHeight="1">
      <c r="A147" s="53"/>
      <c r="B147" s="53"/>
      <c r="C147" s="53"/>
      <c r="D147" s="53"/>
      <c r="E147" s="53"/>
      <c r="F147" s="53"/>
      <c r="G147" s="53"/>
      <c r="H147" s="53"/>
      <c r="I147" s="53"/>
      <c r="J147" s="53"/>
      <c r="K147" s="59"/>
      <c r="L147" s="59"/>
      <c r="M147" s="59"/>
      <c r="N147" s="59"/>
      <c r="O147" s="59"/>
      <c r="P147" s="59"/>
      <c r="Q147" s="59"/>
      <c r="R147" s="59"/>
      <c r="S147" s="53"/>
      <c r="T147" s="59"/>
      <c r="U147" s="59"/>
      <c r="V147" s="59"/>
      <c r="W147" s="59"/>
      <c r="X147" s="59"/>
      <c r="Y147" s="59"/>
      <c r="Z147" s="59"/>
      <c r="AA147" s="59"/>
      <c r="AB147" s="53"/>
      <c r="AC147" s="59"/>
      <c r="AD147" s="59"/>
      <c r="AE147" s="59"/>
      <c r="AF147" s="59"/>
      <c r="AG147" s="59"/>
      <c r="AH147" s="59"/>
      <c r="AI147" s="59"/>
      <c r="AJ147" s="59"/>
      <c r="AK147" s="53"/>
      <c r="AL147" s="59"/>
      <c r="AM147" s="50"/>
      <c r="AN147" s="50"/>
      <c r="AO147" s="50"/>
      <c r="AP147" s="50"/>
      <c r="AQ147" s="50"/>
      <c r="AR147" s="50"/>
      <c r="AS147" s="50"/>
      <c r="AT147" s="50"/>
      <c r="AU147" s="50"/>
      <c r="AV147" s="50"/>
      <c r="AW147" s="50"/>
      <c r="AX147" s="50"/>
      <c r="AY147" s="50"/>
      <c r="AZ147" s="50"/>
      <c r="BA147" s="50"/>
      <c r="BB147" s="50"/>
      <c r="BC147" s="50"/>
      <c r="BD147" s="50"/>
      <c r="BE147" s="50"/>
      <c r="BF147" s="50"/>
      <c r="BG147" s="50"/>
      <c r="BH147" s="50"/>
      <c r="BI147" s="50"/>
      <c r="BJ147" s="50"/>
      <c r="BK147" s="50"/>
      <c r="BL147" s="50"/>
      <c r="BM147" s="50"/>
      <c r="BN147" s="50"/>
      <c r="BO147" s="50"/>
      <c r="BP147" s="50"/>
      <c r="BQ147" s="50"/>
      <c r="BR147" s="50"/>
      <c r="BS147" s="50"/>
      <c r="BT147" s="50"/>
      <c r="BU147" s="50"/>
      <c r="BV147" s="51"/>
      <c r="BW147" s="51"/>
      <c r="BX147" s="51"/>
      <c r="BY147" s="51"/>
      <c r="BZ147" s="51"/>
      <c r="CA147" s="51"/>
      <c r="CB147" s="51"/>
      <c r="CC147" s="51"/>
      <c r="CD147" s="50"/>
      <c r="CE147" s="50"/>
      <c r="CF147" s="50"/>
      <c r="CG147" s="50"/>
      <c r="CH147" s="50"/>
      <c r="CI147" s="50"/>
      <c r="CJ147" s="50"/>
      <c r="CK147" s="40"/>
      <c r="CL147" s="44"/>
      <c r="CM147" s="44"/>
      <c r="CN147" s="44"/>
      <c r="CO147" s="44"/>
      <c r="CP147" s="44"/>
      <c r="CQ147" s="44"/>
      <c r="CR147" s="44"/>
      <c r="CS147" s="44"/>
      <c r="CT147" s="44"/>
      <c r="CU147" s="44"/>
      <c r="CV147" s="44"/>
      <c r="CW147" s="44"/>
      <c r="CX147" s="44"/>
      <c r="CY147" s="44"/>
      <c r="CZ147" s="44"/>
      <c r="DA147" s="44"/>
      <c r="DB147" s="46"/>
      <c r="DC147" s="46"/>
      <c r="DD147" s="46"/>
      <c r="DE147" s="46"/>
      <c r="DF147" s="46"/>
      <c r="DG147" s="46"/>
      <c r="DH147" s="46"/>
      <c r="DI147" s="46"/>
      <c r="DJ147" s="46"/>
      <c r="DK147" s="46"/>
      <c r="DL147" s="46"/>
      <c r="DM147" s="46"/>
      <c r="DN147" s="46"/>
      <c r="DO147" s="46"/>
      <c r="DP147" s="46"/>
      <c r="DQ147" s="46"/>
      <c r="DR147" s="46"/>
      <c r="DS147" s="46"/>
      <c r="DT147" s="46"/>
      <c r="DU147" s="46"/>
      <c r="DV147" s="46"/>
      <c r="DW147" s="46"/>
      <c r="DX147" s="46"/>
      <c r="DY147" s="37"/>
      <c r="DZ147" s="40"/>
      <c r="EA147" s="40"/>
      <c r="EB147" s="40"/>
      <c r="EC147" s="40"/>
      <c r="ED147" s="40"/>
      <c r="EE147" s="40"/>
      <c r="EF147" s="40"/>
      <c r="EG147" s="40"/>
      <c r="EH147" s="40"/>
      <c r="EI147" s="40"/>
      <c r="EJ147" s="40"/>
      <c r="EK147" s="50"/>
      <c r="EL147" s="50"/>
      <c r="EM147" s="50"/>
      <c r="EN147" s="50"/>
      <c r="EO147" s="50"/>
      <c r="EP147" s="50"/>
      <c r="EQ147" s="50"/>
      <c r="ER147" s="50"/>
      <c r="ES147" s="50"/>
      <c r="ET147" s="50"/>
      <c r="EU147" s="50"/>
      <c r="EV147" s="50"/>
      <c r="EW147" s="50"/>
      <c r="EX147" s="50"/>
      <c r="EY147" s="50"/>
      <c r="EZ147" s="50"/>
      <c r="FA147" s="50"/>
      <c r="FB147" s="50"/>
      <c r="FC147" s="50"/>
      <c r="FD147" s="50"/>
      <c r="FE147" s="50"/>
      <c r="FF147" s="50"/>
      <c r="FG147" s="50"/>
      <c r="FH147" s="50"/>
      <c r="FI147" s="50"/>
      <c r="FJ147" s="50"/>
      <c r="FK147" s="50"/>
      <c r="FL147" s="50"/>
      <c r="FM147" s="50"/>
      <c r="FN147" s="50"/>
      <c r="FO147" s="50"/>
      <c r="FP147" s="50"/>
      <c r="FQ147" s="50"/>
      <c r="FR147" s="50"/>
      <c r="FS147" s="50"/>
      <c r="FT147" s="50"/>
      <c r="FU147" s="50"/>
      <c r="FV147" s="50"/>
      <c r="FW147" s="50"/>
      <c r="FX147" s="50"/>
      <c r="FY147" s="50"/>
      <c r="FZ147" s="50"/>
      <c r="GA147" s="50"/>
      <c r="GB147" s="50"/>
      <c r="GC147" s="50"/>
      <c r="GD147" s="50"/>
      <c r="GE147" s="50"/>
      <c r="GF147" s="50"/>
      <c r="GG147" s="50"/>
      <c r="GH147" s="50"/>
      <c r="GI147" s="50"/>
      <c r="GJ147" s="50"/>
      <c r="GK147" s="50"/>
      <c r="GL147" s="50"/>
      <c r="GM147" s="50"/>
      <c r="GN147" s="50"/>
      <c r="GO147" s="50"/>
      <c r="GP147" s="50"/>
      <c r="GQ147" s="50"/>
      <c r="GR147" s="50"/>
      <c r="GS147" s="50"/>
      <c r="GT147" s="50"/>
      <c r="GU147" s="50"/>
      <c r="GV147" s="50"/>
      <c r="GW147" s="50"/>
      <c r="GX147" s="50"/>
      <c r="GY147" s="50"/>
      <c r="GZ147" s="50"/>
      <c r="HA147" s="50"/>
      <c r="HB147" s="50"/>
      <c r="HC147" s="50"/>
      <c r="HD147" s="50"/>
      <c r="HE147" s="50"/>
      <c r="HF147" s="50"/>
      <c r="HG147" s="50"/>
      <c r="HH147" s="50"/>
      <c r="HI147" s="50"/>
      <c r="HJ147" s="50"/>
      <c r="HK147" s="50"/>
      <c r="HL147" s="50"/>
      <c r="HM147" s="50"/>
      <c r="HN147" s="50"/>
      <c r="HO147" s="50"/>
      <c r="HP147" s="50"/>
      <c r="HQ147" s="50"/>
      <c r="HR147" s="50"/>
      <c r="HS147" s="50"/>
      <c r="HT147" s="50"/>
      <c r="HU147" s="50"/>
      <c r="HV147" s="50"/>
      <c r="HW147" s="50"/>
      <c r="HX147" s="50"/>
      <c r="HY147" s="50"/>
      <c r="HZ147" s="50"/>
      <c r="IA147" s="50"/>
      <c r="IB147" s="50"/>
      <c r="IC147" s="50"/>
      <c r="ID147" s="50"/>
      <c r="IE147" s="50"/>
      <c r="IF147" s="50"/>
      <c r="IG147" s="50"/>
      <c r="IH147" s="50"/>
      <c r="II147" s="50"/>
      <c r="IJ147" s="50"/>
    </row>
    <row r="148" spans="1:244" s="47" customFormat="1" ht="9.75" customHeight="1">
      <c r="A148" s="53"/>
      <c r="B148" s="53"/>
      <c r="C148" s="53"/>
      <c r="D148" s="53"/>
      <c r="E148" s="53"/>
      <c r="F148" s="53"/>
      <c r="G148" s="53"/>
      <c r="H148" s="53"/>
      <c r="I148" s="53"/>
      <c r="J148" s="53"/>
      <c r="K148" s="59"/>
      <c r="L148" s="59"/>
      <c r="M148" s="59"/>
      <c r="N148" s="59"/>
      <c r="O148" s="59"/>
      <c r="P148" s="59"/>
      <c r="Q148" s="59"/>
      <c r="R148" s="59"/>
      <c r="S148" s="53"/>
      <c r="T148" s="59"/>
      <c r="U148" s="59"/>
      <c r="V148" s="59"/>
      <c r="W148" s="59"/>
      <c r="X148" s="59"/>
      <c r="Y148" s="59"/>
      <c r="Z148" s="59"/>
      <c r="AA148" s="59"/>
      <c r="AB148" s="53"/>
      <c r="AC148" s="59"/>
      <c r="AD148" s="59"/>
      <c r="AE148" s="59"/>
      <c r="AF148" s="59"/>
      <c r="AG148" s="59"/>
      <c r="AH148" s="59"/>
      <c r="AI148" s="59"/>
      <c r="AJ148" s="59"/>
      <c r="AK148" s="53"/>
      <c r="AL148" s="59"/>
      <c r="AM148" s="50"/>
      <c r="AN148" s="50"/>
      <c r="AO148" s="50"/>
      <c r="AP148" s="50"/>
      <c r="AQ148" s="50"/>
      <c r="AR148" s="50"/>
      <c r="AS148" s="50"/>
      <c r="AT148" s="50"/>
      <c r="AU148" s="50"/>
      <c r="AV148" s="50"/>
      <c r="AW148" s="50"/>
      <c r="AX148" s="50"/>
      <c r="AY148" s="50"/>
      <c r="AZ148" s="50"/>
      <c r="BA148" s="50"/>
      <c r="BB148" s="50"/>
      <c r="BC148" s="50"/>
      <c r="BD148" s="50"/>
      <c r="BE148" s="50"/>
      <c r="BF148" s="50"/>
      <c r="BG148" s="50"/>
      <c r="BH148" s="50"/>
      <c r="BI148" s="50"/>
      <c r="BJ148" s="50"/>
      <c r="BK148" s="50"/>
      <c r="BL148" s="50"/>
      <c r="BM148" s="50"/>
      <c r="BN148" s="50"/>
      <c r="BO148" s="50"/>
      <c r="BP148" s="50"/>
      <c r="BQ148" s="50"/>
      <c r="BR148" s="50"/>
      <c r="BS148" s="50"/>
      <c r="BT148" s="50"/>
      <c r="BU148" s="50"/>
      <c r="BV148" s="51"/>
      <c r="BW148" s="51"/>
      <c r="BX148" s="51"/>
      <c r="BY148" s="51"/>
      <c r="BZ148" s="51"/>
      <c r="CA148" s="51"/>
      <c r="CB148" s="51"/>
      <c r="CC148" s="51"/>
      <c r="CD148" s="50"/>
      <c r="CE148" s="50"/>
      <c r="CF148" s="50"/>
      <c r="CG148" s="50"/>
      <c r="CH148" s="50"/>
      <c r="CI148" s="50"/>
      <c r="CJ148" s="50"/>
      <c r="CK148" s="40"/>
      <c r="CL148" s="44"/>
      <c r="CM148" s="44"/>
      <c r="CN148" s="44"/>
      <c r="CO148" s="44"/>
      <c r="CP148" s="44"/>
      <c r="CQ148" s="44"/>
      <c r="CR148" s="44"/>
      <c r="CS148" s="44"/>
      <c r="CT148" s="44"/>
      <c r="CU148" s="44"/>
      <c r="CV148" s="44"/>
      <c r="CW148" s="44"/>
      <c r="CX148" s="44"/>
      <c r="CY148" s="44"/>
      <c r="CZ148" s="44"/>
      <c r="DA148" s="44"/>
      <c r="DB148" s="46"/>
      <c r="DC148" s="46"/>
      <c r="DD148" s="46"/>
      <c r="DE148" s="46"/>
      <c r="DF148" s="46"/>
      <c r="DG148" s="46"/>
      <c r="DH148" s="46"/>
      <c r="DI148" s="46"/>
      <c r="DJ148" s="46"/>
      <c r="DK148" s="46"/>
      <c r="DL148" s="46"/>
      <c r="DM148" s="46"/>
      <c r="DN148" s="46"/>
      <c r="DO148" s="46"/>
      <c r="DP148" s="46"/>
      <c r="DQ148" s="46"/>
      <c r="DR148" s="46"/>
      <c r="DS148" s="46"/>
      <c r="DT148" s="46"/>
      <c r="DU148" s="46"/>
      <c r="DV148" s="46"/>
      <c r="DW148" s="46"/>
      <c r="DX148" s="46"/>
      <c r="DY148" s="37"/>
      <c r="DZ148" s="40"/>
      <c r="EA148" s="40"/>
      <c r="EB148" s="40"/>
      <c r="EC148" s="40"/>
      <c r="ED148" s="40"/>
      <c r="EE148" s="40"/>
      <c r="EF148" s="40"/>
      <c r="EG148" s="40"/>
      <c r="EH148" s="40"/>
      <c r="EI148" s="40"/>
      <c r="EJ148" s="40"/>
      <c r="EK148" s="50"/>
      <c r="EL148" s="50"/>
      <c r="EM148" s="50"/>
      <c r="EN148" s="50"/>
      <c r="EO148" s="50"/>
      <c r="EP148" s="50"/>
      <c r="EQ148" s="50"/>
      <c r="ER148" s="50"/>
      <c r="ES148" s="50"/>
      <c r="ET148" s="50"/>
      <c r="EU148" s="50"/>
      <c r="EV148" s="50"/>
      <c r="EW148" s="50"/>
      <c r="EX148" s="50"/>
      <c r="EY148" s="50"/>
      <c r="EZ148" s="50"/>
      <c r="FA148" s="50"/>
      <c r="FB148" s="50"/>
      <c r="FC148" s="50"/>
      <c r="FD148" s="50"/>
      <c r="FE148" s="50"/>
      <c r="FF148" s="50"/>
      <c r="FG148" s="50"/>
      <c r="FH148" s="50"/>
      <c r="FI148" s="50"/>
      <c r="FJ148" s="50"/>
      <c r="FK148" s="50"/>
      <c r="FL148" s="50"/>
      <c r="FM148" s="50"/>
      <c r="FN148" s="50"/>
      <c r="FO148" s="50"/>
      <c r="FP148" s="50"/>
      <c r="FQ148" s="50"/>
      <c r="FR148" s="50"/>
      <c r="FS148" s="50"/>
      <c r="FT148" s="50"/>
      <c r="FU148" s="50"/>
      <c r="FV148" s="50"/>
      <c r="FW148" s="50"/>
      <c r="FX148" s="50"/>
      <c r="FY148" s="50"/>
      <c r="FZ148" s="50"/>
      <c r="GA148" s="50"/>
      <c r="GB148" s="50"/>
      <c r="GC148" s="50"/>
      <c r="GD148" s="50"/>
      <c r="GE148" s="50"/>
      <c r="GF148" s="50"/>
      <c r="GG148" s="50"/>
      <c r="GH148" s="50"/>
      <c r="GI148" s="50"/>
      <c r="GJ148" s="50"/>
      <c r="GK148" s="50"/>
      <c r="GL148" s="50"/>
      <c r="GM148" s="50"/>
      <c r="GN148" s="50"/>
      <c r="GO148" s="50"/>
      <c r="GP148" s="50"/>
      <c r="GQ148" s="50"/>
      <c r="GR148" s="50"/>
      <c r="GS148" s="50"/>
      <c r="GT148" s="50"/>
      <c r="GU148" s="50"/>
      <c r="GV148" s="50"/>
      <c r="GW148" s="50"/>
      <c r="GX148" s="50"/>
      <c r="GY148" s="50"/>
      <c r="GZ148" s="50"/>
      <c r="HA148" s="50"/>
      <c r="HB148" s="50"/>
      <c r="HC148" s="50"/>
      <c r="HD148" s="50"/>
      <c r="HE148" s="50"/>
      <c r="HF148" s="50"/>
      <c r="HG148" s="50"/>
      <c r="HH148" s="50"/>
      <c r="HI148" s="50"/>
      <c r="HJ148" s="50"/>
      <c r="HK148" s="50"/>
      <c r="HL148" s="50"/>
      <c r="HM148" s="50"/>
      <c r="HN148" s="50"/>
      <c r="HO148" s="50"/>
      <c r="HP148" s="50"/>
      <c r="HQ148" s="50"/>
      <c r="HR148" s="50"/>
      <c r="HS148" s="50"/>
      <c r="HT148" s="50"/>
      <c r="HU148" s="50"/>
      <c r="HV148" s="50"/>
      <c r="HW148" s="50"/>
      <c r="HX148" s="50"/>
      <c r="HY148" s="50"/>
      <c r="HZ148" s="50"/>
      <c r="IA148" s="50"/>
      <c r="IB148" s="50"/>
      <c r="IC148" s="50"/>
      <c r="ID148" s="50"/>
      <c r="IE148" s="50"/>
      <c r="IF148" s="50"/>
      <c r="IG148" s="50"/>
      <c r="IH148" s="50"/>
      <c r="II148" s="50"/>
      <c r="IJ148" s="50"/>
    </row>
    <row r="149" spans="1:244" s="47" customFormat="1" ht="9.75" customHeight="1">
      <c r="A149" s="53"/>
      <c r="B149" s="53"/>
      <c r="C149" s="53"/>
      <c r="D149" s="53"/>
      <c r="E149" s="53"/>
      <c r="F149" s="53"/>
      <c r="G149" s="53"/>
      <c r="H149" s="53"/>
      <c r="I149" s="53"/>
      <c r="J149" s="53"/>
      <c r="K149" s="59"/>
      <c r="L149" s="59"/>
      <c r="M149" s="59"/>
      <c r="N149" s="59"/>
      <c r="O149" s="59"/>
      <c r="P149" s="59"/>
      <c r="Q149" s="59"/>
      <c r="R149" s="59"/>
      <c r="S149" s="53"/>
      <c r="T149" s="59"/>
      <c r="U149" s="59"/>
      <c r="V149" s="59"/>
      <c r="W149" s="59"/>
      <c r="X149" s="59"/>
      <c r="Y149" s="59"/>
      <c r="Z149" s="59"/>
      <c r="AA149" s="59"/>
      <c r="AB149" s="53"/>
      <c r="AC149" s="59"/>
      <c r="AD149" s="59"/>
      <c r="AE149" s="59"/>
      <c r="AF149" s="59"/>
      <c r="AG149" s="59"/>
      <c r="AH149" s="59"/>
      <c r="AI149" s="59"/>
      <c r="AJ149" s="59"/>
      <c r="AK149" s="53"/>
      <c r="AL149" s="59"/>
      <c r="AM149" s="50"/>
      <c r="AN149" s="50"/>
      <c r="AO149" s="50"/>
      <c r="AP149" s="50"/>
      <c r="AQ149" s="50"/>
      <c r="AR149" s="50"/>
      <c r="AS149" s="50"/>
      <c r="AT149" s="50"/>
      <c r="AU149" s="50"/>
      <c r="AV149" s="50"/>
      <c r="AW149" s="50"/>
      <c r="AX149" s="50"/>
      <c r="AY149" s="50"/>
      <c r="AZ149" s="50"/>
      <c r="BA149" s="50"/>
      <c r="BB149" s="50"/>
      <c r="BC149" s="50"/>
      <c r="BD149" s="50"/>
      <c r="BE149" s="50"/>
      <c r="BF149" s="50"/>
      <c r="BG149" s="50"/>
      <c r="BH149" s="50"/>
      <c r="BI149" s="50"/>
      <c r="BJ149" s="50"/>
      <c r="BK149" s="50"/>
      <c r="BL149" s="50"/>
      <c r="BM149" s="50"/>
      <c r="BN149" s="50"/>
      <c r="BO149" s="50"/>
      <c r="BP149" s="50"/>
      <c r="BQ149" s="50"/>
      <c r="BR149" s="50"/>
      <c r="BS149" s="50"/>
      <c r="BT149" s="50"/>
      <c r="BU149" s="50"/>
      <c r="BV149" s="51"/>
      <c r="BW149" s="51"/>
      <c r="BX149" s="51"/>
      <c r="BY149" s="51"/>
      <c r="BZ149" s="51"/>
      <c r="CA149" s="51"/>
      <c r="CB149" s="51"/>
      <c r="CC149" s="51"/>
      <c r="CD149" s="50"/>
      <c r="CE149" s="50"/>
      <c r="CF149" s="50"/>
      <c r="CG149" s="50"/>
      <c r="CH149" s="50"/>
      <c r="CI149" s="50"/>
      <c r="CJ149" s="50"/>
      <c r="CK149" s="40"/>
      <c r="CL149" s="44"/>
      <c r="CM149" s="44"/>
      <c r="CN149" s="44"/>
      <c r="CO149" s="44"/>
      <c r="CP149" s="44"/>
      <c r="CQ149" s="44"/>
      <c r="CR149" s="44"/>
      <c r="CS149" s="44"/>
      <c r="CT149" s="44"/>
      <c r="CU149" s="44"/>
      <c r="CV149" s="44"/>
      <c r="CW149" s="44"/>
      <c r="CX149" s="44"/>
      <c r="CY149" s="44"/>
      <c r="CZ149" s="44"/>
      <c r="DA149" s="44"/>
      <c r="DB149" s="46"/>
      <c r="DC149" s="46"/>
      <c r="DD149" s="46"/>
      <c r="DE149" s="46"/>
      <c r="DF149" s="46"/>
      <c r="DG149" s="46"/>
      <c r="DH149" s="46"/>
      <c r="DI149" s="46"/>
      <c r="DJ149" s="46"/>
      <c r="DK149" s="46"/>
      <c r="DL149" s="46"/>
      <c r="DM149" s="46"/>
      <c r="DN149" s="46"/>
      <c r="DO149" s="46"/>
      <c r="DP149" s="46"/>
      <c r="DQ149" s="46"/>
      <c r="DR149" s="46"/>
      <c r="DS149" s="46"/>
      <c r="DT149" s="46"/>
      <c r="DU149" s="46"/>
      <c r="DV149" s="46"/>
      <c r="DW149" s="46"/>
      <c r="DX149" s="46"/>
      <c r="DY149" s="37"/>
      <c r="DZ149" s="40"/>
      <c r="EA149" s="40"/>
      <c r="EB149" s="40"/>
      <c r="EC149" s="40"/>
      <c r="ED149" s="40"/>
      <c r="EE149" s="40"/>
      <c r="EF149" s="40"/>
      <c r="EG149" s="40"/>
      <c r="EH149" s="40"/>
      <c r="EI149" s="40"/>
      <c r="EJ149" s="40"/>
      <c r="EK149" s="50"/>
      <c r="EL149" s="50"/>
      <c r="EM149" s="50"/>
      <c r="EN149" s="50"/>
      <c r="EO149" s="50"/>
      <c r="EP149" s="50"/>
      <c r="EQ149" s="50"/>
      <c r="ER149" s="50"/>
      <c r="ES149" s="50"/>
      <c r="ET149" s="50"/>
      <c r="EU149" s="50"/>
      <c r="EV149" s="50"/>
      <c r="EW149" s="50"/>
      <c r="EX149" s="50"/>
      <c r="EY149" s="50"/>
      <c r="EZ149" s="50"/>
      <c r="FA149" s="50"/>
      <c r="FB149" s="50"/>
      <c r="FC149" s="50"/>
      <c r="FD149" s="50"/>
      <c r="FE149" s="50"/>
      <c r="FF149" s="50"/>
      <c r="FG149" s="50"/>
      <c r="FH149" s="50"/>
      <c r="FI149" s="50"/>
      <c r="FJ149" s="50"/>
      <c r="FK149" s="50"/>
      <c r="FL149" s="50"/>
      <c r="FM149" s="50"/>
      <c r="FN149" s="50"/>
      <c r="FO149" s="50"/>
      <c r="FP149" s="50"/>
      <c r="FQ149" s="50"/>
      <c r="FR149" s="50"/>
      <c r="FS149" s="50"/>
      <c r="FT149" s="50"/>
      <c r="FU149" s="50"/>
      <c r="FV149" s="50"/>
      <c r="FW149" s="50"/>
      <c r="FX149" s="50"/>
      <c r="FY149" s="50"/>
      <c r="FZ149" s="50"/>
      <c r="GA149" s="50"/>
      <c r="GB149" s="50"/>
      <c r="GC149" s="50"/>
      <c r="GD149" s="50"/>
      <c r="GE149" s="50"/>
      <c r="GF149" s="50"/>
      <c r="GG149" s="50"/>
      <c r="GH149" s="50"/>
      <c r="GI149" s="50"/>
      <c r="GJ149" s="50"/>
      <c r="GK149" s="50"/>
      <c r="GL149" s="50"/>
      <c r="GM149" s="50"/>
      <c r="GN149" s="50"/>
      <c r="GO149" s="50"/>
      <c r="GP149" s="50"/>
      <c r="GQ149" s="50"/>
      <c r="GR149" s="50"/>
      <c r="GS149" s="50"/>
      <c r="GT149" s="50"/>
      <c r="GU149" s="50"/>
      <c r="GV149" s="50"/>
      <c r="GW149" s="50"/>
      <c r="GX149" s="50"/>
      <c r="GY149" s="50"/>
      <c r="GZ149" s="50"/>
      <c r="HA149" s="50"/>
      <c r="HB149" s="50"/>
      <c r="HC149" s="50"/>
      <c r="HD149" s="50"/>
      <c r="HE149" s="50"/>
      <c r="HF149" s="50"/>
      <c r="HG149" s="50"/>
      <c r="HH149" s="50"/>
      <c r="HI149" s="50"/>
      <c r="HJ149" s="50"/>
      <c r="HK149" s="50"/>
      <c r="HL149" s="50"/>
      <c r="HM149" s="50"/>
      <c r="HN149" s="50"/>
      <c r="HO149" s="50"/>
      <c r="HP149" s="50"/>
      <c r="HQ149" s="50"/>
      <c r="HR149" s="50"/>
      <c r="HS149" s="50"/>
      <c r="HT149" s="50"/>
      <c r="HU149" s="50"/>
      <c r="HV149" s="50"/>
      <c r="HW149" s="50"/>
      <c r="HX149" s="50"/>
      <c r="HY149" s="50"/>
      <c r="HZ149" s="50"/>
      <c r="IA149" s="50"/>
      <c r="IB149" s="50"/>
      <c r="IC149" s="50"/>
      <c r="ID149" s="50"/>
      <c r="IE149" s="50"/>
      <c r="IF149" s="50"/>
      <c r="IG149" s="50"/>
      <c r="IH149" s="50"/>
      <c r="II149" s="50"/>
      <c r="IJ149" s="50"/>
    </row>
    <row r="150" spans="1:244" s="47" customFormat="1" ht="9.75" customHeight="1">
      <c r="A150" s="53"/>
      <c r="B150" s="53"/>
      <c r="C150" s="53"/>
      <c r="D150" s="53"/>
      <c r="E150" s="53"/>
      <c r="F150" s="53"/>
      <c r="G150" s="53"/>
      <c r="H150" s="53"/>
      <c r="I150" s="53"/>
      <c r="J150" s="53"/>
      <c r="K150" s="59"/>
      <c r="L150" s="59"/>
      <c r="M150" s="59"/>
      <c r="N150" s="59"/>
      <c r="O150" s="59"/>
      <c r="P150" s="59"/>
      <c r="Q150" s="59"/>
      <c r="R150" s="59"/>
      <c r="S150" s="53"/>
      <c r="T150" s="59"/>
      <c r="U150" s="59"/>
      <c r="V150" s="59"/>
      <c r="W150" s="59"/>
      <c r="X150" s="59"/>
      <c r="Y150" s="59"/>
      <c r="Z150" s="59"/>
      <c r="AA150" s="59"/>
      <c r="AB150" s="53"/>
      <c r="AC150" s="59"/>
      <c r="AD150" s="59"/>
      <c r="AE150" s="59"/>
      <c r="AF150" s="59"/>
      <c r="AG150" s="59"/>
      <c r="AH150" s="59"/>
      <c r="AI150" s="59"/>
      <c r="AJ150" s="59"/>
      <c r="AK150" s="53"/>
      <c r="AL150" s="59"/>
      <c r="AM150" s="50"/>
      <c r="AN150" s="50"/>
      <c r="AO150" s="50"/>
      <c r="AP150" s="50"/>
      <c r="AQ150" s="50"/>
      <c r="AR150" s="50"/>
      <c r="AS150" s="50"/>
      <c r="AT150" s="50"/>
      <c r="AU150" s="50"/>
      <c r="AV150" s="50"/>
      <c r="AW150" s="50"/>
      <c r="AX150" s="50"/>
      <c r="AY150" s="50"/>
      <c r="AZ150" s="50"/>
      <c r="BA150" s="50"/>
      <c r="BB150" s="50"/>
      <c r="BC150" s="50"/>
      <c r="BD150" s="50"/>
      <c r="BE150" s="50"/>
      <c r="BF150" s="50"/>
      <c r="BG150" s="50"/>
      <c r="BH150" s="50"/>
      <c r="BI150" s="50"/>
      <c r="BJ150" s="50"/>
      <c r="BK150" s="50"/>
      <c r="BL150" s="50"/>
      <c r="BM150" s="50"/>
      <c r="BN150" s="50"/>
      <c r="BO150" s="50"/>
      <c r="BP150" s="50"/>
      <c r="BQ150" s="50"/>
      <c r="BR150" s="50"/>
      <c r="BS150" s="50"/>
      <c r="BT150" s="50"/>
      <c r="BU150" s="50"/>
      <c r="BV150" s="51"/>
      <c r="BW150" s="51"/>
      <c r="BX150" s="51"/>
      <c r="BY150" s="51"/>
      <c r="BZ150" s="51"/>
      <c r="CA150" s="51"/>
      <c r="CB150" s="51"/>
      <c r="CC150" s="51"/>
      <c r="CD150" s="50"/>
      <c r="CE150" s="50"/>
      <c r="CF150" s="50"/>
      <c r="CG150" s="50"/>
      <c r="CH150" s="50"/>
      <c r="CI150" s="50"/>
      <c r="CJ150" s="50"/>
      <c r="CK150" s="40"/>
      <c r="CL150" s="44"/>
      <c r="CM150" s="44"/>
      <c r="CN150" s="44"/>
      <c r="CO150" s="44"/>
      <c r="CP150" s="44"/>
      <c r="CQ150" s="44"/>
      <c r="CR150" s="44"/>
      <c r="CS150" s="44"/>
      <c r="CT150" s="44"/>
      <c r="CU150" s="44"/>
      <c r="CV150" s="44"/>
      <c r="CW150" s="44"/>
      <c r="CX150" s="44"/>
      <c r="CY150" s="44"/>
      <c r="CZ150" s="44"/>
      <c r="DA150" s="44"/>
      <c r="DB150" s="46"/>
      <c r="DC150" s="46"/>
      <c r="DD150" s="46"/>
      <c r="DE150" s="46"/>
      <c r="DF150" s="46"/>
      <c r="DG150" s="46"/>
      <c r="DH150" s="46"/>
      <c r="DI150" s="46"/>
      <c r="DJ150" s="46"/>
      <c r="DK150" s="46"/>
      <c r="DL150" s="46"/>
      <c r="DM150" s="46"/>
      <c r="DN150" s="46"/>
      <c r="DO150" s="46"/>
      <c r="DP150" s="46"/>
      <c r="DQ150" s="46"/>
      <c r="DR150" s="46"/>
      <c r="DS150" s="46"/>
      <c r="DT150" s="46"/>
      <c r="DU150" s="46"/>
      <c r="DV150" s="46"/>
      <c r="DW150" s="46"/>
      <c r="DX150" s="46"/>
      <c r="DY150" s="37"/>
      <c r="DZ150" s="40"/>
      <c r="EA150" s="40"/>
      <c r="EB150" s="40"/>
      <c r="EC150" s="40"/>
      <c r="ED150" s="40"/>
      <c r="EE150" s="40"/>
      <c r="EF150" s="40"/>
      <c r="EG150" s="40"/>
      <c r="EH150" s="40"/>
      <c r="EI150" s="40"/>
      <c r="EJ150" s="40"/>
      <c r="EK150" s="50"/>
      <c r="EL150" s="50"/>
      <c r="EM150" s="50"/>
      <c r="EN150" s="50"/>
      <c r="EO150" s="50"/>
      <c r="EP150" s="50"/>
      <c r="EQ150" s="50"/>
      <c r="ER150" s="50"/>
      <c r="ES150" s="50"/>
      <c r="ET150" s="50"/>
      <c r="EU150" s="50"/>
      <c r="EV150" s="50"/>
      <c r="EW150" s="50"/>
      <c r="EX150" s="50"/>
      <c r="EY150" s="50"/>
      <c r="EZ150" s="50"/>
      <c r="FA150" s="50"/>
      <c r="FB150" s="50"/>
      <c r="FC150" s="50"/>
      <c r="FD150" s="50"/>
      <c r="FE150" s="50"/>
      <c r="FF150" s="50"/>
      <c r="FG150" s="50"/>
      <c r="FH150" s="50"/>
      <c r="FI150" s="50"/>
      <c r="FJ150" s="50"/>
      <c r="FK150" s="50"/>
      <c r="FL150" s="50"/>
      <c r="FM150" s="50"/>
      <c r="FN150" s="50"/>
      <c r="FO150" s="50"/>
      <c r="FP150" s="50"/>
      <c r="FQ150" s="50"/>
      <c r="FR150" s="50"/>
      <c r="FS150" s="50"/>
      <c r="FT150" s="50"/>
      <c r="FU150" s="50"/>
      <c r="FV150" s="50"/>
      <c r="FW150" s="50"/>
      <c r="FX150" s="50"/>
      <c r="FY150" s="50"/>
      <c r="FZ150" s="50"/>
      <c r="GA150" s="50"/>
      <c r="GB150" s="50"/>
      <c r="GC150" s="50"/>
      <c r="GD150" s="50"/>
      <c r="GE150" s="50"/>
      <c r="GF150" s="50"/>
      <c r="GG150" s="50"/>
      <c r="GH150" s="50"/>
      <c r="GI150" s="50"/>
      <c r="GJ150" s="50"/>
      <c r="GK150" s="50"/>
      <c r="GL150" s="50"/>
      <c r="GM150" s="50"/>
      <c r="GN150" s="50"/>
      <c r="GO150" s="50"/>
      <c r="GP150" s="50"/>
      <c r="GQ150" s="50"/>
      <c r="GR150" s="50"/>
      <c r="GS150" s="50"/>
      <c r="GT150" s="50"/>
      <c r="GU150" s="50"/>
      <c r="GV150" s="50"/>
      <c r="GW150" s="50"/>
      <c r="GX150" s="50"/>
      <c r="GY150" s="50"/>
      <c r="GZ150" s="50"/>
      <c r="HA150" s="50"/>
      <c r="HB150" s="50"/>
      <c r="HC150" s="50"/>
      <c r="HD150" s="50"/>
      <c r="HE150" s="50"/>
      <c r="HF150" s="50"/>
      <c r="HG150" s="50"/>
      <c r="HH150" s="50"/>
      <c r="HI150" s="50"/>
      <c r="HJ150" s="50"/>
      <c r="HK150" s="50"/>
      <c r="HL150" s="50"/>
      <c r="HM150" s="50"/>
      <c r="HN150" s="50"/>
      <c r="HO150" s="50"/>
      <c r="HP150" s="50"/>
      <c r="HQ150" s="50"/>
      <c r="HR150" s="50"/>
      <c r="HS150" s="50"/>
      <c r="HT150" s="50"/>
      <c r="HU150" s="50"/>
      <c r="HV150" s="50"/>
      <c r="HW150" s="50"/>
      <c r="HX150" s="50"/>
      <c r="HY150" s="50"/>
      <c r="HZ150" s="50"/>
      <c r="IA150" s="50"/>
      <c r="IB150" s="50"/>
      <c r="IC150" s="50"/>
      <c r="ID150" s="50"/>
      <c r="IE150" s="50"/>
      <c r="IF150" s="50"/>
      <c r="IG150" s="50"/>
      <c r="IH150" s="50"/>
      <c r="II150" s="50"/>
      <c r="IJ150" s="50"/>
    </row>
    <row r="151" spans="1:244" s="47" customFormat="1" ht="9.75" customHeight="1">
      <c r="A151" s="53"/>
      <c r="B151" s="53"/>
      <c r="C151" s="53"/>
      <c r="D151" s="53"/>
      <c r="E151" s="53"/>
      <c r="F151" s="53"/>
      <c r="G151" s="53"/>
      <c r="H151" s="53"/>
      <c r="I151" s="53"/>
      <c r="J151" s="53"/>
      <c r="K151" s="59"/>
      <c r="L151" s="59"/>
      <c r="M151" s="59"/>
      <c r="N151" s="59"/>
      <c r="O151" s="59"/>
      <c r="P151" s="59"/>
      <c r="Q151" s="59"/>
      <c r="R151" s="59"/>
      <c r="S151" s="53"/>
      <c r="T151" s="59"/>
      <c r="U151" s="59"/>
      <c r="V151" s="59"/>
      <c r="W151" s="59"/>
      <c r="X151" s="59"/>
      <c r="Y151" s="59"/>
      <c r="Z151" s="59"/>
      <c r="AA151" s="59"/>
      <c r="AB151" s="53"/>
      <c r="AC151" s="59"/>
      <c r="AD151" s="59"/>
      <c r="AE151" s="59"/>
      <c r="AF151" s="59"/>
      <c r="AG151" s="59"/>
      <c r="AH151" s="59"/>
      <c r="AI151" s="59"/>
      <c r="AJ151" s="59"/>
      <c r="AK151" s="53"/>
      <c r="AL151" s="59"/>
      <c r="AM151" s="50"/>
      <c r="AN151" s="50"/>
      <c r="AO151" s="50"/>
      <c r="AP151" s="50"/>
      <c r="AQ151" s="50"/>
      <c r="AR151" s="50"/>
      <c r="AS151" s="50"/>
      <c r="AT151" s="50"/>
      <c r="AU151" s="50"/>
      <c r="AV151" s="50"/>
      <c r="AW151" s="50"/>
      <c r="AX151" s="50"/>
      <c r="AY151" s="50"/>
      <c r="AZ151" s="50"/>
      <c r="BA151" s="50"/>
      <c r="BB151" s="50"/>
      <c r="BC151" s="50"/>
      <c r="BD151" s="50"/>
      <c r="BE151" s="50"/>
      <c r="BF151" s="50"/>
      <c r="BG151" s="50"/>
      <c r="BH151" s="50"/>
      <c r="BI151" s="50"/>
      <c r="BJ151" s="50"/>
      <c r="BK151" s="50"/>
      <c r="BL151" s="50"/>
      <c r="BM151" s="50"/>
      <c r="BN151" s="50"/>
      <c r="BO151" s="50"/>
      <c r="BP151" s="50"/>
      <c r="BQ151" s="50"/>
      <c r="BR151" s="50"/>
      <c r="BS151" s="50"/>
      <c r="BT151" s="50"/>
      <c r="BU151" s="50"/>
      <c r="BV151" s="51"/>
      <c r="BW151" s="51"/>
      <c r="BX151" s="51"/>
      <c r="BY151" s="51"/>
      <c r="BZ151" s="51"/>
      <c r="CA151" s="51"/>
      <c r="CB151" s="51"/>
      <c r="CC151" s="51"/>
      <c r="CD151" s="50"/>
      <c r="CE151" s="50"/>
      <c r="CF151" s="50"/>
      <c r="CG151" s="50"/>
      <c r="CH151" s="50"/>
      <c r="CI151" s="50"/>
      <c r="CJ151" s="50"/>
      <c r="CK151" s="40"/>
      <c r="CL151" s="44"/>
      <c r="CM151" s="44"/>
      <c r="CN151" s="44"/>
      <c r="CO151" s="44"/>
      <c r="CP151" s="44"/>
      <c r="CQ151" s="44"/>
      <c r="CR151" s="44"/>
      <c r="CS151" s="44"/>
      <c r="CT151" s="44"/>
      <c r="CU151" s="44"/>
      <c r="CV151" s="44"/>
      <c r="CW151" s="44"/>
      <c r="CX151" s="44"/>
      <c r="CY151" s="44"/>
      <c r="CZ151" s="44"/>
      <c r="DA151" s="44"/>
      <c r="DB151" s="46"/>
      <c r="DC151" s="46"/>
      <c r="DD151" s="46"/>
      <c r="DE151" s="46"/>
      <c r="DF151" s="46"/>
      <c r="DG151" s="46"/>
      <c r="DH151" s="46"/>
      <c r="DI151" s="46"/>
      <c r="DJ151" s="46"/>
      <c r="DK151" s="46"/>
      <c r="DL151" s="46"/>
      <c r="DM151" s="46"/>
      <c r="DN151" s="46"/>
      <c r="DO151" s="46"/>
      <c r="DP151" s="46"/>
      <c r="DQ151" s="46"/>
      <c r="DR151" s="46"/>
      <c r="DS151" s="46"/>
      <c r="DT151" s="46"/>
      <c r="DU151" s="46"/>
      <c r="DV151" s="46"/>
      <c r="DW151" s="46"/>
      <c r="DX151" s="46"/>
      <c r="DY151" s="37"/>
      <c r="DZ151" s="40"/>
      <c r="EA151" s="40"/>
      <c r="EB151" s="40"/>
      <c r="EC151" s="40"/>
      <c r="ED151" s="40"/>
      <c r="EE151" s="40"/>
      <c r="EF151" s="40"/>
      <c r="EG151" s="40"/>
      <c r="EH151" s="40"/>
      <c r="EI151" s="40"/>
      <c r="EJ151" s="40"/>
      <c r="EK151" s="50"/>
      <c r="EL151" s="50"/>
      <c r="EM151" s="50"/>
      <c r="EN151" s="50"/>
      <c r="EO151" s="50"/>
      <c r="EP151" s="50"/>
      <c r="EQ151" s="50"/>
      <c r="ER151" s="50"/>
      <c r="ES151" s="50"/>
      <c r="ET151" s="50"/>
      <c r="EU151" s="50"/>
      <c r="EV151" s="50"/>
      <c r="EW151" s="50"/>
      <c r="EX151" s="50"/>
      <c r="EY151" s="50"/>
      <c r="EZ151" s="50"/>
      <c r="FA151" s="50"/>
      <c r="FB151" s="50"/>
      <c r="FC151" s="50"/>
      <c r="FD151" s="50"/>
      <c r="FE151" s="50"/>
      <c r="FF151" s="50"/>
      <c r="FG151" s="50"/>
      <c r="FH151" s="50"/>
      <c r="FI151" s="50"/>
      <c r="FJ151" s="50"/>
      <c r="FK151" s="50"/>
      <c r="FL151" s="50"/>
      <c r="FM151" s="50"/>
      <c r="FN151" s="50"/>
      <c r="FO151" s="50"/>
      <c r="FP151" s="50"/>
      <c r="FQ151" s="50"/>
      <c r="FR151" s="50"/>
      <c r="FS151" s="50"/>
      <c r="FT151" s="50"/>
      <c r="FU151" s="50"/>
      <c r="FV151" s="50"/>
      <c r="FW151" s="50"/>
      <c r="FX151" s="50"/>
      <c r="FY151" s="50"/>
      <c r="FZ151" s="50"/>
      <c r="GA151" s="50"/>
      <c r="GB151" s="50"/>
      <c r="GC151" s="50"/>
      <c r="GD151" s="50"/>
      <c r="GE151" s="50"/>
      <c r="GF151" s="50"/>
      <c r="GG151" s="50"/>
      <c r="GH151" s="50"/>
      <c r="GI151" s="50"/>
      <c r="GJ151" s="50"/>
      <c r="GK151" s="50"/>
      <c r="GL151" s="50"/>
      <c r="GM151" s="50"/>
      <c r="GN151" s="50"/>
      <c r="GO151" s="50"/>
      <c r="GP151" s="50"/>
      <c r="GQ151" s="50"/>
      <c r="GR151" s="50"/>
      <c r="GS151" s="50"/>
      <c r="GT151" s="50"/>
      <c r="GU151" s="50"/>
      <c r="GV151" s="50"/>
      <c r="GW151" s="50"/>
      <c r="GX151" s="50"/>
      <c r="GY151" s="50"/>
      <c r="GZ151" s="50"/>
      <c r="HA151" s="50"/>
      <c r="HB151" s="50"/>
      <c r="HC151" s="50"/>
      <c r="HD151" s="50"/>
      <c r="HE151" s="50"/>
      <c r="HF151" s="50"/>
      <c r="HG151" s="50"/>
      <c r="HH151" s="50"/>
      <c r="HI151" s="50"/>
      <c r="HJ151" s="50"/>
      <c r="HK151" s="50"/>
      <c r="HL151" s="50"/>
      <c r="HM151" s="50"/>
      <c r="HN151" s="50"/>
      <c r="HO151" s="50"/>
      <c r="HP151" s="50"/>
      <c r="HQ151" s="50"/>
      <c r="HR151" s="50"/>
      <c r="HS151" s="50"/>
      <c r="HT151" s="50"/>
      <c r="HU151" s="50"/>
      <c r="HV151" s="50"/>
      <c r="HW151" s="50"/>
      <c r="HX151" s="50"/>
      <c r="HY151" s="50"/>
      <c r="HZ151" s="50"/>
      <c r="IA151" s="50"/>
      <c r="IB151" s="50"/>
      <c r="IC151" s="50"/>
      <c r="ID151" s="50"/>
      <c r="IE151" s="50"/>
      <c r="IF151" s="50"/>
      <c r="IG151" s="50"/>
      <c r="IH151" s="50"/>
      <c r="II151" s="50"/>
      <c r="IJ151" s="50"/>
    </row>
    <row r="152" spans="1:244" s="47" customFormat="1" ht="9.75" customHeight="1">
      <c r="A152" s="53"/>
      <c r="B152" s="53"/>
      <c r="C152" s="53"/>
      <c r="D152" s="53"/>
      <c r="E152" s="53"/>
      <c r="F152" s="53"/>
      <c r="G152" s="53"/>
      <c r="H152" s="53"/>
      <c r="I152" s="53"/>
      <c r="J152" s="53"/>
      <c r="K152" s="59"/>
      <c r="L152" s="59"/>
      <c r="M152" s="59"/>
      <c r="N152" s="59"/>
      <c r="O152" s="59"/>
      <c r="P152" s="59"/>
      <c r="Q152" s="59"/>
      <c r="R152" s="59"/>
      <c r="S152" s="53"/>
      <c r="T152" s="59"/>
      <c r="U152" s="59"/>
      <c r="V152" s="59"/>
      <c r="W152" s="59"/>
      <c r="X152" s="59"/>
      <c r="Y152" s="59"/>
      <c r="Z152" s="59"/>
      <c r="AA152" s="59"/>
      <c r="AB152" s="53"/>
      <c r="AC152" s="59"/>
      <c r="AD152" s="59"/>
      <c r="AE152" s="59"/>
      <c r="AF152" s="59"/>
      <c r="AG152" s="59"/>
      <c r="AH152" s="59"/>
      <c r="AI152" s="59"/>
      <c r="AJ152" s="59"/>
      <c r="AK152" s="53"/>
      <c r="AL152" s="59"/>
      <c r="AM152" s="50"/>
      <c r="AN152" s="50"/>
      <c r="AO152" s="50"/>
      <c r="AP152" s="50"/>
      <c r="AQ152" s="50"/>
      <c r="AR152" s="50"/>
      <c r="AS152" s="50"/>
      <c r="AT152" s="50"/>
      <c r="AU152" s="50"/>
      <c r="AV152" s="50"/>
      <c r="AW152" s="50"/>
      <c r="AX152" s="50"/>
      <c r="AY152" s="50"/>
      <c r="AZ152" s="50"/>
      <c r="BA152" s="50"/>
      <c r="BB152" s="50"/>
      <c r="BC152" s="50"/>
      <c r="BD152" s="50"/>
      <c r="BE152" s="50"/>
      <c r="BF152" s="50"/>
      <c r="BG152" s="50"/>
      <c r="BH152" s="50"/>
      <c r="BI152" s="50"/>
      <c r="BJ152" s="50"/>
      <c r="BK152" s="50"/>
      <c r="BL152" s="50"/>
      <c r="BM152" s="50"/>
      <c r="BN152" s="50"/>
      <c r="BO152" s="50"/>
      <c r="BP152" s="50"/>
      <c r="BQ152" s="50"/>
      <c r="BR152" s="50"/>
      <c r="BS152" s="50"/>
      <c r="BT152" s="50"/>
      <c r="BU152" s="50"/>
      <c r="BV152" s="51"/>
      <c r="BW152" s="51"/>
      <c r="BX152" s="51"/>
      <c r="BY152" s="51"/>
      <c r="BZ152" s="51"/>
      <c r="CA152" s="51"/>
      <c r="CB152" s="51"/>
      <c r="CC152" s="51"/>
      <c r="CD152" s="50"/>
      <c r="CE152" s="50"/>
      <c r="CF152" s="50"/>
      <c r="CG152" s="50"/>
      <c r="CH152" s="50"/>
      <c r="CI152" s="50"/>
      <c r="CJ152" s="50"/>
      <c r="CK152" s="40"/>
      <c r="CL152" s="44"/>
      <c r="CM152" s="44"/>
      <c r="CN152" s="44"/>
      <c r="CO152" s="44"/>
      <c r="CP152" s="44"/>
      <c r="CQ152" s="44"/>
      <c r="CR152" s="44"/>
      <c r="CS152" s="44"/>
      <c r="CT152" s="44"/>
      <c r="CU152" s="44"/>
      <c r="CV152" s="44"/>
      <c r="CW152" s="44"/>
      <c r="CX152" s="44"/>
      <c r="CY152" s="44"/>
      <c r="CZ152" s="44"/>
      <c r="DA152" s="44"/>
      <c r="DB152" s="46"/>
      <c r="DC152" s="46"/>
      <c r="DD152" s="46"/>
      <c r="DE152" s="46"/>
      <c r="DF152" s="46"/>
      <c r="DG152" s="46"/>
      <c r="DH152" s="46"/>
      <c r="DI152" s="46"/>
      <c r="DJ152" s="46"/>
      <c r="DK152" s="46"/>
      <c r="DL152" s="46"/>
      <c r="DM152" s="46"/>
      <c r="DN152" s="46"/>
      <c r="DO152" s="46"/>
      <c r="DP152" s="46"/>
      <c r="DQ152" s="46"/>
      <c r="DR152" s="46"/>
      <c r="DS152" s="46"/>
      <c r="DT152" s="46"/>
      <c r="DU152" s="46"/>
      <c r="DV152" s="46"/>
      <c r="DW152" s="46"/>
      <c r="DX152" s="46"/>
      <c r="DY152" s="37"/>
      <c r="DZ152" s="40"/>
      <c r="EA152" s="40"/>
      <c r="EB152" s="40"/>
      <c r="EC152" s="40"/>
      <c r="ED152" s="40"/>
      <c r="EE152" s="40"/>
      <c r="EF152" s="40"/>
      <c r="EG152" s="40"/>
      <c r="EH152" s="40"/>
      <c r="EI152" s="40"/>
      <c r="EJ152" s="40"/>
      <c r="EK152" s="50"/>
      <c r="EL152" s="50"/>
      <c r="EM152" s="50"/>
      <c r="EN152" s="50"/>
      <c r="EO152" s="50"/>
      <c r="EP152" s="50"/>
      <c r="EQ152" s="50"/>
      <c r="ER152" s="50"/>
      <c r="ES152" s="50"/>
      <c r="ET152" s="50"/>
      <c r="EU152" s="50"/>
      <c r="EV152" s="50"/>
      <c r="EW152" s="50"/>
      <c r="EX152" s="50"/>
      <c r="EY152" s="50"/>
      <c r="EZ152" s="50"/>
      <c r="FA152" s="50"/>
      <c r="FB152" s="50"/>
      <c r="FC152" s="50"/>
      <c r="FD152" s="50"/>
      <c r="FE152" s="50"/>
      <c r="FF152" s="50"/>
      <c r="FG152" s="50"/>
      <c r="FH152" s="50"/>
      <c r="FI152" s="50"/>
      <c r="FJ152" s="50"/>
      <c r="FK152" s="50"/>
      <c r="FL152" s="50"/>
      <c r="FM152" s="50"/>
      <c r="FN152" s="50"/>
      <c r="FO152" s="50"/>
      <c r="FP152" s="50"/>
      <c r="FQ152" s="50"/>
      <c r="FR152" s="50"/>
      <c r="FS152" s="50"/>
      <c r="FT152" s="50"/>
      <c r="FU152" s="50"/>
      <c r="FV152" s="50"/>
      <c r="FW152" s="50"/>
      <c r="FX152" s="50"/>
      <c r="FY152" s="50"/>
      <c r="FZ152" s="50"/>
      <c r="GA152" s="50"/>
      <c r="GB152" s="50"/>
      <c r="GC152" s="50"/>
      <c r="GD152" s="50"/>
      <c r="GE152" s="50"/>
      <c r="GF152" s="50"/>
      <c r="GG152" s="50"/>
      <c r="GH152" s="50"/>
      <c r="GI152" s="50"/>
      <c r="GJ152" s="50"/>
      <c r="GK152" s="50"/>
      <c r="GL152" s="50"/>
      <c r="GM152" s="50"/>
      <c r="GN152" s="50"/>
      <c r="GO152" s="50"/>
      <c r="GP152" s="50"/>
      <c r="GQ152" s="50"/>
      <c r="GR152" s="50"/>
      <c r="GS152" s="50"/>
      <c r="GT152" s="50"/>
      <c r="GU152" s="50"/>
      <c r="GV152" s="50"/>
      <c r="GW152" s="50"/>
      <c r="GX152" s="50"/>
      <c r="GY152" s="50"/>
      <c r="GZ152" s="50"/>
      <c r="HA152" s="50"/>
      <c r="HB152" s="50"/>
      <c r="HC152" s="50"/>
      <c r="HD152" s="50"/>
      <c r="HE152" s="50"/>
      <c r="HF152" s="50"/>
      <c r="HG152" s="50"/>
      <c r="HH152" s="50"/>
      <c r="HI152" s="50"/>
      <c r="HJ152" s="50"/>
      <c r="HK152" s="50"/>
      <c r="HL152" s="50"/>
      <c r="HM152" s="50"/>
      <c r="HN152" s="50"/>
      <c r="HO152" s="50"/>
      <c r="HP152" s="50"/>
      <c r="HQ152" s="50"/>
      <c r="HR152" s="50"/>
      <c r="HS152" s="50"/>
      <c r="HT152" s="50"/>
      <c r="HU152" s="50"/>
      <c r="HV152" s="50"/>
      <c r="HW152" s="50"/>
      <c r="HX152" s="50"/>
      <c r="HY152" s="50"/>
      <c r="HZ152" s="50"/>
      <c r="IA152" s="50"/>
      <c r="IB152" s="50"/>
      <c r="IC152" s="50"/>
      <c r="ID152" s="50"/>
      <c r="IE152" s="50"/>
      <c r="IF152" s="50"/>
      <c r="IG152" s="50"/>
      <c r="IH152" s="50"/>
      <c r="II152" s="50"/>
      <c r="IJ152" s="50"/>
    </row>
    <row r="153" spans="1:244" s="47" customFormat="1" ht="9.75" customHeight="1">
      <c r="A153" s="53"/>
      <c r="B153" s="53"/>
      <c r="C153" s="53"/>
      <c r="D153" s="53"/>
      <c r="E153" s="53"/>
      <c r="F153" s="53"/>
      <c r="G153" s="53"/>
      <c r="H153" s="53"/>
      <c r="I153" s="53"/>
      <c r="J153" s="53"/>
      <c r="K153" s="59"/>
      <c r="L153" s="59"/>
      <c r="M153" s="59"/>
      <c r="N153" s="59"/>
      <c r="O153" s="59"/>
      <c r="P153" s="59"/>
      <c r="Q153" s="59"/>
      <c r="R153" s="59"/>
      <c r="S153" s="53"/>
      <c r="T153" s="59"/>
      <c r="U153" s="59"/>
      <c r="V153" s="59"/>
      <c r="W153" s="59"/>
      <c r="X153" s="59"/>
      <c r="Y153" s="59"/>
      <c r="Z153" s="59"/>
      <c r="AA153" s="59"/>
      <c r="AB153" s="53"/>
      <c r="AC153" s="59"/>
      <c r="AD153" s="59"/>
      <c r="AE153" s="59"/>
      <c r="AF153" s="59"/>
      <c r="AG153" s="59"/>
      <c r="AH153" s="59"/>
      <c r="AI153" s="59"/>
      <c r="AJ153" s="59"/>
      <c r="AK153" s="53"/>
      <c r="AL153" s="59"/>
      <c r="AM153" s="50"/>
      <c r="AN153" s="50"/>
      <c r="AO153" s="50"/>
      <c r="AP153" s="50"/>
      <c r="AQ153" s="50"/>
      <c r="AR153" s="50"/>
      <c r="AS153" s="50"/>
      <c r="AT153" s="50"/>
      <c r="AU153" s="50"/>
      <c r="AV153" s="50"/>
      <c r="AW153" s="50"/>
      <c r="AX153" s="50"/>
      <c r="AY153" s="50"/>
      <c r="AZ153" s="50"/>
      <c r="BA153" s="50"/>
      <c r="BB153" s="50"/>
      <c r="BC153" s="50"/>
      <c r="BD153" s="50"/>
      <c r="BE153" s="50"/>
      <c r="BF153" s="50"/>
      <c r="BG153" s="50"/>
      <c r="BH153" s="50"/>
      <c r="BI153" s="50"/>
      <c r="BJ153" s="50"/>
      <c r="BK153" s="50"/>
      <c r="BL153" s="50"/>
      <c r="BM153" s="50"/>
      <c r="BN153" s="50"/>
      <c r="BO153" s="50"/>
      <c r="BP153" s="50"/>
      <c r="BQ153" s="50"/>
      <c r="BR153" s="50"/>
      <c r="BS153" s="50"/>
      <c r="BT153" s="50"/>
      <c r="BU153" s="50"/>
      <c r="BV153" s="51"/>
      <c r="BW153" s="51"/>
      <c r="BX153" s="51"/>
      <c r="BY153" s="51"/>
      <c r="BZ153" s="51"/>
      <c r="CA153" s="51"/>
      <c r="CB153" s="51"/>
      <c r="CC153" s="51"/>
      <c r="CD153" s="50"/>
      <c r="CE153" s="50"/>
      <c r="CF153" s="50"/>
      <c r="CG153" s="50"/>
      <c r="CH153" s="50"/>
      <c r="CI153" s="50"/>
      <c r="CJ153" s="50"/>
      <c r="CK153" s="40"/>
      <c r="CL153" s="44"/>
      <c r="CM153" s="44"/>
      <c r="CN153" s="44"/>
      <c r="CO153" s="44"/>
      <c r="CP153" s="44"/>
      <c r="CQ153" s="44"/>
      <c r="CR153" s="44"/>
      <c r="CS153" s="44"/>
      <c r="CT153" s="44"/>
      <c r="CU153" s="44"/>
      <c r="CV153" s="44"/>
      <c r="CW153" s="44"/>
      <c r="CX153" s="44"/>
      <c r="CY153" s="44"/>
      <c r="CZ153" s="44"/>
      <c r="DA153" s="44"/>
      <c r="DB153" s="46"/>
      <c r="DC153" s="46"/>
      <c r="DD153" s="46"/>
      <c r="DE153" s="46"/>
      <c r="DF153" s="46"/>
      <c r="DG153" s="46"/>
      <c r="DH153" s="46"/>
      <c r="DI153" s="46"/>
      <c r="DJ153" s="46"/>
      <c r="DK153" s="46"/>
      <c r="DL153" s="46"/>
      <c r="DM153" s="46"/>
      <c r="DN153" s="46"/>
      <c r="DO153" s="46"/>
      <c r="DP153" s="46"/>
      <c r="DQ153" s="46"/>
      <c r="DR153" s="46"/>
      <c r="DS153" s="46"/>
      <c r="DT153" s="46"/>
      <c r="DU153" s="46"/>
      <c r="DV153" s="46"/>
      <c r="DW153" s="46"/>
      <c r="DX153" s="46"/>
      <c r="DY153" s="37"/>
      <c r="DZ153" s="40"/>
      <c r="EA153" s="40"/>
      <c r="EB153" s="40"/>
      <c r="EC153" s="40"/>
      <c r="ED153" s="40"/>
      <c r="EE153" s="40"/>
      <c r="EF153" s="40"/>
      <c r="EG153" s="40"/>
      <c r="EH153" s="40"/>
      <c r="EI153" s="40"/>
      <c r="EJ153" s="40"/>
      <c r="EK153" s="50"/>
      <c r="EL153" s="50"/>
      <c r="EM153" s="50"/>
      <c r="EN153" s="50"/>
      <c r="EO153" s="50"/>
      <c r="EP153" s="50"/>
      <c r="EQ153" s="50"/>
      <c r="ER153" s="50"/>
      <c r="ES153" s="50"/>
      <c r="ET153" s="50"/>
      <c r="EU153" s="50"/>
      <c r="EV153" s="50"/>
      <c r="EW153" s="50"/>
      <c r="EX153" s="50"/>
      <c r="EY153" s="50"/>
      <c r="EZ153" s="50"/>
      <c r="FA153" s="50"/>
      <c r="FB153" s="50"/>
      <c r="FC153" s="50"/>
      <c r="FD153" s="50"/>
      <c r="FE153" s="50"/>
      <c r="FF153" s="50"/>
      <c r="FG153" s="50"/>
      <c r="FH153" s="50"/>
      <c r="FI153" s="50"/>
      <c r="FJ153" s="50"/>
      <c r="FK153" s="50"/>
      <c r="FL153" s="50"/>
      <c r="FM153" s="50"/>
      <c r="FN153" s="50"/>
      <c r="FO153" s="50"/>
      <c r="FP153" s="50"/>
      <c r="FQ153" s="50"/>
      <c r="FR153" s="50"/>
      <c r="FS153" s="50"/>
      <c r="FT153" s="50"/>
      <c r="FU153" s="50"/>
      <c r="FV153" s="50"/>
      <c r="FW153" s="50"/>
      <c r="FX153" s="50"/>
      <c r="FY153" s="50"/>
      <c r="FZ153" s="50"/>
      <c r="GA153" s="50"/>
      <c r="GB153" s="50"/>
      <c r="GC153" s="50"/>
      <c r="GD153" s="50"/>
      <c r="GE153" s="50"/>
      <c r="GF153" s="50"/>
      <c r="GG153" s="50"/>
      <c r="GH153" s="50"/>
      <c r="GI153" s="50"/>
      <c r="GJ153" s="50"/>
      <c r="GK153" s="50"/>
      <c r="GL153" s="50"/>
      <c r="GM153" s="50"/>
      <c r="GN153" s="50"/>
      <c r="GO153" s="50"/>
      <c r="GP153" s="50"/>
      <c r="GQ153" s="50"/>
      <c r="GR153" s="50"/>
      <c r="GS153" s="50"/>
      <c r="GT153" s="50"/>
      <c r="GU153" s="50"/>
      <c r="GV153" s="50"/>
      <c r="GW153" s="50"/>
      <c r="GX153" s="50"/>
      <c r="GY153" s="50"/>
      <c r="GZ153" s="50"/>
      <c r="HA153" s="50"/>
      <c r="HB153" s="50"/>
      <c r="HC153" s="50"/>
      <c r="HD153" s="50"/>
      <c r="HE153" s="50"/>
      <c r="HF153" s="50"/>
      <c r="HG153" s="50"/>
      <c r="HH153" s="50"/>
      <c r="HI153" s="50"/>
      <c r="HJ153" s="50"/>
      <c r="HK153" s="50"/>
      <c r="HL153" s="50"/>
      <c r="HM153" s="50"/>
      <c r="HN153" s="50"/>
      <c r="HO153" s="50"/>
      <c r="HP153" s="50"/>
      <c r="HQ153" s="50"/>
      <c r="HR153" s="50"/>
      <c r="HS153" s="50"/>
      <c r="HT153" s="50"/>
      <c r="HU153" s="50"/>
      <c r="HV153" s="50"/>
      <c r="HW153" s="50"/>
      <c r="HX153" s="50"/>
      <c r="HY153" s="50"/>
      <c r="HZ153" s="50"/>
      <c r="IA153" s="50"/>
      <c r="IB153" s="50"/>
      <c r="IC153" s="50"/>
      <c r="ID153" s="50"/>
      <c r="IE153" s="50"/>
      <c r="IF153" s="50"/>
      <c r="IG153" s="50"/>
      <c r="IH153" s="50"/>
      <c r="II153" s="50"/>
      <c r="IJ153" s="50"/>
    </row>
    <row r="154" spans="1:244" s="47" customFormat="1" ht="9.75" customHeight="1">
      <c r="A154" s="53"/>
      <c r="B154" s="53"/>
      <c r="C154" s="53"/>
      <c r="D154" s="53"/>
      <c r="E154" s="53"/>
      <c r="F154" s="53"/>
      <c r="G154" s="53"/>
      <c r="H154" s="53"/>
      <c r="I154" s="53"/>
      <c r="J154" s="53"/>
      <c r="K154" s="59"/>
      <c r="L154" s="59"/>
      <c r="M154" s="59"/>
      <c r="N154" s="59"/>
      <c r="O154" s="59"/>
      <c r="P154" s="59"/>
      <c r="Q154" s="59"/>
      <c r="R154" s="59"/>
      <c r="S154" s="53"/>
      <c r="T154" s="59"/>
      <c r="U154" s="59"/>
      <c r="V154" s="59"/>
      <c r="W154" s="59"/>
      <c r="X154" s="59"/>
      <c r="Y154" s="59"/>
      <c r="Z154" s="59"/>
      <c r="AA154" s="59"/>
      <c r="AB154" s="53"/>
      <c r="AC154" s="59"/>
      <c r="AD154" s="59"/>
      <c r="AE154" s="59"/>
      <c r="AF154" s="59"/>
      <c r="AG154" s="59"/>
      <c r="AH154" s="59"/>
      <c r="AI154" s="59"/>
      <c r="AJ154" s="59"/>
      <c r="AK154" s="53"/>
      <c r="AL154" s="59"/>
      <c r="AM154" s="50"/>
      <c r="AN154" s="50"/>
      <c r="AO154" s="50"/>
      <c r="AP154" s="50"/>
      <c r="AQ154" s="50"/>
      <c r="AR154" s="50"/>
      <c r="AS154" s="50"/>
      <c r="AT154" s="50"/>
      <c r="AU154" s="50"/>
      <c r="AV154" s="50"/>
      <c r="AW154" s="50"/>
      <c r="AX154" s="50"/>
      <c r="AY154" s="50"/>
      <c r="AZ154" s="50"/>
      <c r="BA154" s="50"/>
      <c r="BB154" s="50"/>
      <c r="BC154" s="50"/>
      <c r="BD154" s="50"/>
      <c r="BE154" s="50"/>
      <c r="BF154" s="50"/>
      <c r="BG154" s="50"/>
      <c r="BH154" s="50"/>
      <c r="BI154" s="50"/>
      <c r="BJ154" s="50"/>
      <c r="BK154" s="50"/>
      <c r="BL154" s="50"/>
      <c r="BM154" s="50"/>
      <c r="BN154" s="50"/>
      <c r="BO154" s="50"/>
      <c r="BP154" s="50"/>
      <c r="BQ154" s="50"/>
      <c r="BR154" s="50"/>
      <c r="BS154" s="50"/>
      <c r="BT154" s="50"/>
      <c r="BU154" s="50"/>
      <c r="BV154" s="51"/>
      <c r="BW154" s="51"/>
      <c r="BX154" s="51"/>
      <c r="BY154" s="51"/>
      <c r="BZ154" s="51"/>
      <c r="CA154" s="51"/>
      <c r="CB154" s="51"/>
      <c r="CC154" s="51"/>
      <c r="CD154" s="50"/>
      <c r="CE154" s="50"/>
      <c r="CF154" s="50"/>
      <c r="CG154" s="50"/>
      <c r="CH154" s="50"/>
      <c r="CI154" s="50"/>
      <c r="CJ154" s="50"/>
      <c r="CK154" s="40"/>
      <c r="CL154" s="44"/>
      <c r="CM154" s="44"/>
      <c r="CN154" s="44"/>
      <c r="CO154" s="44"/>
      <c r="CP154" s="44"/>
      <c r="CQ154" s="44"/>
      <c r="CR154" s="44"/>
      <c r="CS154" s="44"/>
      <c r="CT154" s="44"/>
      <c r="CU154" s="44"/>
      <c r="CV154" s="44"/>
      <c r="CW154" s="44"/>
      <c r="CX154" s="44"/>
      <c r="CY154" s="44"/>
      <c r="CZ154" s="44"/>
      <c r="DA154" s="44"/>
      <c r="DB154" s="46"/>
      <c r="DC154" s="46"/>
      <c r="DD154" s="46"/>
      <c r="DE154" s="46"/>
      <c r="DF154" s="46"/>
      <c r="DG154" s="46"/>
      <c r="DH154" s="46"/>
      <c r="DI154" s="46"/>
      <c r="DJ154" s="46"/>
      <c r="DK154" s="46"/>
      <c r="DL154" s="46"/>
      <c r="DM154" s="46"/>
      <c r="DN154" s="46"/>
      <c r="DO154" s="46"/>
      <c r="DP154" s="46"/>
      <c r="DQ154" s="46"/>
      <c r="DR154" s="46"/>
      <c r="DS154" s="46"/>
      <c r="DT154" s="46"/>
      <c r="DU154" s="46"/>
      <c r="DV154" s="46"/>
      <c r="DW154" s="46"/>
      <c r="DX154" s="46"/>
      <c r="DY154" s="37"/>
      <c r="DZ154" s="40"/>
      <c r="EA154" s="40"/>
      <c r="EB154" s="40"/>
      <c r="EC154" s="40"/>
      <c r="ED154" s="40"/>
      <c r="EE154" s="40"/>
      <c r="EF154" s="40"/>
      <c r="EG154" s="40"/>
      <c r="EH154" s="40"/>
      <c r="EI154" s="40"/>
      <c r="EJ154" s="40"/>
      <c r="EK154" s="50"/>
      <c r="EL154" s="50"/>
      <c r="EM154" s="50"/>
      <c r="EN154" s="50"/>
      <c r="EO154" s="50"/>
      <c r="EP154" s="50"/>
      <c r="EQ154" s="50"/>
      <c r="ER154" s="50"/>
      <c r="ES154" s="50"/>
      <c r="ET154" s="50"/>
      <c r="EU154" s="50"/>
      <c r="EV154" s="50"/>
      <c r="EW154" s="50"/>
      <c r="EX154" s="50"/>
      <c r="EY154" s="50"/>
      <c r="EZ154" s="50"/>
      <c r="FA154" s="50"/>
      <c r="FB154" s="50"/>
      <c r="FC154" s="50"/>
      <c r="FD154" s="50"/>
      <c r="FE154" s="50"/>
      <c r="FF154" s="50"/>
      <c r="FG154" s="50"/>
      <c r="FH154" s="50"/>
      <c r="FI154" s="50"/>
      <c r="FJ154" s="50"/>
      <c r="FK154" s="50"/>
      <c r="FL154" s="50"/>
      <c r="FM154" s="50"/>
      <c r="FN154" s="50"/>
      <c r="FO154" s="50"/>
      <c r="FP154" s="50"/>
      <c r="FQ154" s="50"/>
      <c r="FR154" s="50"/>
      <c r="FS154" s="50"/>
      <c r="FT154" s="50"/>
      <c r="FU154" s="50"/>
      <c r="FV154" s="50"/>
      <c r="FW154" s="50"/>
      <c r="FX154" s="50"/>
      <c r="FY154" s="50"/>
      <c r="FZ154" s="50"/>
      <c r="GA154" s="50"/>
      <c r="GB154" s="50"/>
      <c r="GC154" s="50"/>
      <c r="GD154" s="50"/>
      <c r="GE154" s="50"/>
      <c r="GF154" s="50"/>
      <c r="GG154" s="50"/>
      <c r="GH154" s="50"/>
      <c r="GI154" s="50"/>
      <c r="GJ154" s="50"/>
      <c r="GK154" s="50"/>
      <c r="GL154" s="50"/>
      <c r="GM154" s="50"/>
      <c r="GN154" s="50"/>
      <c r="GO154" s="50"/>
      <c r="GP154" s="50"/>
      <c r="GQ154" s="50"/>
      <c r="GR154" s="50"/>
      <c r="GS154" s="50"/>
      <c r="GT154" s="50"/>
      <c r="GU154" s="50"/>
      <c r="GV154" s="50"/>
      <c r="GW154" s="50"/>
      <c r="GX154" s="50"/>
      <c r="GY154" s="50"/>
      <c r="GZ154" s="50"/>
      <c r="HA154" s="50"/>
      <c r="HB154" s="50"/>
      <c r="HC154" s="50"/>
      <c r="HD154" s="50"/>
      <c r="HE154" s="50"/>
      <c r="HF154" s="50"/>
      <c r="HG154" s="50"/>
      <c r="HH154" s="50"/>
      <c r="HI154" s="50"/>
      <c r="HJ154" s="50"/>
      <c r="HK154" s="50"/>
      <c r="HL154" s="50"/>
      <c r="HM154" s="50"/>
      <c r="HN154" s="50"/>
      <c r="HO154" s="50"/>
      <c r="HP154" s="50"/>
      <c r="HQ154" s="50"/>
      <c r="HR154" s="50"/>
      <c r="HS154" s="50"/>
      <c r="HT154" s="50"/>
      <c r="HU154" s="50"/>
      <c r="HV154" s="50"/>
      <c r="HW154" s="50"/>
      <c r="HX154" s="50"/>
      <c r="HY154" s="50"/>
      <c r="HZ154" s="50"/>
      <c r="IA154" s="50"/>
      <c r="IB154" s="50"/>
      <c r="IC154" s="50"/>
      <c r="ID154" s="50"/>
      <c r="IE154" s="50"/>
      <c r="IF154" s="50"/>
      <c r="IG154" s="50"/>
      <c r="IH154" s="50"/>
      <c r="II154" s="50"/>
      <c r="IJ154" s="50"/>
    </row>
    <row r="155" spans="1:244" s="47" customFormat="1" ht="9.75" customHeight="1">
      <c r="A155" s="53"/>
      <c r="B155" s="53"/>
      <c r="C155" s="53"/>
      <c r="D155" s="53"/>
      <c r="E155" s="53"/>
      <c r="F155" s="53"/>
      <c r="G155" s="53"/>
      <c r="H155" s="53"/>
      <c r="I155" s="53"/>
      <c r="J155" s="53"/>
      <c r="K155" s="59"/>
      <c r="L155" s="59"/>
      <c r="M155" s="59"/>
      <c r="N155" s="59"/>
      <c r="O155" s="59"/>
      <c r="P155" s="59"/>
      <c r="Q155" s="59"/>
      <c r="R155" s="59"/>
      <c r="S155" s="53"/>
      <c r="T155" s="59"/>
      <c r="U155" s="59"/>
      <c r="V155" s="59"/>
      <c r="W155" s="59"/>
      <c r="X155" s="59"/>
      <c r="Y155" s="59"/>
      <c r="Z155" s="59"/>
      <c r="AA155" s="59"/>
      <c r="AB155" s="53"/>
      <c r="AC155" s="59"/>
      <c r="AD155" s="59"/>
      <c r="AE155" s="59"/>
      <c r="AF155" s="59"/>
      <c r="AG155" s="59"/>
      <c r="AH155" s="59"/>
      <c r="AI155" s="59"/>
      <c r="AJ155" s="59"/>
      <c r="AK155" s="53"/>
      <c r="AL155" s="59"/>
      <c r="AM155" s="50"/>
      <c r="AN155" s="50"/>
      <c r="AO155" s="50"/>
      <c r="AP155" s="50"/>
      <c r="AQ155" s="50"/>
      <c r="AR155" s="50"/>
      <c r="AS155" s="50"/>
      <c r="AT155" s="50"/>
      <c r="AU155" s="50"/>
      <c r="AV155" s="50"/>
      <c r="AW155" s="50"/>
      <c r="AX155" s="50"/>
      <c r="AY155" s="50"/>
      <c r="AZ155" s="50"/>
      <c r="BA155" s="50"/>
      <c r="BB155" s="50"/>
      <c r="BC155" s="50"/>
      <c r="BD155" s="50"/>
      <c r="BE155" s="50"/>
      <c r="BF155" s="50"/>
      <c r="BG155" s="50"/>
      <c r="BH155" s="50"/>
      <c r="BI155" s="50"/>
      <c r="BJ155" s="50"/>
      <c r="BK155" s="50"/>
      <c r="BL155" s="50"/>
      <c r="BM155" s="50"/>
      <c r="BN155" s="50"/>
      <c r="BO155" s="50"/>
      <c r="BP155" s="50"/>
      <c r="BQ155" s="50"/>
      <c r="BR155" s="50"/>
      <c r="BS155" s="50"/>
      <c r="BT155" s="50"/>
      <c r="BU155" s="50"/>
      <c r="BV155" s="51"/>
      <c r="BW155" s="51"/>
      <c r="BX155" s="51"/>
      <c r="BY155" s="51"/>
      <c r="BZ155" s="51"/>
      <c r="CA155" s="51"/>
      <c r="CB155" s="51"/>
      <c r="CC155" s="51"/>
      <c r="CD155" s="50"/>
      <c r="CE155" s="50"/>
      <c r="CF155" s="50"/>
      <c r="CG155" s="50"/>
      <c r="CH155" s="50"/>
      <c r="CI155" s="50"/>
      <c r="CJ155" s="50"/>
      <c r="CK155" s="40"/>
      <c r="CL155" s="44"/>
      <c r="CM155" s="44"/>
      <c r="CN155" s="44"/>
      <c r="CO155" s="44"/>
      <c r="CP155" s="44"/>
      <c r="CQ155" s="44"/>
      <c r="CR155" s="44"/>
      <c r="CS155" s="44"/>
      <c r="CT155" s="44"/>
      <c r="CU155" s="44"/>
      <c r="CV155" s="44"/>
      <c r="CW155" s="44"/>
      <c r="CX155" s="44"/>
      <c r="CY155" s="44"/>
      <c r="CZ155" s="44"/>
      <c r="DA155" s="44"/>
      <c r="DB155" s="46"/>
      <c r="DC155" s="46"/>
      <c r="DD155" s="46"/>
      <c r="DE155" s="46"/>
      <c r="DF155" s="46"/>
      <c r="DG155" s="46"/>
      <c r="DH155" s="46"/>
      <c r="DI155" s="46"/>
      <c r="DJ155" s="46"/>
      <c r="DK155" s="46"/>
      <c r="DL155" s="46"/>
      <c r="DM155" s="46"/>
      <c r="DN155" s="46"/>
      <c r="DO155" s="46"/>
      <c r="DP155" s="46"/>
      <c r="DQ155" s="46"/>
      <c r="DR155" s="46"/>
      <c r="DS155" s="46"/>
      <c r="DT155" s="46"/>
      <c r="DU155" s="46"/>
      <c r="DV155" s="46"/>
      <c r="DW155" s="46"/>
      <c r="DX155" s="46"/>
      <c r="DY155" s="37"/>
      <c r="DZ155" s="40"/>
      <c r="EA155" s="40"/>
      <c r="EB155" s="40"/>
      <c r="EC155" s="40"/>
      <c r="ED155" s="40"/>
      <c r="EE155" s="40"/>
      <c r="EF155" s="40"/>
      <c r="EG155" s="40"/>
      <c r="EH155" s="40"/>
      <c r="EI155" s="40"/>
      <c r="EJ155" s="40"/>
      <c r="EK155" s="50"/>
      <c r="EL155" s="50"/>
      <c r="EM155" s="50"/>
      <c r="EN155" s="50"/>
      <c r="EO155" s="50"/>
      <c r="EP155" s="50"/>
      <c r="EQ155" s="50"/>
      <c r="ER155" s="50"/>
      <c r="ES155" s="50"/>
      <c r="ET155" s="50"/>
      <c r="EU155" s="50"/>
      <c r="EV155" s="50"/>
      <c r="EW155" s="50"/>
      <c r="EX155" s="50"/>
      <c r="EY155" s="50"/>
      <c r="EZ155" s="50"/>
      <c r="FA155" s="50"/>
      <c r="FB155" s="50"/>
      <c r="FC155" s="50"/>
      <c r="FD155" s="50"/>
      <c r="FE155" s="50"/>
      <c r="FF155" s="50"/>
      <c r="FG155" s="50"/>
      <c r="FH155" s="50"/>
      <c r="FI155" s="50"/>
      <c r="FJ155" s="50"/>
      <c r="FK155" s="50"/>
      <c r="FL155" s="50"/>
      <c r="FM155" s="50"/>
      <c r="FN155" s="50"/>
      <c r="FO155" s="50"/>
      <c r="FP155" s="50"/>
      <c r="FQ155" s="50"/>
      <c r="FR155" s="50"/>
      <c r="FS155" s="50"/>
      <c r="FT155" s="50"/>
      <c r="FU155" s="50"/>
      <c r="FV155" s="50"/>
      <c r="FW155" s="50"/>
      <c r="FX155" s="50"/>
      <c r="FY155" s="50"/>
      <c r="FZ155" s="50"/>
      <c r="GA155" s="50"/>
      <c r="GB155" s="50"/>
      <c r="GC155" s="50"/>
      <c r="GD155" s="50"/>
      <c r="GE155" s="50"/>
      <c r="GF155" s="50"/>
      <c r="GG155" s="50"/>
      <c r="GH155" s="50"/>
      <c r="GI155" s="50"/>
      <c r="GJ155" s="50"/>
      <c r="GK155" s="50"/>
      <c r="GL155" s="50"/>
      <c r="GM155" s="50"/>
      <c r="GN155" s="50"/>
      <c r="GO155" s="50"/>
      <c r="GP155" s="50"/>
      <c r="GQ155" s="50"/>
      <c r="GR155" s="50"/>
      <c r="GS155" s="50"/>
      <c r="GT155" s="50"/>
      <c r="GU155" s="50"/>
      <c r="GV155" s="50"/>
      <c r="GW155" s="50"/>
      <c r="GX155" s="50"/>
      <c r="GY155" s="50"/>
      <c r="GZ155" s="50"/>
      <c r="HA155" s="50"/>
      <c r="HB155" s="50"/>
      <c r="HC155" s="50"/>
      <c r="HD155" s="50"/>
      <c r="HE155" s="50"/>
      <c r="HF155" s="50"/>
      <c r="HG155" s="50"/>
      <c r="HH155" s="50"/>
      <c r="HI155" s="50"/>
      <c r="HJ155" s="50"/>
      <c r="HK155" s="50"/>
      <c r="HL155" s="50"/>
      <c r="HM155" s="50"/>
      <c r="HN155" s="50"/>
      <c r="HO155" s="50"/>
      <c r="HP155" s="50"/>
      <c r="HQ155" s="50"/>
      <c r="HR155" s="50"/>
      <c r="HS155" s="50"/>
      <c r="HT155" s="50"/>
      <c r="HU155" s="50"/>
      <c r="HV155" s="50"/>
      <c r="HW155" s="50"/>
      <c r="HX155" s="50"/>
      <c r="HY155" s="50"/>
      <c r="HZ155" s="50"/>
      <c r="IA155" s="50"/>
      <c r="IB155" s="50"/>
      <c r="IC155" s="50"/>
      <c r="ID155" s="50"/>
      <c r="IE155" s="50"/>
      <c r="IF155" s="50"/>
      <c r="IG155" s="50"/>
      <c r="IH155" s="50"/>
      <c r="II155" s="50"/>
      <c r="IJ155" s="50"/>
    </row>
    <row r="156" spans="1:244" s="47" customFormat="1" ht="9.75" customHeight="1">
      <c r="A156" s="53"/>
      <c r="B156" s="53"/>
      <c r="C156" s="53"/>
      <c r="D156" s="53"/>
      <c r="E156" s="53"/>
      <c r="F156" s="53"/>
      <c r="G156" s="53"/>
      <c r="H156" s="53"/>
      <c r="I156" s="53"/>
      <c r="J156" s="53"/>
      <c r="K156" s="59"/>
      <c r="L156" s="59"/>
      <c r="M156" s="59"/>
      <c r="N156" s="59"/>
      <c r="O156" s="59"/>
      <c r="P156" s="59"/>
      <c r="Q156" s="59"/>
      <c r="R156" s="59"/>
      <c r="S156" s="53"/>
      <c r="T156" s="59"/>
      <c r="U156" s="59"/>
      <c r="V156" s="59"/>
      <c r="W156" s="59"/>
      <c r="X156" s="59"/>
      <c r="Y156" s="59"/>
      <c r="Z156" s="59"/>
      <c r="AA156" s="59"/>
      <c r="AB156" s="53"/>
      <c r="AC156" s="59"/>
      <c r="AD156" s="59"/>
      <c r="AE156" s="59"/>
      <c r="AF156" s="59"/>
      <c r="AG156" s="59"/>
      <c r="AH156" s="59"/>
      <c r="AI156" s="59"/>
      <c r="AJ156" s="59"/>
      <c r="AK156" s="53"/>
      <c r="AL156" s="59"/>
      <c r="AM156" s="50"/>
      <c r="AN156" s="50"/>
      <c r="AO156" s="50"/>
      <c r="AP156" s="50"/>
      <c r="AQ156" s="50"/>
      <c r="AR156" s="50"/>
      <c r="AS156" s="50"/>
      <c r="AT156" s="50"/>
      <c r="AU156" s="50"/>
      <c r="AV156" s="50"/>
      <c r="AW156" s="50"/>
      <c r="AX156" s="50"/>
      <c r="AY156" s="50"/>
      <c r="AZ156" s="50"/>
      <c r="BA156" s="50"/>
      <c r="BB156" s="50"/>
      <c r="BC156" s="50"/>
      <c r="BD156" s="50"/>
      <c r="BE156" s="50"/>
      <c r="BF156" s="50"/>
      <c r="BG156" s="50"/>
      <c r="BH156" s="50"/>
      <c r="BI156" s="50"/>
      <c r="BJ156" s="50"/>
      <c r="BK156" s="50"/>
      <c r="BL156" s="50"/>
      <c r="BM156" s="50"/>
      <c r="BN156" s="50"/>
      <c r="BO156" s="50"/>
      <c r="BP156" s="50"/>
      <c r="BQ156" s="50"/>
      <c r="BR156" s="50"/>
      <c r="BS156" s="50"/>
      <c r="BT156" s="50"/>
      <c r="BU156" s="50"/>
      <c r="BV156" s="51"/>
      <c r="BW156" s="51"/>
      <c r="BX156" s="51"/>
      <c r="BY156" s="51"/>
      <c r="BZ156" s="51"/>
      <c r="CA156" s="51"/>
      <c r="CB156" s="51"/>
      <c r="CC156" s="51"/>
      <c r="CD156" s="50"/>
      <c r="CE156" s="50"/>
      <c r="CF156" s="50"/>
      <c r="CG156" s="50"/>
      <c r="CH156" s="50"/>
      <c r="CI156" s="50"/>
      <c r="CJ156" s="50"/>
      <c r="CK156" s="40"/>
      <c r="CL156" s="44"/>
      <c r="CM156" s="44"/>
      <c r="CN156" s="44"/>
      <c r="CO156" s="44"/>
      <c r="CP156" s="44"/>
      <c r="CQ156" s="44"/>
      <c r="CR156" s="44"/>
      <c r="CS156" s="44"/>
      <c r="CT156" s="44"/>
      <c r="CU156" s="44"/>
      <c r="CV156" s="44"/>
      <c r="CW156" s="44"/>
      <c r="CX156" s="44"/>
      <c r="CY156" s="44"/>
      <c r="CZ156" s="44"/>
      <c r="DA156" s="44"/>
      <c r="DB156" s="46"/>
      <c r="DC156" s="46"/>
      <c r="DD156" s="46"/>
      <c r="DE156" s="46"/>
      <c r="DF156" s="46"/>
      <c r="DG156" s="46"/>
      <c r="DH156" s="46"/>
      <c r="DI156" s="46"/>
      <c r="DJ156" s="46"/>
      <c r="DK156" s="46"/>
      <c r="DL156" s="46"/>
      <c r="DM156" s="46"/>
      <c r="DN156" s="46"/>
      <c r="DO156" s="46"/>
      <c r="DP156" s="46"/>
      <c r="DQ156" s="46"/>
      <c r="DR156" s="46"/>
      <c r="DS156" s="46"/>
      <c r="DT156" s="46"/>
      <c r="DU156" s="46"/>
      <c r="DV156" s="46"/>
      <c r="DW156" s="46"/>
      <c r="DX156" s="46"/>
      <c r="DY156" s="37"/>
      <c r="DZ156" s="40"/>
      <c r="EA156" s="40"/>
      <c r="EB156" s="40"/>
      <c r="EC156" s="40"/>
      <c r="ED156" s="40"/>
      <c r="EE156" s="40"/>
      <c r="EF156" s="40"/>
      <c r="EG156" s="40"/>
      <c r="EH156" s="40"/>
      <c r="EI156" s="40"/>
      <c r="EJ156" s="40"/>
      <c r="EK156" s="50"/>
      <c r="EL156" s="50"/>
      <c r="EM156" s="50"/>
      <c r="EN156" s="50"/>
      <c r="EO156" s="50"/>
      <c r="EP156" s="50"/>
      <c r="EQ156" s="50"/>
      <c r="ER156" s="50"/>
      <c r="ES156" s="50"/>
      <c r="ET156" s="50"/>
      <c r="EU156" s="50"/>
      <c r="EV156" s="50"/>
      <c r="EW156" s="50"/>
      <c r="EX156" s="50"/>
      <c r="EY156" s="50"/>
      <c r="EZ156" s="50"/>
      <c r="FA156" s="50"/>
      <c r="FB156" s="50"/>
      <c r="FC156" s="50"/>
      <c r="FD156" s="50"/>
      <c r="FE156" s="50"/>
      <c r="FF156" s="50"/>
      <c r="FG156" s="50"/>
      <c r="FH156" s="50"/>
      <c r="FI156" s="50"/>
      <c r="FJ156" s="50"/>
      <c r="FK156" s="50"/>
      <c r="FL156" s="50"/>
      <c r="FM156" s="50"/>
      <c r="FN156" s="50"/>
      <c r="FO156" s="50"/>
      <c r="FP156" s="50"/>
      <c r="FQ156" s="50"/>
      <c r="FR156" s="50"/>
      <c r="FS156" s="50"/>
      <c r="FT156" s="50"/>
      <c r="FU156" s="50"/>
      <c r="FV156" s="50"/>
      <c r="FW156" s="50"/>
      <c r="FX156" s="50"/>
      <c r="FY156" s="50"/>
      <c r="FZ156" s="50"/>
      <c r="GA156" s="50"/>
      <c r="GB156" s="50"/>
      <c r="GC156" s="50"/>
      <c r="GD156" s="50"/>
      <c r="GE156" s="50"/>
      <c r="GF156" s="50"/>
      <c r="GG156" s="50"/>
      <c r="GH156" s="50"/>
      <c r="GI156" s="50"/>
      <c r="GJ156" s="50"/>
      <c r="GK156" s="50"/>
      <c r="GL156" s="50"/>
      <c r="GM156" s="50"/>
      <c r="GN156" s="50"/>
      <c r="GO156" s="50"/>
      <c r="GP156" s="50"/>
      <c r="GQ156" s="50"/>
      <c r="GR156" s="50"/>
      <c r="GS156" s="50"/>
      <c r="GT156" s="50"/>
      <c r="GU156" s="50"/>
      <c r="GV156" s="50"/>
      <c r="GW156" s="50"/>
      <c r="GX156" s="50"/>
      <c r="GY156" s="50"/>
      <c r="GZ156" s="50"/>
      <c r="HA156" s="50"/>
      <c r="HB156" s="50"/>
      <c r="HC156" s="50"/>
      <c r="HD156" s="50"/>
      <c r="HE156" s="50"/>
      <c r="HF156" s="50"/>
      <c r="HG156" s="50"/>
      <c r="HH156" s="50"/>
      <c r="HI156" s="50"/>
      <c r="HJ156" s="50"/>
      <c r="HK156" s="50"/>
      <c r="HL156" s="50"/>
      <c r="HM156" s="50"/>
      <c r="HN156" s="50"/>
      <c r="HO156" s="50"/>
      <c r="HP156" s="50"/>
      <c r="HQ156" s="50"/>
      <c r="HR156" s="50"/>
      <c r="HS156" s="50"/>
      <c r="HT156" s="50"/>
      <c r="HU156" s="50"/>
      <c r="HV156" s="50"/>
      <c r="HW156" s="50"/>
      <c r="HX156" s="50"/>
      <c r="HY156" s="50"/>
      <c r="HZ156" s="50"/>
      <c r="IA156" s="50"/>
      <c r="IB156" s="50"/>
      <c r="IC156" s="50"/>
      <c r="ID156" s="50"/>
      <c r="IE156" s="50"/>
      <c r="IF156" s="50"/>
      <c r="IG156" s="50"/>
      <c r="IH156" s="50"/>
      <c r="II156" s="50"/>
      <c r="IJ156" s="50"/>
    </row>
    <row r="157" spans="1:244" s="47" customFormat="1" ht="9.75" customHeight="1">
      <c r="A157" s="53"/>
      <c r="B157" s="53"/>
      <c r="C157" s="53"/>
      <c r="D157" s="53"/>
      <c r="E157" s="53"/>
      <c r="F157" s="53"/>
      <c r="G157" s="53"/>
      <c r="H157" s="53"/>
      <c r="I157" s="53"/>
      <c r="J157" s="53"/>
      <c r="K157" s="59"/>
      <c r="L157" s="59"/>
      <c r="M157" s="59"/>
      <c r="N157" s="59"/>
      <c r="O157" s="59"/>
      <c r="P157" s="59"/>
      <c r="Q157" s="59"/>
      <c r="R157" s="59"/>
      <c r="S157" s="53"/>
      <c r="T157" s="59"/>
      <c r="U157" s="59"/>
      <c r="V157" s="59"/>
      <c r="W157" s="59"/>
      <c r="X157" s="59"/>
      <c r="Y157" s="59"/>
      <c r="Z157" s="59"/>
      <c r="AA157" s="59"/>
      <c r="AB157" s="53"/>
      <c r="AC157" s="59"/>
      <c r="AD157" s="59"/>
      <c r="AE157" s="59"/>
      <c r="AF157" s="59"/>
      <c r="AG157" s="59"/>
      <c r="AH157" s="59"/>
      <c r="AI157" s="59"/>
      <c r="AJ157" s="59"/>
      <c r="AK157" s="53"/>
      <c r="AL157" s="59"/>
      <c r="AM157" s="50"/>
      <c r="AN157" s="50"/>
      <c r="AO157" s="50"/>
      <c r="AP157" s="50"/>
      <c r="AQ157" s="50"/>
      <c r="AR157" s="50"/>
      <c r="AS157" s="50"/>
      <c r="AT157" s="50"/>
      <c r="AU157" s="50"/>
      <c r="AV157" s="50"/>
      <c r="AW157" s="50"/>
      <c r="AX157" s="50"/>
      <c r="AY157" s="50"/>
      <c r="AZ157" s="50"/>
      <c r="BA157" s="50"/>
      <c r="BB157" s="50"/>
      <c r="BC157" s="50"/>
      <c r="BD157" s="50"/>
      <c r="BE157" s="50"/>
      <c r="BF157" s="50"/>
      <c r="BG157" s="50"/>
      <c r="BH157" s="50"/>
      <c r="BI157" s="50"/>
      <c r="BJ157" s="50"/>
      <c r="BK157" s="50"/>
      <c r="BL157" s="50"/>
      <c r="BM157" s="50"/>
      <c r="BN157" s="50"/>
      <c r="BO157" s="50"/>
      <c r="BP157" s="50"/>
      <c r="BQ157" s="50"/>
      <c r="BR157" s="50"/>
      <c r="BS157" s="50"/>
      <c r="BT157" s="50"/>
      <c r="BU157" s="50"/>
      <c r="BV157" s="51"/>
      <c r="BW157" s="51"/>
      <c r="BX157" s="51"/>
      <c r="BY157" s="51"/>
      <c r="BZ157" s="51"/>
      <c r="CA157" s="51"/>
      <c r="CB157" s="51"/>
      <c r="CC157" s="51"/>
      <c r="CD157" s="50"/>
      <c r="CE157" s="50"/>
      <c r="CF157" s="50"/>
      <c r="CG157" s="50"/>
      <c r="CH157" s="50"/>
      <c r="CI157" s="50"/>
      <c r="CJ157" s="50"/>
      <c r="CK157" s="40"/>
      <c r="CL157" s="44"/>
      <c r="CM157" s="44"/>
      <c r="CN157" s="44"/>
      <c r="CO157" s="44"/>
      <c r="CP157" s="44"/>
      <c r="CQ157" s="44"/>
      <c r="CR157" s="44"/>
      <c r="CS157" s="44"/>
      <c r="CT157" s="44"/>
      <c r="CU157" s="44"/>
      <c r="CV157" s="44"/>
      <c r="CW157" s="44"/>
      <c r="CX157" s="44"/>
      <c r="CY157" s="44"/>
      <c r="CZ157" s="44"/>
      <c r="DA157" s="44"/>
      <c r="DB157" s="46"/>
      <c r="DC157" s="46"/>
      <c r="DD157" s="46"/>
      <c r="DE157" s="46"/>
      <c r="DF157" s="46"/>
      <c r="DG157" s="46"/>
      <c r="DH157" s="46"/>
      <c r="DI157" s="46"/>
      <c r="DJ157" s="46"/>
      <c r="DK157" s="46"/>
      <c r="DL157" s="46"/>
      <c r="DM157" s="46"/>
      <c r="DN157" s="46"/>
      <c r="DO157" s="46"/>
      <c r="DP157" s="46"/>
      <c r="DQ157" s="46"/>
      <c r="DR157" s="46"/>
      <c r="DS157" s="46"/>
      <c r="DT157" s="46"/>
      <c r="DU157" s="46"/>
      <c r="DV157" s="46"/>
      <c r="DW157" s="46"/>
      <c r="DX157" s="46"/>
      <c r="DY157" s="37"/>
      <c r="DZ157" s="40"/>
      <c r="EA157" s="40"/>
      <c r="EB157" s="40"/>
      <c r="EC157" s="40"/>
      <c r="ED157" s="40"/>
      <c r="EE157" s="40"/>
      <c r="EF157" s="40"/>
      <c r="EG157" s="40"/>
      <c r="EH157" s="40"/>
      <c r="EI157" s="40"/>
      <c r="EJ157" s="40"/>
      <c r="EK157" s="50"/>
      <c r="EL157" s="50"/>
      <c r="EM157" s="50"/>
      <c r="EN157" s="50"/>
      <c r="EO157" s="50"/>
      <c r="EP157" s="50"/>
      <c r="EQ157" s="50"/>
      <c r="ER157" s="50"/>
      <c r="ES157" s="50"/>
      <c r="ET157" s="50"/>
      <c r="EU157" s="50"/>
      <c r="EV157" s="50"/>
      <c r="EW157" s="50"/>
      <c r="EX157" s="50"/>
      <c r="EY157" s="50"/>
      <c r="EZ157" s="50"/>
      <c r="FA157" s="50"/>
      <c r="FB157" s="50"/>
      <c r="FC157" s="50"/>
      <c r="FD157" s="50"/>
      <c r="FE157" s="50"/>
      <c r="FF157" s="50"/>
      <c r="FG157" s="50"/>
      <c r="FH157" s="50"/>
      <c r="FI157" s="50"/>
      <c r="FJ157" s="50"/>
      <c r="FK157" s="50"/>
      <c r="FL157" s="50"/>
      <c r="FM157" s="50"/>
      <c r="FN157" s="50"/>
      <c r="FO157" s="50"/>
      <c r="FP157" s="50"/>
      <c r="FQ157" s="50"/>
      <c r="FR157" s="50"/>
      <c r="FS157" s="50"/>
      <c r="FT157" s="50"/>
      <c r="FU157" s="50"/>
      <c r="FV157" s="50"/>
      <c r="FW157" s="50"/>
      <c r="FX157" s="50"/>
      <c r="FY157" s="50"/>
      <c r="FZ157" s="50"/>
      <c r="GA157" s="50"/>
      <c r="GB157" s="50"/>
      <c r="GC157" s="50"/>
      <c r="GD157" s="50"/>
      <c r="GE157" s="50"/>
      <c r="GF157" s="50"/>
      <c r="GG157" s="50"/>
      <c r="GH157" s="50"/>
      <c r="GI157" s="50"/>
      <c r="GJ157" s="50"/>
      <c r="GK157" s="50"/>
      <c r="GL157" s="50"/>
      <c r="GM157" s="50"/>
      <c r="GN157" s="50"/>
      <c r="GO157" s="50"/>
      <c r="GP157" s="50"/>
      <c r="GQ157" s="50"/>
      <c r="GR157" s="50"/>
      <c r="GS157" s="50"/>
      <c r="GT157" s="50"/>
      <c r="GU157" s="50"/>
      <c r="GV157" s="50"/>
      <c r="GW157" s="50"/>
      <c r="GX157" s="50"/>
      <c r="GY157" s="50"/>
      <c r="GZ157" s="50"/>
      <c r="HA157" s="50"/>
      <c r="HB157" s="50"/>
      <c r="HC157" s="50"/>
      <c r="HD157" s="50"/>
      <c r="HE157" s="50"/>
      <c r="HF157" s="50"/>
      <c r="HG157" s="50"/>
      <c r="HH157" s="50"/>
      <c r="HI157" s="50"/>
      <c r="HJ157" s="50"/>
      <c r="HK157" s="50"/>
      <c r="HL157" s="50"/>
      <c r="HM157" s="50"/>
      <c r="HN157" s="50"/>
      <c r="HO157" s="50"/>
      <c r="HP157" s="50"/>
      <c r="HQ157" s="50"/>
      <c r="HR157" s="50"/>
      <c r="HS157" s="50"/>
      <c r="HT157" s="50"/>
      <c r="HU157" s="50"/>
      <c r="HV157" s="50"/>
      <c r="HW157" s="50"/>
      <c r="HX157" s="50"/>
      <c r="HY157" s="50"/>
      <c r="HZ157" s="50"/>
      <c r="IA157" s="50"/>
      <c r="IB157" s="50"/>
      <c r="IC157" s="50"/>
      <c r="ID157" s="50"/>
      <c r="IE157" s="50"/>
      <c r="IF157" s="50"/>
      <c r="IG157" s="50"/>
      <c r="IH157" s="50"/>
      <c r="II157" s="50"/>
      <c r="IJ157" s="50"/>
    </row>
    <row r="158" spans="1:244" s="47" customFormat="1" ht="9.75" customHeight="1">
      <c r="A158" s="53"/>
      <c r="B158" s="53"/>
      <c r="C158" s="53"/>
      <c r="D158" s="53"/>
      <c r="E158" s="53"/>
      <c r="F158" s="53"/>
      <c r="G158" s="53"/>
      <c r="H158" s="53"/>
      <c r="I158" s="53"/>
      <c r="J158" s="53"/>
      <c r="K158" s="59"/>
      <c r="L158" s="59"/>
      <c r="M158" s="59"/>
      <c r="N158" s="59"/>
      <c r="O158" s="59"/>
      <c r="P158" s="59"/>
      <c r="Q158" s="59"/>
      <c r="R158" s="59"/>
      <c r="S158" s="53"/>
      <c r="T158" s="59"/>
      <c r="U158" s="59"/>
      <c r="V158" s="59"/>
      <c r="W158" s="59"/>
      <c r="X158" s="59"/>
      <c r="Y158" s="59"/>
      <c r="Z158" s="59"/>
      <c r="AA158" s="59"/>
      <c r="AB158" s="53"/>
      <c r="AC158" s="59"/>
      <c r="AD158" s="59"/>
      <c r="AE158" s="59"/>
      <c r="AF158" s="59"/>
      <c r="AG158" s="59"/>
      <c r="AH158" s="59"/>
      <c r="AI158" s="59"/>
      <c r="AJ158" s="59"/>
      <c r="AK158" s="53"/>
      <c r="AL158" s="59"/>
      <c r="AM158" s="50"/>
      <c r="AN158" s="50"/>
      <c r="AO158" s="50"/>
      <c r="AP158" s="50"/>
      <c r="AQ158" s="50"/>
      <c r="AR158" s="50"/>
      <c r="AS158" s="50"/>
      <c r="AT158" s="50"/>
      <c r="AU158" s="50"/>
      <c r="AV158" s="50"/>
      <c r="AW158" s="50"/>
      <c r="AX158" s="50"/>
      <c r="AY158" s="50"/>
      <c r="AZ158" s="50"/>
      <c r="BA158" s="50"/>
      <c r="BB158" s="50"/>
      <c r="BC158" s="50"/>
      <c r="BD158" s="50"/>
      <c r="BE158" s="50"/>
      <c r="BF158" s="50"/>
      <c r="BG158" s="50"/>
      <c r="BH158" s="50"/>
      <c r="BI158" s="50"/>
      <c r="BJ158" s="50"/>
      <c r="BK158" s="50"/>
      <c r="BL158" s="50"/>
      <c r="BM158" s="50"/>
      <c r="BN158" s="50"/>
      <c r="BO158" s="50"/>
      <c r="BP158" s="50"/>
      <c r="BQ158" s="50"/>
      <c r="BR158" s="50"/>
      <c r="BS158" s="50"/>
      <c r="BT158" s="50"/>
      <c r="BU158" s="50"/>
      <c r="BV158" s="51"/>
      <c r="BW158" s="51"/>
      <c r="BX158" s="51"/>
      <c r="BY158" s="51"/>
      <c r="BZ158" s="51"/>
      <c r="CA158" s="51"/>
      <c r="CB158" s="51"/>
      <c r="CC158" s="51"/>
      <c r="CD158" s="50"/>
      <c r="CE158" s="50"/>
      <c r="CF158" s="50"/>
      <c r="CG158" s="50"/>
      <c r="CH158" s="50"/>
      <c r="CI158" s="50"/>
      <c r="CJ158" s="50"/>
      <c r="CK158" s="40"/>
      <c r="CL158" s="44"/>
      <c r="CM158" s="44"/>
      <c r="CN158" s="44"/>
      <c r="CO158" s="44"/>
      <c r="CP158" s="44"/>
      <c r="CQ158" s="44"/>
      <c r="CR158" s="44"/>
      <c r="CS158" s="44"/>
      <c r="CT158" s="44"/>
      <c r="CU158" s="44"/>
      <c r="CV158" s="44"/>
      <c r="CW158" s="44"/>
      <c r="CX158" s="44"/>
      <c r="CY158" s="44"/>
      <c r="CZ158" s="44"/>
      <c r="DA158" s="44"/>
      <c r="DB158" s="46"/>
      <c r="DC158" s="46"/>
      <c r="DD158" s="46"/>
      <c r="DE158" s="46"/>
      <c r="DF158" s="46"/>
      <c r="DG158" s="46"/>
      <c r="DH158" s="46"/>
      <c r="DI158" s="46"/>
      <c r="DJ158" s="46"/>
      <c r="DK158" s="46"/>
      <c r="DL158" s="46"/>
      <c r="DM158" s="46"/>
      <c r="DN158" s="46"/>
      <c r="DO158" s="46"/>
      <c r="DP158" s="46"/>
      <c r="DQ158" s="46"/>
      <c r="DR158" s="46"/>
      <c r="DS158" s="46"/>
      <c r="DT158" s="46"/>
      <c r="DU158" s="46"/>
      <c r="DV158" s="46"/>
      <c r="DW158" s="46"/>
      <c r="DX158" s="46"/>
      <c r="DY158" s="37"/>
      <c r="DZ158" s="40"/>
      <c r="EA158" s="40"/>
      <c r="EB158" s="40"/>
      <c r="EC158" s="40"/>
      <c r="ED158" s="40"/>
      <c r="EE158" s="40"/>
      <c r="EF158" s="40"/>
      <c r="EG158" s="40"/>
      <c r="EH158" s="40"/>
      <c r="EI158" s="40"/>
      <c r="EJ158" s="40"/>
      <c r="EK158" s="50"/>
      <c r="EL158" s="50"/>
      <c r="EM158" s="50"/>
      <c r="EN158" s="50"/>
      <c r="EO158" s="50"/>
      <c r="EP158" s="50"/>
      <c r="EQ158" s="50"/>
      <c r="ER158" s="50"/>
      <c r="ES158" s="50"/>
      <c r="ET158" s="50"/>
      <c r="EU158" s="50"/>
      <c r="EV158" s="50"/>
      <c r="EW158" s="50"/>
      <c r="EX158" s="50"/>
      <c r="EY158" s="50"/>
      <c r="EZ158" s="50"/>
      <c r="FA158" s="50"/>
      <c r="FB158" s="50"/>
      <c r="FC158" s="50"/>
      <c r="FD158" s="50"/>
      <c r="FE158" s="50"/>
      <c r="FF158" s="50"/>
      <c r="FG158" s="50"/>
      <c r="FH158" s="50"/>
      <c r="FI158" s="50"/>
      <c r="FJ158" s="50"/>
      <c r="FK158" s="50"/>
      <c r="FL158" s="50"/>
      <c r="FM158" s="50"/>
      <c r="FN158" s="50"/>
      <c r="FO158" s="50"/>
      <c r="FP158" s="50"/>
      <c r="FQ158" s="50"/>
      <c r="FR158" s="50"/>
      <c r="FS158" s="50"/>
      <c r="FT158" s="50"/>
      <c r="FU158" s="50"/>
      <c r="FV158" s="50"/>
      <c r="FW158" s="50"/>
      <c r="FX158" s="50"/>
      <c r="FY158" s="50"/>
      <c r="FZ158" s="50"/>
      <c r="GA158" s="50"/>
      <c r="GB158" s="50"/>
      <c r="GC158" s="50"/>
      <c r="GD158" s="50"/>
      <c r="GE158" s="50"/>
      <c r="GF158" s="50"/>
      <c r="GG158" s="50"/>
      <c r="GH158" s="50"/>
      <c r="GI158" s="50"/>
      <c r="GJ158" s="50"/>
      <c r="GK158" s="50"/>
      <c r="GL158" s="50"/>
      <c r="GM158" s="50"/>
      <c r="GN158" s="50"/>
      <c r="GO158" s="50"/>
      <c r="GP158" s="50"/>
      <c r="GQ158" s="50"/>
      <c r="GR158" s="50"/>
      <c r="GS158" s="50"/>
      <c r="GT158" s="50"/>
      <c r="GU158" s="50"/>
      <c r="GV158" s="50"/>
      <c r="GW158" s="50"/>
      <c r="GX158" s="50"/>
      <c r="GY158" s="50"/>
      <c r="GZ158" s="50"/>
      <c r="HA158" s="50"/>
      <c r="HB158" s="50"/>
      <c r="HC158" s="50"/>
      <c r="HD158" s="50"/>
      <c r="HE158" s="50"/>
      <c r="HF158" s="50"/>
      <c r="HG158" s="50"/>
      <c r="HH158" s="50"/>
      <c r="HI158" s="50"/>
      <c r="HJ158" s="50"/>
      <c r="HK158" s="50"/>
      <c r="HL158" s="50"/>
      <c r="HM158" s="50"/>
      <c r="HN158" s="50"/>
      <c r="HO158" s="50"/>
      <c r="HP158" s="50"/>
      <c r="HQ158" s="50"/>
      <c r="HR158" s="50"/>
      <c r="HS158" s="50"/>
      <c r="HT158" s="50"/>
      <c r="HU158" s="50"/>
      <c r="HV158" s="50"/>
      <c r="HW158" s="50"/>
      <c r="HX158" s="50"/>
      <c r="HY158" s="50"/>
      <c r="HZ158" s="50"/>
      <c r="IA158" s="50"/>
      <c r="IB158" s="50"/>
      <c r="IC158" s="50"/>
      <c r="ID158" s="50"/>
      <c r="IE158" s="50"/>
      <c r="IF158" s="50"/>
      <c r="IG158" s="50"/>
      <c r="IH158" s="50"/>
      <c r="II158" s="50"/>
      <c r="IJ158" s="50"/>
    </row>
    <row r="159" spans="1:244" s="47" customFormat="1" ht="9.75" customHeight="1">
      <c r="A159" s="53"/>
      <c r="B159" s="53"/>
      <c r="C159" s="53"/>
      <c r="D159" s="53"/>
      <c r="E159" s="53"/>
      <c r="F159" s="53"/>
      <c r="G159" s="53"/>
      <c r="H159" s="53"/>
      <c r="I159" s="53"/>
      <c r="J159" s="53"/>
      <c r="K159" s="59"/>
      <c r="L159" s="59"/>
      <c r="M159" s="59"/>
      <c r="N159" s="59"/>
      <c r="O159" s="59"/>
      <c r="P159" s="59"/>
      <c r="Q159" s="59"/>
      <c r="R159" s="59"/>
      <c r="S159" s="53"/>
      <c r="T159" s="59"/>
      <c r="U159" s="59"/>
      <c r="V159" s="59"/>
      <c r="W159" s="59"/>
      <c r="X159" s="59"/>
      <c r="Y159" s="59"/>
      <c r="Z159" s="59"/>
      <c r="AA159" s="59"/>
      <c r="AB159" s="53"/>
      <c r="AC159" s="59"/>
      <c r="AD159" s="59"/>
      <c r="AE159" s="59"/>
      <c r="AF159" s="59"/>
      <c r="AG159" s="59"/>
      <c r="AH159" s="59"/>
      <c r="AI159" s="59"/>
      <c r="AJ159" s="59"/>
      <c r="AK159" s="53"/>
      <c r="AL159" s="59"/>
      <c r="AM159" s="50"/>
      <c r="AN159" s="50"/>
      <c r="AO159" s="50"/>
      <c r="AP159" s="50"/>
      <c r="AQ159" s="50"/>
      <c r="AR159" s="50"/>
      <c r="AS159" s="50"/>
      <c r="AT159" s="50"/>
      <c r="AU159" s="50"/>
      <c r="AV159" s="50"/>
      <c r="AW159" s="50"/>
      <c r="AX159" s="50"/>
      <c r="AY159" s="50"/>
      <c r="AZ159" s="50"/>
      <c r="BA159" s="50"/>
      <c r="BB159" s="50"/>
      <c r="BC159" s="50"/>
      <c r="BD159" s="50"/>
      <c r="BE159" s="50"/>
      <c r="BF159" s="50"/>
      <c r="BG159" s="50"/>
      <c r="BH159" s="50"/>
      <c r="BI159" s="50"/>
      <c r="BJ159" s="50"/>
      <c r="BK159" s="50"/>
      <c r="BL159" s="50"/>
      <c r="BM159" s="50"/>
      <c r="BN159" s="50"/>
      <c r="BO159" s="50"/>
      <c r="BP159" s="50"/>
      <c r="BQ159" s="50"/>
      <c r="BR159" s="50"/>
      <c r="BS159" s="50"/>
      <c r="BT159" s="50"/>
      <c r="BU159" s="50"/>
      <c r="BV159" s="51"/>
      <c r="BW159" s="51"/>
      <c r="BX159" s="51"/>
      <c r="BY159" s="51"/>
      <c r="BZ159" s="51"/>
      <c r="CA159" s="51"/>
      <c r="CB159" s="51"/>
      <c r="CC159" s="51"/>
      <c r="CD159" s="50"/>
      <c r="CE159" s="50"/>
      <c r="CF159" s="50"/>
      <c r="CG159" s="50"/>
      <c r="CH159" s="50"/>
      <c r="CI159" s="50"/>
      <c r="CJ159" s="50"/>
      <c r="CK159" s="40"/>
      <c r="CL159" s="44"/>
      <c r="CM159" s="44"/>
      <c r="CN159" s="44"/>
      <c r="CO159" s="44"/>
      <c r="CP159" s="44"/>
      <c r="CQ159" s="44"/>
      <c r="CR159" s="44"/>
      <c r="CS159" s="44"/>
      <c r="CT159" s="44"/>
      <c r="CU159" s="44"/>
      <c r="CV159" s="44"/>
      <c r="CW159" s="44"/>
      <c r="CX159" s="44"/>
      <c r="CY159" s="44"/>
      <c r="CZ159" s="44"/>
      <c r="DA159" s="42"/>
      <c r="DB159" s="46"/>
      <c r="DC159" s="46"/>
      <c r="DD159" s="46"/>
      <c r="DE159" s="46"/>
      <c r="DF159" s="46"/>
      <c r="DG159" s="46"/>
      <c r="DH159" s="46"/>
      <c r="DI159" s="46"/>
      <c r="DJ159" s="46"/>
      <c r="DK159" s="46"/>
      <c r="DL159" s="46"/>
      <c r="DM159" s="46"/>
      <c r="DN159" s="46"/>
      <c r="DO159" s="46"/>
      <c r="DP159" s="46"/>
      <c r="DQ159" s="46"/>
      <c r="DR159" s="46"/>
      <c r="DS159" s="46"/>
      <c r="DT159" s="46"/>
      <c r="DU159" s="46"/>
      <c r="DV159" s="46"/>
      <c r="DW159" s="46"/>
      <c r="DX159" s="46"/>
      <c r="DY159" s="37"/>
      <c r="DZ159" s="40"/>
      <c r="EA159" s="40"/>
      <c r="EB159" s="40"/>
      <c r="EC159" s="40"/>
      <c r="ED159" s="40"/>
      <c r="EE159" s="40"/>
      <c r="EF159" s="40"/>
      <c r="EG159" s="40"/>
      <c r="EH159" s="40"/>
      <c r="EI159" s="40"/>
      <c r="EJ159" s="40"/>
      <c r="EK159" s="50"/>
      <c r="EL159" s="50"/>
      <c r="EM159" s="50"/>
      <c r="EN159" s="50"/>
      <c r="EO159" s="50"/>
      <c r="EP159" s="50"/>
      <c r="EQ159" s="50"/>
      <c r="ER159" s="50"/>
      <c r="ES159" s="50"/>
      <c r="ET159" s="50"/>
      <c r="EU159" s="50"/>
      <c r="EV159" s="50"/>
      <c r="EW159" s="50"/>
      <c r="EX159" s="50"/>
      <c r="EY159" s="50"/>
      <c r="EZ159" s="50"/>
      <c r="FA159" s="50"/>
      <c r="FB159" s="50"/>
      <c r="FC159" s="50"/>
      <c r="FD159" s="50"/>
      <c r="FE159" s="50"/>
      <c r="FF159" s="50"/>
      <c r="FG159" s="50"/>
      <c r="FH159" s="50"/>
      <c r="FI159" s="50"/>
      <c r="FJ159" s="50"/>
      <c r="FK159" s="50"/>
      <c r="FL159" s="50"/>
      <c r="FM159" s="50"/>
      <c r="FN159" s="50"/>
      <c r="FO159" s="50"/>
      <c r="FP159" s="50"/>
      <c r="FQ159" s="50"/>
      <c r="FR159" s="50"/>
      <c r="FS159" s="50"/>
      <c r="FT159" s="50"/>
      <c r="FU159" s="50"/>
      <c r="FV159" s="50"/>
      <c r="FW159" s="50"/>
      <c r="FX159" s="50"/>
      <c r="FY159" s="50"/>
      <c r="FZ159" s="50"/>
      <c r="GA159" s="50"/>
      <c r="GB159" s="50"/>
      <c r="GC159" s="50"/>
      <c r="GD159" s="50"/>
      <c r="GE159" s="50"/>
      <c r="GF159" s="50"/>
      <c r="GG159" s="50"/>
      <c r="GH159" s="50"/>
      <c r="GI159" s="50"/>
      <c r="GJ159" s="50"/>
      <c r="GK159" s="50"/>
      <c r="GL159" s="50"/>
      <c r="GM159" s="50"/>
      <c r="GN159" s="50"/>
      <c r="GO159" s="50"/>
      <c r="GP159" s="50"/>
      <c r="GQ159" s="50"/>
      <c r="GR159" s="50"/>
      <c r="GS159" s="50"/>
      <c r="GT159" s="50"/>
      <c r="GU159" s="50"/>
      <c r="GV159" s="50"/>
      <c r="GW159" s="50"/>
      <c r="GX159" s="50"/>
      <c r="GY159" s="50"/>
      <c r="GZ159" s="50"/>
      <c r="HA159" s="50"/>
      <c r="HB159" s="50"/>
      <c r="HC159" s="50"/>
      <c r="HD159" s="50"/>
      <c r="HE159" s="50"/>
      <c r="HF159" s="50"/>
      <c r="HG159" s="50"/>
      <c r="HH159" s="50"/>
      <c r="HI159" s="50"/>
      <c r="HJ159" s="50"/>
      <c r="HK159" s="50"/>
      <c r="HL159" s="50"/>
      <c r="HM159" s="50"/>
      <c r="HN159" s="50"/>
      <c r="HO159" s="50"/>
      <c r="HP159" s="50"/>
      <c r="HQ159" s="50"/>
      <c r="HR159" s="50"/>
      <c r="HS159" s="50"/>
      <c r="HT159" s="50"/>
      <c r="HU159" s="50"/>
      <c r="HV159" s="50"/>
      <c r="HW159" s="50"/>
      <c r="HX159" s="50"/>
      <c r="HY159" s="50"/>
      <c r="HZ159" s="50"/>
      <c r="IA159" s="50"/>
      <c r="IB159" s="50"/>
      <c r="IC159" s="50"/>
      <c r="ID159" s="50"/>
      <c r="IE159" s="50"/>
      <c r="IF159" s="50"/>
      <c r="IG159" s="50"/>
      <c r="IH159" s="50"/>
      <c r="II159" s="50"/>
      <c r="IJ159" s="50"/>
    </row>
    <row r="160" spans="1:244" s="47" customFormat="1" ht="9.75" customHeight="1">
      <c r="A160" s="53"/>
      <c r="B160" s="53"/>
      <c r="C160" s="53"/>
      <c r="D160" s="53"/>
      <c r="E160" s="53"/>
      <c r="F160" s="53"/>
      <c r="G160" s="53"/>
      <c r="H160" s="53"/>
      <c r="I160" s="53"/>
      <c r="J160" s="53"/>
      <c r="K160" s="59"/>
      <c r="L160" s="59"/>
      <c r="M160" s="59"/>
      <c r="N160" s="59"/>
      <c r="O160" s="59"/>
      <c r="P160" s="59"/>
      <c r="Q160" s="59"/>
      <c r="R160" s="59"/>
      <c r="S160" s="53"/>
      <c r="T160" s="59"/>
      <c r="U160" s="59"/>
      <c r="V160" s="59"/>
      <c r="W160" s="59"/>
      <c r="X160" s="59"/>
      <c r="Y160" s="59"/>
      <c r="Z160" s="59"/>
      <c r="AA160" s="59"/>
      <c r="AB160" s="53"/>
      <c r="AC160" s="59"/>
      <c r="AD160" s="59"/>
      <c r="AE160" s="59"/>
      <c r="AF160" s="59"/>
      <c r="AG160" s="59"/>
      <c r="AH160" s="59"/>
      <c r="AI160" s="59"/>
      <c r="AJ160" s="59"/>
      <c r="AK160" s="53"/>
      <c r="AL160" s="59"/>
      <c r="AM160" s="50"/>
      <c r="AN160" s="50"/>
      <c r="AO160" s="50"/>
      <c r="AP160" s="50"/>
      <c r="AQ160" s="50"/>
      <c r="AR160" s="50"/>
      <c r="AS160" s="50"/>
      <c r="AT160" s="50"/>
      <c r="AU160" s="50"/>
      <c r="AV160" s="50"/>
      <c r="AW160" s="50"/>
      <c r="AX160" s="50"/>
      <c r="AY160" s="50"/>
      <c r="AZ160" s="50"/>
      <c r="BA160" s="50"/>
      <c r="BB160" s="50"/>
      <c r="BC160" s="50"/>
      <c r="BD160" s="50"/>
      <c r="BE160" s="50"/>
      <c r="BF160" s="50"/>
      <c r="BG160" s="50"/>
      <c r="BH160" s="50"/>
      <c r="BI160" s="50"/>
      <c r="BJ160" s="50"/>
      <c r="BK160" s="50"/>
      <c r="BL160" s="50"/>
      <c r="BM160" s="50"/>
      <c r="BN160" s="50"/>
      <c r="BO160" s="50"/>
      <c r="BP160" s="50"/>
      <c r="BQ160" s="50"/>
      <c r="BR160" s="50"/>
      <c r="BS160" s="50"/>
      <c r="BT160" s="50"/>
      <c r="BU160" s="50"/>
      <c r="BV160" s="51"/>
      <c r="BW160" s="51"/>
      <c r="BX160" s="51"/>
      <c r="BY160" s="51"/>
      <c r="BZ160" s="51"/>
      <c r="CA160" s="51"/>
      <c r="CB160" s="51"/>
      <c r="CC160" s="51"/>
      <c r="CD160" s="50"/>
      <c r="CE160" s="50"/>
      <c r="CF160" s="50"/>
      <c r="CG160" s="50"/>
      <c r="CH160" s="50"/>
      <c r="CI160" s="50"/>
      <c r="CJ160" s="50"/>
      <c r="CK160" s="40"/>
      <c r="CL160" s="44"/>
      <c r="CM160" s="44"/>
      <c r="CN160" s="44"/>
      <c r="CO160" s="44"/>
      <c r="CP160" s="44"/>
      <c r="CQ160" s="40"/>
      <c r="CR160" s="40"/>
      <c r="CS160" s="40"/>
      <c r="CT160" s="40"/>
      <c r="CU160" s="40"/>
      <c r="CV160" s="40"/>
      <c r="CW160" s="40"/>
      <c r="CX160" s="40"/>
      <c r="CY160" s="40"/>
      <c r="CZ160" s="40"/>
      <c r="DA160" s="38"/>
      <c r="DB160" s="37"/>
      <c r="DC160" s="37"/>
      <c r="DD160" s="37"/>
      <c r="DE160" s="37"/>
      <c r="DF160" s="37"/>
      <c r="DG160" s="37"/>
      <c r="DH160" s="37"/>
      <c r="DI160" s="37"/>
      <c r="DJ160" s="37"/>
      <c r="DK160" s="37"/>
      <c r="DL160" s="37"/>
      <c r="DM160" s="37"/>
      <c r="DN160" s="37"/>
      <c r="DO160" s="37"/>
      <c r="DP160" s="37"/>
      <c r="DQ160" s="37"/>
      <c r="DR160" s="37"/>
      <c r="DS160" s="37"/>
      <c r="DT160" s="37"/>
      <c r="DU160" s="37"/>
      <c r="DV160" s="37"/>
      <c r="DW160" s="37"/>
      <c r="DX160" s="37"/>
      <c r="DY160" s="37"/>
      <c r="DZ160" s="40"/>
      <c r="EA160" s="40"/>
      <c r="EB160" s="40"/>
      <c r="EC160" s="40"/>
      <c r="ED160" s="40"/>
      <c r="EE160" s="40"/>
      <c r="EF160" s="40"/>
      <c r="EG160" s="40"/>
      <c r="EH160" s="40"/>
      <c r="EI160" s="40"/>
      <c r="EJ160" s="40"/>
      <c r="EK160" s="50"/>
      <c r="EL160" s="50"/>
      <c r="EM160" s="50"/>
      <c r="EN160" s="50"/>
      <c r="EO160" s="50"/>
      <c r="EP160" s="50"/>
      <c r="EQ160" s="50"/>
      <c r="ER160" s="50"/>
      <c r="ES160" s="50"/>
      <c r="ET160" s="50"/>
      <c r="EU160" s="50"/>
      <c r="EV160" s="50"/>
      <c r="EW160" s="50"/>
      <c r="EX160" s="50"/>
      <c r="EY160" s="50"/>
      <c r="EZ160" s="50"/>
      <c r="FA160" s="50"/>
      <c r="FB160" s="50"/>
      <c r="FC160" s="50"/>
      <c r="FD160" s="50"/>
      <c r="FE160" s="50"/>
      <c r="FF160" s="50"/>
      <c r="FG160" s="50"/>
      <c r="FH160" s="50"/>
      <c r="FI160" s="50"/>
      <c r="FJ160" s="50"/>
      <c r="FK160" s="50"/>
      <c r="FL160" s="50"/>
      <c r="FM160" s="50"/>
      <c r="FN160" s="50"/>
      <c r="FO160" s="50"/>
      <c r="FP160" s="50"/>
      <c r="FQ160" s="50"/>
      <c r="FR160" s="50"/>
      <c r="FS160" s="50"/>
      <c r="FT160" s="50"/>
      <c r="FU160" s="50"/>
      <c r="FV160" s="50"/>
      <c r="FW160" s="50"/>
      <c r="FX160" s="50"/>
      <c r="FY160" s="50"/>
      <c r="FZ160" s="50"/>
      <c r="GA160" s="50"/>
      <c r="GB160" s="50"/>
      <c r="GC160" s="50"/>
      <c r="GD160" s="50"/>
      <c r="GE160" s="50"/>
      <c r="GF160" s="50"/>
      <c r="GG160" s="50"/>
      <c r="GH160" s="50"/>
      <c r="GI160" s="50"/>
      <c r="GJ160" s="50"/>
      <c r="GK160" s="50"/>
      <c r="GL160" s="50"/>
      <c r="GM160" s="50"/>
      <c r="GN160" s="50"/>
      <c r="GO160" s="50"/>
      <c r="GP160" s="50"/>
      <c r="GQ160" s="50"/>
      <c r="GR160" s="50"/>
      <c r="GS160" s="50"/>
      <c r="GT160" s="50"/>
      <c r="GU160" s="50"/>
      <c r="GV160" s="50"/>
      <c r="GW160" s="50"/>
      <c r="GX160" s="50"/>
      <c r="GY160" s="50"/>
      <c r="GZ160" s="50"/>
      <c r="HA160" s="50"/>
      <c r="HB160" s="50"/>
      <c r="HC160" s="50"/>
      <c r="HD160" s="50"/>
      <c r="HE160" s="50"/>
      <c r="HF160" s="50"/>
      <c r="HG160" s="50"/>
      <c r="HH160" s="50"/>
      <c r="HI160" s="50"/>
      <c r="HJ160" s="50"/>
      <c r="HK160" s="50"/>
      <c r="HL160" s="50"/>
      <c r="HM160" s="50"/>
      <c r="HN160" s="50"/>
      <c r="HO160" s="50"/>
      <c r="HP160" s="50"/>
      <c r="HQ160" s="50"/>
      <c r="HR160" s="50"/>
      <c r="HS160" s="50"/>
      <c r="HT160" s="50"/>
      <c r="HU160" s="50"/>
      <c r="HV160" s="50"/>
      <c r="HW160" s="50"/>
      <c r="HX160" s="50"/>
      <c r="HY160" s="50"/>
      <c r="HZ160" s="50"/>
      <c r="IA160" s="50"/>
      <c r="IB160" s="50"/>
      <c r="IC160" s="50"/>
      <c r="ID160" s="50"/>
      <c r="IE160" s="50"/>
      <c r="IF160" s="50"/>
      <c r="IG160" s="50"/>
      <c r="IH160" s="50"/>
      <c r="II160" s="50"/>
      <c r="IJ160" s="50"/>
    </row>
    <row r="161" spans="1:244" s="47" customFormat="1" ht="9.75" customHeight="1">
      <c r="A161" s="53"/>
      <c r="B161" s="53"/>
      <c r="C161" s="53"/>
      <c r="D161" s="53"/>
      <c r="E161" s="53"/>
      <c r="F161" s="53"/>
      <c r="G161" s="53"/>
      <c r="H161" s="53"/>
      <c r="I161" s="53"/>
      <c r="J161" s="53"/>
      <c r="K161" s="59"/>
      <c r="L161" s="59"/>
      <c r="M161" s="59"/>
      <c r="N161" s="59"/>
      <c r="O161" s="59"/>
      <c r="P161" s="59"/>
      <c r="Q161" s="59"/>
      <c r="R161" s="59"/>
      <c r="S161" s="53"/>
      <c r="T161" s="59"/>
      <c r="U161" s="59"/>
      <c r="V161" s="59"/>
      <c r="W161" s="59"/>
      <c r="X161" s="59"/>
      <c r="Y161" s="59"/>
      <c r="Z161" s="59"/>
      <c r="AA161" s="59"/>
      <c r="AB161" s="53"/>
      <c r="AC161" s="59"/>
      <c r="AD161" s="59"/>
      <c r="AE161" s="59"/>
      <c r="AF161" s="59"/>
      <c r="AG161" s="59"/>
      <c r="AH161" s="59"/>
      <c r="AI161" s="59"/>
      <c r="AJ161" s="59"/>
      <c r="AK161" s="53"/>
      <c r="AL161" s="59"/>
      <c r="AM161" s="50"/>
      <c r="AN161" s="50"/>
      <c r="AO161" s="50"/>
      <c r="AP161" s="50"/>
      <c r="AQ161" s="50"/>
      <c r="AR161" s="50"/>
      <c r="AS161" s="50"/>
      <c r="AT161" s="50"/>
      <c r="AU161" s="50"/>
      <c r="AV161" s="50"/>
      <c r="AW161" s="50"/>
      <c r="AX161" s="50"/>
      <c r="AY161" s="50"/>
      <c r="AZ161" s="50"/>
      <c r="BA161" s="50"/>
      <c r="BB161" s="50"/>
      <c r="BC161" s="50"/>
      <c r="BD161" s="50"/>
      <c r="BE161" s="50"/>
      <c r="BF161" s="50"/>
      <c r="BG161" s="50"/>
      <c r="BH161" s="50"/>
      <c r="BI161" s="50"/>
      <c r="BJ161" s="50"/>
      <c r="BK161" s="50"/>
      <c r="BL161" s="50"/>
      <c r="BM161" s="50"/>
      <c r="BN161" s="50"/>
      <c r="BO161" s="50"/>
      <c r="BP161" s="50"/>
      <c r="BQ161" s="50"/>
      <c r="BR161" s="50"/>
      <c r="BS161" s="50"/>
      <c r="BT161" s="50"/>
      <c r="BU161" s="50"/>
      <c r="BV161" s="51"/>
      <c r="BW161" s="51"/>
      <c r="BX161" s="51"/>
      <c r="BY161" s="51"/>
      <c r="BZ161" s="51"/>
      <c r="CA161" s="51"/>
      <c r="CB161" s="51"/>
      <c r="CC161" s="51"/>
      <c r="CD161" s="50"/>
      <c r="CE161" s="50"/>
      <c r="CF161" s="50"/>
      <c r="CG161" s="50"/>
      <c r="CH161" s="50"/>
      <c r="CI161" s="50"/>
      <c r="CJ161" s="50"/>
      <c r="CK161" s="40"/>
      <c r="CL161" s="44"/>
      <c r="CM161" s="44"/>
      <c r="CN161" s="44"/>
      <c r="CO161" s="44"/>
      <c r="CP161" s="44"/>
      <c r="CQ161" s="40"/>
      <c r="CR161" s="40"/>
      <c r="CS161" s="40"/>
      <c r="CT161" s="40"/>
      <c r="CU161" s="40"/>
      <c r="CV161" s="40"/>
      <c r="CW161" s="40"/>
      <c r="CX161" s="40"/>
      <c r="CY161" s="40"/>
      <c r="CZ161" s="40"/>
      <c r="DA161" s="38"/>
      <c r="DB161" s="37"/>
      <c r="DC161" s="37"/>
      <c r="DD161" s="37"/>
      <c r="DE161" s="37"/>
      <c r="DF161" s="37"/>
      <c r="DG161" s="37"/>
      <c r="DH161" s="37"/>
      <c r="DI161" s="37"/>
      <c r="DJ161" s="37"/>
      <c r="DK161" s="37"/>
      <c r="DL161" s="37"/>
      <c r="DM161" s="37"/>
      <c r="DN161" s="37"/>
      <c r="DO161" s="37"/>
      <c r="DP161" s="37"/>
      <c r="DQ161" s="37"/>
      <c r="DR161" s="37"/>
      <c r="DS161" s="37"/>
      <c r="DT161" s="37"/>
      <c r="DU161" s="37"/>
      <c r="DV161" s="37"/>
      <c r="DW161" s="37"/>
      <c r="DX161" s="37"/>
      <c r="DY161" s="37"/>
      <c r="DZ161" s="40"/>
      <c r="EA161" s="40"/>
      <c r="EB161" s="40"/>
      <c r="EC161" s="40"/>
      <c r="ED161" s="40"/>
      <c r="EE161" s="40"/>
      <c r="EF161" s="40"/>
      <c r="EG161" s="40"/>
      <c r="EH161" s="40"/>
      <c r="EI161" s="40"/>
      <c r="EJ161" s="40"/>
      <c r="EK161" s="50"/>
      <c r="EL161" s="50"/>
      <c r="EM161" s="50"/>
      <c r="EN161" s="50"/>
      <c r="EO161" s="50"/>
      <c r="EP161" s="50"/>
      <c r="EQ161" s="50"/>
      <c r="ER161" s="50"/>
      <c r="ES161" s="50"/>
      <c r="ET161" s="50"/>
      <c r="EU161" s="50"/>
      <c r="EV161" s="50"/>
      <c r="EW161" s="50"/>
      <c r="EX161" s="50"/>
      <c r="EY161" s="50"/>
      <c r="EZ161" s="50"/>
      <c r="FA161" s="50"/>
      <c r="FB161" s="50"/>
      <c r="FC161" s="50"/>
      <c r="FD161" s="50"/>
      <c r="FE161" s="50"/>
      <c r="FF161" s="50"/>
      <c r="FG161" s="50"/>
      <c r="FH161" s="50"/>
      <c r="FI161" s="50"/>
      <c r="FJ161" s="50"/>
      <c r="FK161" s="50"/>
      <c r="FL161" s="50"/>
      <c r="FM161" s="50"/>
      <c r="FN161" s="50"/>
      <c r="FO161" s="50"/>
      <c r="FP161" s="50"/>
      <c r="FQ161" s="50"/>
      <c r="FR161" s="50"/>
      <c r="FS161" s="50"/>
      <c r="FT161" s="50"/>
      <c r="FU161" s="50"/>
      <c r="FV161" s="50"/>
      <c r="FW161" s="50"/>
      <c r="FX161" s="50"/>
      <c r="FY161" s="50"/>
      <c r="FZ161" s="50"/>
      <c r="GA161" s="50"/>
      <c r="GB161" s="50"/>
      <c r="GC161" s="50"/>
      <c r="GD161" s="50"/>
      <c r="GE161" s="50"/>
      <c r="GF161" s="50"/>
      <c r="GG161" s="50"/>
      <c r="GH161" s="50"/>
      <c r="GI161" s="50"/>
      <c r="GJ161" s="50"/>
      <c r="GK161" s="50"/>
      <c r="GL161" s="50"/>
      <c r="GM161" s="50"/>
      <c r="GN161" s="50"/>
      <c r="GO161" s="50"/>
      <c r="GP161" s="50"/>
      <c r="GQ161" s="50"/>
      <c r="GR161" s="50"/>
      <c r="GS161" s="50"/>
      <c r="GT161" s="50"/>
      <c r="GU161" s="50"/>
      <c r="GV161" s="50"/>
      <c r="GW161" s="50"/>
      <c r="GX161" s="50"/>
      <c r="GY161" s="50"/>
      <c r="GZ161" s="50"/>
      <c r="HA161" s="50"/>
      <c r="HB161" s="50"/>
      <c r="HC161" s="50"/>
      <c r="HD161" s="50"/>
      <c r="HE161" s="50"/>
      <c r="HF161" s="50"/>
      <c r="HG161" s="50"/>
      <c r="HH161" s="50"/>
      <c r="HI161" s="50"/>
      <c r="HJ161" s="50"/>
      <c r="HK161" s="50"/>
      <c r="HL161" s="50"/>
      <c r="HM161" s="50"/>
      <c r="HN161" s="50"/>
      <c r="HO161" s="50"/>
      <c r="HP161" s="50"/>
      <c r="HQ161" s="50"/>
      <c r="HR161" s="50"/>
      <c r="HS161" s="50"/>
      <c r="HT161" s="50"/>
      <c r="HU161" s="50"/>
      <c r="HV161" s="50"/>
      <c r="HW161" s="50"/>
      <c r="HX161" s="50"/>
      <c r="HY161" s="50"/>
      <c r="HZ161" s="50"/>
      <c r="IA161" s="50"/>
      <c r="IB161" s="50"/>
      <c r="IC161" s="50"/>
      <c r="ID161" s="50"/>
      <c r="IE161" s="50"/>
      <c r="IF161" s="50"/>
      <c r="IG161" s="50"/>
      <c r="IH161" s="50"/>
      <c r="II161" s="50"/>
      <c r="IJ161" s="50"/>
    </row>
    <row r="162" spans="1:244" s="47" customFormat="1" ht="9.75" customHeight="1">
      <c r="A162" s="53"/>
      <c r="B162" s="53"/>
      <c r="C162" s="53"/>
      <c r="D162" s="53"/>
      <c r="E162" s="53"/>
      <c r="F162" s="53"/>
      <c r="G162" s="53"/>
      <c r="H162" s="53"/>
      <c r="I162" s="53"/>
      <c r="J162" s="53"/>
      <c r="K162" s="59"/>
      <c r="L162" s="59"/>
      <c r="M162" s="59"/>
      <c r="N162" s="59"/>
      <c r="O162" s="59"/>
      <c r="P162" s="59"/>
      <c r="Q162" s="59"/>
      <c r="R162" s="59"/>
      <c r="S162" s="53"/>
      <c r="T162" s="59"/>
      <c r="U162" s="59"/>
      <c r="V162" s="59"/>
      <c r="W162" s="59"/>
      <c r="X162" s="59"/>
      <c r="Y162" s="59"/>
      <c r="Z162" s="59"/>
      <c r="AA162" s="59"/>
      <c r="AB162" s="53"/>
      <c r="AC162" s="59"/>
      <c r="AD162" s="59"/>
      <c r="AE162" s="59"/>
      <c r="AF162" s="59"/>
      <c r="AG162" s="59"/>
      <c r="AH162" s="59"/>
      <c r="AI162" s="59"/>
      <c r="AJ162" s="59"/>
      <c r="AK162" s="53"/>
      <c r="AL162" s="59"/>
      <c r="AM162" s="50"/>
      <c r="AN162" s="50"/>
      <c r="AO162" s="50"/>
      <c r="AP162" s="50"/>
      <c r="AQ162" s="50"/>
      <c r="AR162" s="50"/>
      <c r="AS162" s="50"/>
      <c r="AT162" s="50"/>
      <c r="AU162" s="50"/>
      <c r="AV162" s="50"/>
      <c r="AW162" s="50"/>
      <c r="AX162" s="50"/>
      <c r="AY162" s="50"/>
      <c r="AZ162" s="50"/>
      <c r="BA162" s="50"/>
      <c r="BB162" s="50"/>
      <c r="BC162" s="50"/>
      <c r="BD162" s="50"/>
      <c r="BE162" s="50"/>
      <c r="BF162" s="50"/>
      <c r="BG162" s="50"/>
      <c r="BH162" s="50"/>
      <c r="BI162" s="50"/>
      <c r="BJ162" s="50"/>
      <c r="BK162" s="50"/>
      <c r="BL162" s="50"/>
      <c r="BM162" s="50"/>
      <c r="BN162" s="50"/>
      <c r="BO162" s="50"/>
      <c r="BP162" s="50"/>
      <c r="BQ162" s="50"/>
      <c r="BR162" s="50"/>
      <c r="BS162" s="50"/>
      <c r="BT162" s="50"/>
      <c r="BU162" s="50"/>
      <c r="BV162" s="51"/>
      <c r="BW162" s="51"/>
      <c r="BX162" s="51"/>
      <c r="BY162" s="51"/>
      <c r="BZ162" s="51"/>
      <c r="CA162" s="51"/>
      <c r="CB162" s="51"/>
      <c r="CC162" s="51"/>
      <c r="CD162" s="50"/>
      <c r="CE162" s="50"/>
      <c r="CF162" s="50"/>
      <c r="CG162" s="50"/>
      <c r="CH162" s="50"/>
      <c r="CI162" s="50"/>
      <c r="CJ162" s="50"/>
      <c r="CK162" s="40"/>
      <c r="CL162" s="44"/>
      <c r="CM162" s="44"/>
      <c r="CN162" s="44"/>
      <c r="CO162" s="44"/>
      <c r="CP162" s="44"/>
      <c r="CQ162" s="40"/>
      <c r="CR162" s="40"/>
      <c r="CS162" s="40"/>
      <c r="CT162" s="40"/>
      <c r="CU162" s="40"/>
      <c r="CV162" s="40"/>
      <c r="CW162" s="40"/>
      <c r="CX162" s="40"/>
      <c r="CY162" s="40"/>
      <c r="CZ162" s="40"/>
      <c r="DA162" s="38"/>
      <c r="DB162" s="37"/>
      <c r="DC162" s="37"/>
      <c r="DD162" s="37"/>
      <c r="DE162" s="37"/>
      <c r="DF162" s="37"/>
      <c r="DG162" s="37"/>
      <c r="DH162" s="37"/>
      <c r="DI162" s="37"/>
      <c r="DJ162" s="37"/>
      <c r="DK162" s="37"/>
      <c r="DL162" s="37"/>
      <c r="DM162" s="37"/>
      <c r="DN162" s="37"/>
      <c r="DO162" s="37"/>
      <c r="DP162" s="37"/>
      <c r="DQ162" s="37"/>
      <c r="DR162" s="37"/>
      <c r="DS162" s="37"/>
      <c r="DT162" s="37"/>
      <c r="DU162" s="37"/>
      <c r="DV162" s="37"/>
      <c r="DW162" s="37"/>
      <c r="DX162" s="37"/>
      <c r="DY162" s="37"/>
      <c r="DZ162" s="40"/>
      <c r="EA162" s="40"/>
      <c r="EB162" s="40"/>
      <c r="EC162" s="40"/>
      <c r="ED162" s="40"/>
      <c r="EE162" s="40"/>
      <c r="EF162" s="40"/>
      <c r="EG162" s="40"/>
      <c r="EH162" s="40"/>
      <c r="EI162" s="40"/>
      <c r="EJ162" s="40"/>
      <c r="EK162" s="50"/>
      <c r="EL162" s="50"/>
      <c r="EM162" s="50"/>
      <c r="EN162" s="50"/>
      <c r="EO162" s="50"/>
      <c r="EP162" s="50"/>
      <c r="EQ162" s="50"/>
      <c r="ER162" s="50"/>
      <c r="ES162" s="50"/>
      <c r="ET162" s="50"/>
      <c r="EU162" s="50"/>
      <c r="EV162" s="50"/>
      <c r="EW162" s="50"/>
      <c r="EX162" s="50"/>
      <c r="EY162" s="50"/>
      <c r="EZ162" s="50"/>
      <c r="FA162" s="50"/>
      <c r="FB162" s="50"/>
      <c r="FC162" s="50"/>
      <c r="FD162" s="50"/>
      <c r="FE162" s="50"/>
      <c r="FF162" s="50"/>
      <c r="FG162" s="50"/>
      <c r="FH162" s="50"/>
      <c r="FI162" s="50"/>
      <c r="FJ162" s="50"/>
      <c r="FK162" s="50"/>
      <c r="FL162" s="50"/>
      <c r="FM162" s="50"/>
      <c r="FN162" s="50"/>
      <c r="FO162" s="50"/>
      <c r="FP162" s="50"/>
      <c r="FQ162" s="50"/>
      <c r="FR162" s="50"/>
      <c r="FS162" s="50"/>
      <c r="FT162" s="50"/>
      <c r="FU162" s="50"/>
      <c r="FV162" s="50"/>
      <c r="FW162" s="50"/>
      <c r="FX162" s="50"/>
      <c r="FY162" s="50"/>
      <c r="FZ162" s="50"/>
      <c r="GA162" s="50"/>
      <c r="GB162" s="50"/>
      <c r="GC162" s="50"/>
      <c r="GD162" s="50"/>
      <c r="GE162" s="50"/>
      <c r="GF162" s="50"/>
      <c r="GG162" s="50"/>
      <c r="GH162" s="50"/>
      <c r="GI162" s="50"/>
      <c r="GJ162" s="50"/>
      <c r="GK162" s="50"/>
      <c r="GL162" s="50"/>
      <c r="GM162" s="50"/>
      <c r="GN162" s="50"/>
      <c r="GO162" s="50"/>
      <c r="GP162" s="50"/>
      <c r="GQ162" s="50"/>
      <c r="GR162" s="50"/>
      <c r="GS162" s="50"/>
      <c r="GT162" s="50"/>
      <c r="GU162" s="50"/>
      <c r="GV162" s="50"/>
      <c r="GW162" s="50"/>
      <c r="GX162" s="50"/>
      <c r="GY162" s="50"/>
      <c r="GZ162" s="50"/>
      <c r="HA162" s="50"/>
      <c r="HB162" s="50"/>
      <c r="HC162" s="50"/>
      <c r="HD162" s="50"/>
      <c r="HE162" s="50"/>
      <c r="HF162" s="50"/>
      <c r="HG162" s="50"/>
      <c r="HH162" s="50"/>
      <c r="HI162" s="50"/>
      <c r="HJ162" s="50"/>
      <c r="HK162" s="50"/>
      <c r="HL162" s="50"/>
      <c r="HM162" s="50"/>
      <c r="HN162" s="50"/>
      <c r="HO162" s="50"/>
      <c r="HP162" s="50"/>
      <c r="HQ162" s="50"/>
      <c r="HR162" s="50"/>
      <c r="HS162" s="50"/>
      <c r="HT162" s="50"/>
      <c r="HU162" s="50"/>
      <c r="HV162" s="50"/>
      <c r="HW162" s="50"/>
      <c r="HX162" s="50"/>
      <c r="HY162" s="50"/>
      <c r="HZ162" s="50"/>
      <c r="IA162" s="50"/>
      <c r="IB162" s="50"/>
      <c r="IC162" s="50"/>
      <c r="ID162" s="50"/>
      <c r="IE162" s="50"/>
      <c r="IF162" s="50"/>
      <c r="IG162" s="50"/>
      <c r="IH162" s="50"/>
      <c r="II162" s="50"/>
      <c r="IJ162" s="50"/>
    </row>
    <row r="163" spans="1:244" s="53" customFormat="1" ht="9.75" customHeight="1">
      <c r="K163" s="59"/>
      <c r="L163" s="59"/>
      <c r="M163" s="59"/>
      <c r="N163" s="59"/>
      <c r="O163" s="59"/>
      <c r="P163" s="59"/>
      <c r="Q163" s="59"/>
      <c r="R163" s="59"/>
      <c r="T163" s="59"/>
      <c r="U163" s="59"/>
      <c r="V163" s="59"/>
      <c r="W163" s="59"/>
      <c r="X163" s="59"/>
      <c r="Y163" s="59"/>
      <c r="Z163" s="59"/>
      <c r="AA163" s="59"/>
      <c r="AC163" s="59"/>
      <c r="AD163" s="59"/>
      <c r="AE163" s="59"/>
      <c r="AF163" s="59"/>
      <c r="AG163" s="59"/>
      <c r="AH163" s="59"/>
      <c r="AI163" s="59"/>
      <c r="AJ163" s="59"/>
      <c r="AL163" s="59"/>
      <c r="AM163" s="50"/>
      <c r="AN163" s="50"/>
      <c r="AO163" s="50"/>
      <c r="AP163" s="50"/>
      <c r="AQ163" s="50"/>
      <c r="AR163" s="50"/>
      <c r="AS163" s="50"/>
      <c r="AT163" s="50"/>
      <c r="AU163" s="50"/>
      <c r="AV163" s="50"/>
      <c r="AW163" s="50"/>
      <c r="AX163" s="50"/>
      <c r="AY163" s="50"/>
      <c r="AZ163" s="50"/>
      <c r="BA163" s="50"/>
      <c r="BB163" s="50"/>
      <c r="BC163" s="50"/>
      <c r="BD163" s="50"/>
      <c r="BE163" s="50"/>
      <c r="BF163" s="50"/>
      <c r="BG163" s="50"/>
      <c r="BH163" s="50"/>
      <c r="BI163" s="50"/>
      <c r="BJ163" s="50"/>
      <c r="BK163" s="50"/>
      <c r="BL163" s="50"/>
      <c r="BM163" s="50"/>
      <c r="BN163" s="50"/>
      <c r="BO163" s="50"/>
      <c r="BP163" s="50"/>
      <c r="BQ163" s="50"/>
      <c r="BR163" s="50"/>
      <c r="BS163" s="50"/>
      <c r="BT163" s="50"/>
      <c r="BU163" s="50"/>
      <c r="BV163" s="50"/>
      <c r="BW163" s="50"/>
      <c r="BX163" s="50"/>
      <c r="BY163" s="50"/>
      <c r="BZ163" s="50"/>
      <c r="CA163" s="50"/>
      <c r="CB163" s="50"/>
      <c r="CC163" s="50"/>
      <c r="CD163" s="50"/>
      <c r="CE163" s="50"/>
      <c r="CF163" s="50"/>
      <c r="CG163" s="50"/>
      <c r="CH163" s="50"/>
      <c r="CI163" s="50"/>
      <c r="CJ163" s="50"/>
      <c r="CK163" s="40"/>
      <c r="CL163" s="44"/>
      <c r="CM163" s="44"/>
      <c r="CN163" s="44"/>
      <c r="CO163" s="44"/>
      <c r="CP163" s="44"/>
      <c r="CQ163" s="40"/>
      <c r="CR163" s="40"/>
      <c r="CS163" s="40"/>
      <c r="CT163" s="40"/>
      <c r="CU163" s="40"/>
      <c r="CV163" s="40"/>
      <c r="CW163" s="40"/>
      <c r="CX163" s="40"/>
      <c r="CY163" s="40"/>
      <c r="CZ163" s="40"/>
      <c r="DA163" s="38"/>
      <c r="DB163" s="37"/>
      <c r="DC163" s="37"/>
      <c r="DD163" s="37"/>
      <c r="DE163" s="37"/>
      <c r="DF163" s="37"/>
      <c r="DG163" s="37"/>
      <c r="DH163" s="37"/>
      <c r="DI163" s="37"/>
      <c r="DJ163" s="37"/>
      <c r="DK163" s="37"/>
      <c r="DL163" s="37"/>
      <c r="DM163" s="37"/>
      <c r="DN163" s="37"/>
      <c r="DO163" s="37"/>
      <c r="DP163" s="37"/>
      <c r="DQ163" s="37"/>
      <c r="DR163" s="37"/>
      <c r="DS163" s="37"/>
      <c r="DT163" s="37"/>
      <c r="DU163" s="37"/>
      <c r="DV163" s="37"/>
      <c r="DW163" s="37"/>
      <c r="DX163" s="37"/>
      <c r="DY163" s="37"/>
      <c r="DZ163" s="40"/>
      <c r="EA163" s="40"/>
      <c r="EB163" s="40"/>
      <c r="EC163" s="40"/>
      <c r="ED163" s="40"/>
      <c r="EE163" s="40"/>
      <c r="EF163" s="40"/>
      <c r="EG163" s="40"/>
      <c r="EH163" s="40"/>
      <c r="EI163" s="40"/>
      <c r="EJ163" s="40"/>
      <c r="EK163" s="50"/>
      <c r="EL163" s="50"/>
      <c r="EM163" s="50"/>
      <c r="EN163" s="50"/>
      <c r="EO163" s="50"/>
      <c r="EP163" s="50"/>
      <c r="EQ163" s="50"/>
      <c r="ER163" s="50"/>
      <c r="ES163" s="50"/>
      <c r="ET163" s="50"/>
      <c r="EU163" s="50"/>
      <c r="EV163" s="50"/>
      <c r="EW163" s="50"/>
      <c r="EX163" s="50"/>
      <c r="EY163" s="50"/>
      <c r="EZ163" s="50"/>
      <c r="FA163" s="50"/>
      <c r="FB163" s="50"/>
      <c r="FC163" s="50"/>
      <c r="FD163" s="50"/>
      <c r="FE163" s="50"/>
      <c r="FF163" s="50"/>
      <c r="FG163" s="50"/>
      <c r="FH163" s="50"/>
      <c r="FI163" s="50"/>
      <c r="FJ163" s="50"/>
      <c r="FK163" s="50"/>
      <c r="FL163" s="50"/>
      <c r="FM163" s="50"/>
      <c r="FN163" s="50"/>
      <c r="FO163" s="50"/>
      <c r="FP163" s="50"/>
      <c r="FQ163" s="50"/>
      <c r="FR163" s="50"/>
      <c r="FS163" s="50"/>
      <c r="FT163" s="50"/>
      <c r="FU163" s="50"/>
      <c r="FV163" s="50"/>
      <c r="FW163" s="50"/>
      <c r="FX163" s="50"/>
      <c r="FY163" s="50"/>
      <c r="FZ163" s="50"/>
      <c r="GA163" s="50"/>
      <c r="GB163" s="50"/>
      <c r="GC163" s="50"/>
      <c r="GD163" s="50"/>
      <c r="GE163" s="50"/>
      <c r="GF163" s="50"/>
      <c r="GG163" s="50"/>
      <c r="GH163" s="50"/>
      <c r="GI163" s="50"/>
      <c r="GJ163" s="50"/>
      <c r="GK163" s="50"/>
      <c r="GL163" s="50"/>
      <c r="GM163" s="50"/>
      <c r="GN163" s="50"/>
      <c r="GO163" s="50"/>
      <c r="GP163" s="50"/>
      <c r="GQ163" s="50"/>
      <c r="GR163" s="50"/>
      <c r="GS163" s="50"/>
      <c r="GT163" s="50"/>
      <c r="GU163" s="50"/>
      <c r="GV163" s="50"/>
      <c r="GW163" s="50"/>
      <c r="GX163" s="50"/>
      <c r="GY163" s="50"/>
      <c r="GZ163" s="50"/>
      <c r="HA163" s="50"/>
      <c r="HB163" s="50"/>
      <c r="HC163" s="50"/>
      <c r="HD163" s="50"/>
      <c r="HE163" s="50"/>
      <c r="HF163" s="50"/>
      <c r="HG163" s="50"/>
      <c r="HH163" s="50"/>
      <c r="HI163" s="50"/>
      <c r="HJ163" s="50"/>
      <c r="HK163" s="50"/>
      <c r="HL163" s="50"/>
      <c r="HM163" s="50"/>
      <c r="HN163" s="50"/>
      <c r="HO163" s="50"/>
      <c r="HP163" s="50"/>
      <c r="HQ163" s="50"/>
      <c r="HR163" s="50"/>
      <c r="HS163" s="50"/>
      <c r="HT163" s="50"/>
      <c r="HU163" s="50"/>
      <c r="HV163" s="50"/>
      <c r="HW163" s="50"/>
      <c r="HX163" s="50"/>
      <c r="HY163" s="50"/>
      <c r="HZ163" s="50"/>
      <c r="IA163" s="50"/>
      <c r="IB163" s="50"/>
      <c r="IC163" s="50"/>
      <c r="ID163" s="50"/>
      <c r="IE163" s="50"/>
      <c r="IF163" s="50"/>
      <c r="IG163" s="50"/>
      <c r="IH163" s="50"/>
      <c r="II163" s="50"/>
      <c r="IJ163" s="50"/>
    </row>
    <row r="164" spans="1:244" s="53" customFormat="1" ht="9.75" customHeight="1">
      <c r="K164" s="59"/>
      <c r="L164" s="59"/>
      <c r="M164" s="59"/>
      <c r="N164" s="59"/>
      <c r="O164" s="59"/>
      <c r="P164" s="59"/>
      <c r="Q164" s="59"/>
      <c r="R164" s="59"/>
      <c r="T164" s="59"/>
      <c r="U164" s="59"/>
      <c r="V164" s="59"/>
      <c r="W164" s="59"/>
      <c r="X164" s="59"/>
      <c r="Y164" s="59"/>
      <c r="Z164" s="59"/>
      <c r="AA164" s="59"/>
      <c r="AC164" s="59"/>
      <c r="AD164" s="59"/>
      <c r="AE164" s="59"/>
      <c r="AF164" s="59"/>
      <c r="AG164" s="59"/>
      <c r="AH164" s="59"/>
      <c r="AI164" s="59"/>
      <c r="AJ164" s="59"/>
      <c r="AL164" s="59"/>
      <c r="AM164" s="50"/>
      <c r="AN164" s="50"/>
      <c r="AO164" s="50"/>
      <c r="AP164" s="50"/>
      <c r="AQ164" s="50"/>
      <c r="AR164" s="50"/>
      <c r="AS164" s="50"/>
      <c r="AT164" s="50"/>
      <c r="AU164" s="50"/>
      <c r="AV164" s="50"/>
      <c r="AW164" s="50"/>
      <c r="AX164" s="50"/>
      <c r="AY164" s="50"/>
      <c r="AZ164" s="50"/>
      <c r="BA164" s="50"/>
      <c r="BB164" s="50"/>
      <c r="BC164" s="50"/>
      <c r="BD164" s="50"/>
      <c r="BE164" s="50"/>
      <c r="BF164" s="50"/>
      <c r="BG164" s="50"/>
      <c r="BH164" s="50"/>
      <c r="BI164" s="50"/>
      <c r="BJ164" s="50"/>
      <c r="BK164" s="50"/>
      <c r="BL164" s="50"/>
      <c r="BM164" s="50"/>
      <c r="BN164" s="50"/>
      <c r="BO164" s="50"/>
      <c r="BP164" s="50"/>
      <c r="BQ164" s="50"/>
      <c r="BR164" s="50"/>
      <c r="BS164" s="50"/>
      <c r="BT164" s="50"/>
      <c r="BU164" s="50"/>
      <c r="BV164" s="50"/>
      <c r="BW164" s="50"/>
      <c r="BX164" s="50"/>
      <c r="BY164" s="50"/>
      <c r="BZ164" s="50"/>
      <c r="CA164" s="50"/>
      <c r="CB164" s="50"/>
      <c r="CC164" s="50"/>
      <c r="CD164" s="50"/>
      <c r="CE164" s="50"/>
      <c r="CF164" s="50"/>
      <c r="CG164" s="50"/>
      <c r="CH164" s="50"/>
      <c r="CI164" s="50"/>
      <c r="CJ164" s="50"/>
      <c r="CK164" s="40"/>
      <c r="CL164" s="44"/>
      <c r="CM164" s="44"/>
      <c r="CN164" s="44"/>
      <c r="CO164" s="44"/>
      <c r="CP164" s="44"/>
      <c r="CQ164" s="40"/>
      <c r="CR164" s="40"/>
      <c r="CS164" s="40"/>
      <c r="CT164" s="40"/>
      <c r="CU164" s="40"/>
      <c r="CV164" s="40"/>
      <c r="CW164" s="40"/>
      <c r="CX164" s="40"/>
      <c r="CY164" s="40"/>
      <c r="CZ164" s="40"/>
      <c r="DA164" s="38"/>
      <c r="DB164" s="37"/>
      <c r="DC164" s="37"/>
      <c r="DD164" s="37"/>
      <c r="DE164" s="37"/>
      <c r="DF164" s="37"/>
      <c r="DG164" s="37"/>
      <c r="DH164" s="37"/>
      <c r="DI164" s="37"/>
      <c r="DJ164" s="37"/>
      <c r="DK164" s="37"/>
      <c r="DL164" s="37"/>
      <c r="DM164" s="37"/>
      <c r="DN164" s="37"/>
      <c r="DO164" s="37"/>
      <c r="DP164" s="37"/>
      <c r="DQ164" s="37"/>
      <c r="DR164" s="37"/>
      <c r="DS164" s="37"/>
      <c r="DT164" s="37"/>
      <c r="DU164" s="37"/>
      <c r="DV164" s="37"/>
      <c r="DW164" s="37"/>
      <c r="DX164" s="37"/>
      <c r="DY164" s="37"/>
      <c r="DZ164" s="40"/>
      <c r="EA164" s="40"/>
      <c r="EB164" s="40"/>
      <c r="EC164" s="40"/>
      <c r="ED164" s="40"/>
      <c r="EE164" s="40"/>
      <c r="EF164" s="40"/>
      <c r="EG164" s="40"/>
      <c r="EH164" s="40"/>
      <c r="EI164" s="40"/>
      <c r="EJ164" s="40"/>
      <c r="EK164" s="50"/>
      <c r="EL164" s="50"/>
      <c r="EM164" s="50"/>
      <c r="EN164" s="50"/>
      <c r="EO164" s="50"/>
      <c r="EP164" s="50"/>
      <c r="EQ164" s="50"/>
      <c r="ER164" s="50"/>
      <c r="ES164" s="50"/>
      <c r="ET164" s="50"/>
      <c r="EU164" s="50"/>
      <c r="EV164" s="50"/>
      <c r="EW164" s="50"/>
      <c r="EX164" s="50"/>
      <c r="EY164" s="50"/>
      <c r="EZ164" s="50"/>
      <c r="FA164" s="50"/>
      <c r="FB164" s="50"/>
      <c r="FC164" s="50"/>
      <c r="FD164" s="50"/>
      <c r="FE164" s="50"/>
      <c r="FF164" s="50"/>
      <c r="FG164" s="50"/>
      <c r="FH164" s="50"/>
      <c r="FI164" s="50"/>
      <c r="FJ164" s="50"/>
      <c r="FK164" s="50"/>
      <c r="FL164" s="50"/>
      <c r="FM164" s="50"/>
      <c r="FN164" s="50"/>
      <c r="FO164" s="50"/>
      <c r="FP164" s="50"/>
      <c r="FQ164" s="50"/>
      <c r="FR164" s="50"/>
      <c r="FS164" s="50"/>
      <c r="FT164" s="50"/>
      <c r="FU164" s="50"/>
      <c r="FV164" s="50"/>
      <c r="FW164" s="50"/>
      <c r="FX164" s="50"/>
      <c r="FY164" s="50"/>
      <c r="FZ164" s="50"/>
      <c r="GA164" s="50"/>
      <c r="GB164" s="50"/>
      <c r="GC164" s="50"/>
      <c r="GD164" s="50"/>
      <c r="GE164" s="50"/>
      <c r="GF164" s="50"/>
      <c r="GG164" s="50"/>
      <c r="GH164" s="50"/>
      <c r="GI164" s="50"/>
      <c r="GJ164" s="50"/>
      <c r="GK164" s="50"/>
      <c r="GL164" s="50"/>
      <c r="GM164" s="50"/>
      <c r="GN164" s="50"/>
      <c r="GO164" s="50"/>
      <c r="GP164" s="50"/>
      <c r="GQ164" s="50"/>
      <c r="GR164" s="50"/>
      <c r="GS164" s="50"/>
      <c r="GT164" s="50"/>
      <c r="GU164" s="50"/>
      <c r="GV164" s="50"/>
      <c r="GW164" s="50"/>
      <c r="GX164" s="50"/>
      <c r="GY164" s="50"/>
      <c r="GZ164" s="50"/>
      <c r="HA164" s="50"/>
      <c r="HB164" s="50"/>
      <c r="HC164" s="50"/>
      <c r="HD164" s="50"/>
      <c r="HE164" s="50"/>
      <c r="HF164" s="50"/>
      <c r="HG164" s="50"/>
      <c r="HH164" s="50"/>
      <c r="HI164" s="50"/>
      <c r="HJ164" s="50"/>
      <c r="HK164" s="50"/>
      <c r="HL164" s="50"/>
      <c r="HM164" s="50"/>
      <c r="HN164" s="50"/>
      <c r="HO164" s="50"/>
      <c r="HP164" s="50"/>
      <c r="HQ164" s="50"/>
      <c r="HR164" s="50"/>
      <c r="HS164" s="50"/>
      <c r="HT164" s="50"/>
      <c r="HU164" s="50"/>
      <c r="HV164" s="50"/>
      <c r="HW164" s="50"/>
      <c r="HX164" s="50"/>
      <c r="HY164" s="50"/>
      <c r="HZ164" s="50"/>
      <c r="IA164" s="50"/>
      <c r="IB164" s="50"/>
      <c r="IC164" s="50"/>
      <c r="ID164" s="50"/>
      <c r="IE164" s="50"/>
      <c r="IF164" s="50"/>
      <c r="IG164" s="50"/>
      <c r="IH164" s="50"/>
      <c r="II164" s="50"/>
      <c r="IJ164" s="50"/>
    </row>
    <row r="165" spans="1:244" s="53" customFormat="1" ht="9.75" customHeight="1">
      <c r="K165" s="59"/>
      <c r="L165" s="59"/>
      <c r="M165" s="59"/>
      <c r="N165" s="59"/>
      <c r="O165" s="59"/>
      <c r="P165" s="59"/>
      <c r="Q165" s="59"/>
      <c r="R165" s="59"/>
      <c r="T165" s="59"/>
      <c r="U165" s="59"/>
      <c r="V165" s="59"/>
      <c r="W165" s="59"/>
      <c r="X165" s="59"/>
      <c r="Y165" s="59"/>
      <c r="Z165" s="59"/>
      <c r="AA165" s="59"/>
      <c r="AC165" s="59"/>
      <c r="AD165" s="59"/>
      <c r="AE165" s="59"/>
      <c r="AF165" s="59"/>
      <c r="AG165" s="59"/>
      <c r="AH165" s="59"/>
      <c r="AI165" s="59"/>
      <c r="AJ165" s="59"/>
      <c r="AL165" s="59"/>
      <c r="AM165" s="50"/>
      <c r="AN165" s="50"/>
      <c r="AO165" s="50"/>
      <c r="AP165" s="50"/>
      <c r="AQ165" s="50"/>
      <c r="AR165" s="50"/>
      <c r="AS165" s="50"/>
      <c r="AT165" s="50"/>
      <c r="AU165" s="50"/>
      <c r="AV165" s="50"/>
      <c r="AW165" s="50"/>
      <c r="AX165" s="50"/>
      <c r="AY165" s="50"/>
      <c r="AZ165" s="50"/>
      <c r="BA165" s="50"/>
      <c r="BB165" s="50"/>
      <c r="BC165" s="50"/>
      <c r="BD165" s="50"/>
      <c r="BE165" s="50"/>
      <c r="BF165" s="50"/>
      <c r="BG165" s="50"/>
      <c r="BH165" s="50"/>
      <c r="BI165" s="50"/>
      <c r="BJ165" s="50"/>
      <c r="BK165" s="50"/>
      <c r="BL165" s="50"/>
      <c r="BM165" s="50"/>
      <c r="BN165" s="50"/>
      <c r="BO165" s="50"/>
      <c r="BP165" s="50"/>
      <c r="BQ165" s="50"/>
      <c r="BR165" s="50"/>
      <c r="BS165" s="50"/>
      <c r="BT165" s="50"/>
      <c r="BU165" s="50"/>
      <c r="BV165" s="50"/>
      <c r="BW165" s="50"/>
      <c r="BX165" s="50"/>
      <c r="BY165" s="50"/>
      <c r="BZ165" s="50"/>
      <c r="CA165" s="50"/>
      <c r="CB165" s="50"/>
      <c r="CC165" s="50"/>
      <c r="CD165" s="50"/>
      <c r="CE165" s="50"/>
      <c r="CF165" s="50"/>
      <c r="CG165" s="50"/>
      <c r="CH165" s="50"/>
      <c r="CI165" s="50"/>
      <c r="CJ165" s="50"/>
      <c r="CK165" s="40"/>
      <c r="CL165" s="44"/>
      <c r="CM165" s="44"/>
      <c r="CN165" s="44"/>
      <c r="CO165" s="44"/>
      <c r="CP165" s="44"/>
      <c r="CQ165" s="40"/>
      <c r="CR165" s="40"/>
      <c r="CS165" s="40"/>
      <c r="CT165" s="40"/>
      <c r="CU165" s="40"/>
      <c r="CV165" s="40"/>
      <c r="CW165" s="40"/>
      <c r="CX165" s="40"/>
      <c r="CY165" s="40"/>
      <c r="CZ165" s="40"/>
      <c r="DA165" s="38"/>
      <c r="DB165" s="37"/>
      <c r="DC165" s="37"/>
      <c r="DD165" s="37"/>
      <c r="DE165" s="37"/>
      <c r="DF165" s="37"/>
      <c r="DG165" s="37"/>
      <c r="DH165" s="37"/>
      <c r="DI165" s="37"/>
      <c r="DJ165" s="37"/>
      <c r="DK165" s="37"/>
      <c r="DL165" s="37"/>
      <c r="DM165" s="37"/>
      <c r="DN165" s="37"/>
      <c r="DO165" s="37"/>
      <c r="DP165" s="37"/>
      <c r="DQ165" s="37"/>
      <c r="DR165" s="37"/>
      <c r="DS165" s="37"/>
      <c r="DT165" s="37"/>
      <c r="DU165" s="37"/>
      <c r="DV165" s="37"/>
      <c r="DW165" s="37"/>
      <c r="DX165" s="37"/>
      <c r="DY165" s="37"/>
      <c r="DZ165" s="40"/>
      <c r="EA165" s="40"/>
      <c r="EB165" s="40"/>
      <c r="EC165" s="40"/>
      <c r="ED165" s="40"/>
      <c r="EE165" s="40"/>
      <c r="EF165" s="40"/>
      <c r="EG165" s="40"/>
      <c r="EH165" s="40"/>
      <c r="EI165" s="40"/>
      <c r="EJ165" s="40"/>
      <c r="EK165" s="50"/>
      <c r="EL165" s="50"/>
      <c r="EM165" s="50"/>
      <c r="EN165" s="50"/>
      <c r="EO165" s="50"/>
      <c r="EP165" s="50"/>
      <c r="EQ165" s="50"/>
      <c r="ER165" s="50"/>
      <c r="ES165" s="50"/>
      <c r="ET165" s="50"/>
      <c r="EU165" s="50"/>
      <c r="EV165" s="50"/>
      <c r="EW165" s="50"/>
      <c r="EX165" s="50"/>
      <c r="EY165" s="50"/>
      <c r="EZ165" s="50"/>
      <c r="FA165" s="50"/>
      <c r="FB165" s="50"/>
      <c r="FC165" s="50"/>
      <c r="FD165" s="50"/>
      <c r="FE165" s="50"/>
      <c r="FF165" s="50"/>
      <c r="FG165" s="50"/>
      <c r="FH165" s="50"/>
      <c r="FI165" s="50"/>
      <c r="FJ165" s="50"/>
      <c r="FK165" s="50"/>
      <c r="FL165" s="50"/>
      <c r="FM165" s="50"/>
      <c r="FN165" s="50"/>
      <c r="FO165" s="50"/>
      <c r="FP165" s="50"/>
      <c r="FQ165" s="50"/>
      <c r="FR165" s="50"/>
      <c r="FS165" s="50"/>
      <c r="FT165" s="50"/>
      <c r="FU165" s="50"/>
      <c r="FV165" s="50"/>
      <c r="FW165" s="50"/>
      <c r="FX165" s="50"/>
      <c r="FY165" s="50"/>
      <c r="FZ165" s="50"/>
      <c r="GA165" s="50"/>
      <c r="GB165" s="50"/>
      <c r="GC165" s="50"/>
      <c r="GD165" s="50"/>
      <c r="GE165" s="50"/>
      <c r="GF165" s="50"/>
      <c r="GG165" s="50"/>
      <c r="GH165" s="50"/>
      <c r="GI165" s="50"/>
      <c r="GJ165" s="50"/>
      <c r="GK165" s="50"/>
      <c r="GL165" s="50"/>
      <c r="GM165" s="50"/>
      <c r="GN165" s="50"/>
      <c r="GO165" s="50"/>
      <c r="GP165" s="50"/>
      <c r="GQ165" s="50"/>
      <c r="GR165" s="50"/>
      <c r="GS165" s="50"/>
      <c r="GT165" s="50"/>
      <c r="GU165" s="50"/>
      <c r="GV165" s="50"/>
      <c r="GW165" s="50"/>
      <c r="GX165" s="50"/>
      <c r="GY165" s="50"/>
      <c r="GZ165" s="50"/>
      <c r="HA165" s="50"/>
      <c r="HB165" s="50"/>
      <c r="HC165" s="50"/>
      <c r="HD165" s="50"/>
      <c r="HE165" s="50"/>
      <c r="HF165" s="50"/>
      <c r="HG165" s="50"/>
      <c r="HH165" s="50"/>
      <c r="HI165" s="50"/>
      <c r="HJ165" s="50"/>
      <c r="HK165" s="50"/>
      <c r="HL165" s="50"/>
      <c r="HM165" s="50"/>
      <c r="HN165" s="50"/>
      <c r="HO165" s="50"/>
      <c r="HP165" s="50"/>
      <c r="HQ165" s="50"/>
      <c r="HR165" s="50"/>
      <c r="HS165" s="50"/>
      <c r="HT165" s="50"/>
      <c r="HU165" s="50"/>
      <c r="HV165" s="50"/>
      <c r="HW165" s="50"/>
      <c r="HX165" s="50"/>
      <c r="HY165" s="50"/>
      <c r="HZ165" s="50"/>
      <c r="IA165" s="50"/>
      <c r="IB165" s="50"/>
      <c r="IC165" s="50"/>
      <c r="ID165" s="50"/>
      <c r="IE165" s="50"/>
      <c r="IF165" s="50"/>
      <c r="IG165" s="50"/>
      <c r="IH165" s="50"/>
      <c r="II165" s="50"/>
      <c r="IJ165" s="50"/>
    </row>
    <row r="166" spans="1:244" s="53" customFormat="1" ht="9.75" customHeight="1">
      <c r="K166" s="59"/>
      <c r="L166" s="59"/>
      <c r="M166" s="59"/>
      <c r="N166" s="59"/>
      <c r="O166" s="59"/>
      <c r="P166" s="59"/>
      <c r="Q166" s="59"/>
      <c r="R166" s="59"/>
      <c r="T166" s="59"/>
      <c r="U166" s="59"/>
      <c r="V166" s="59"/>
      <c r="W166" s="59"/>
      <c r="X166" s="59"/>
      <c r="Y166" s="59"/>
      <c r="Z166" s="59"/>
      <c r="AA166" s="59"/>
      <c r="AC166" s="59"/>
      <c r="AD166" s="59"/>
      <c r="AE166" s="59"/>
      <c r="AF166" s="59"/>
      <c r="AG166" s="59"/>
      <c r="AH166" s="59"/>
      <c r="AI166" s="59"/>
      <c r="AJ166" s="59"/>
      <c r="AL166" s="59"/>
      <c r="AM166" s="50"/>
      <c r="AN166" s="50"/>
      <c r="AO166" s="50"/>
      <c r="AP166" s="50"/>
      <c r="AQ166" s="50"/>
      <c r="AR166" s="50"/>
      <c r="AS166" s="50"/>
      <c r="AT166" s="50"/>
      <c r="AU166" s="50"/>
      <c r="AV166" s="50"/>
      <c r="AW166" s="50"/>
      <c r="AX166" s="50"/>
      <c r="AY166" s="50"/>
      <c r="AZ166" s="50"/>
      <c r="BA166" s="50"/>
      <c r="BB166" s="50"/>
      <c r="BC166" s="50"/>
      <c r="BD166" s="50"/>
      <c r="BE166" s="50"/>
      <c r="BF166" s="50"/>
      <c r="BG166" s="50"/>
      <c r="BH166" s="50"/>
      <c r="BI166" s="50"/>
      <c r="BJ166" s="50"/>
      <c r="BK166" s="50"/>
      <c r="BL166" s="50"/>
      <c r="BM166" s="50"/>
      <c r="BN166" s="50"/>
      <c r="BO166" s="50"/>
      <c r="BP166" s="50"/>
      <c r="BQ166" s="50"/>
      <c r="BR166" s="50"/>
      <c r="BS166" s="50"/>
      <c r="BT166" s="50"/>
      <c r="BU166" s="50"/>
      <c r="BV166" s="50"/>
      <c r="BW166" s="50"/>
      <c r="BX166" s="50"/>
      <c r="BY166" s="50"/>
      <c r="BZ166" s="50"/>
      <c r="CA166" s="50"/>
      <c r="CB166" s="50"/>
      <c r="CC166" s="50"/>
      <c r="CD166" s="50"/>
      <c r="CE166" s="50"/>
      <c r="CF166" s="50"/>
      <c r="CG166" s="50"/>
      <c r="CH166" s="50"/>
      <c r="CI166" s="50"/>
      <c r="CJ166" s="50"/>
      <c r="CK166" s="40"/>
      <c r="CL166" s="44"/>
      <c r="CM166" s="44"/>
      <c r="CN166" s="44"/>
      <c r="CO166" s="44"/>
      <c r="CP166" s="44"/>
      <c r="CQ166" s="40"/>
      <c r="CR166" s="40"/>
      <c r="CS166" s="40"/>
      <c r="CT166" s="40"/>
      <c r="CU166" s="40"/>
      <c r="CV166" s="40"/>
      <c r="CW166" s="40"/>
      <c r="CX166" s="40"/>
      <c r="CY166" s="40"/>
      <c r="CZ166" s="40"/>
      <c r="DA166" s="38"/>
      <c r="DB166" s="37"/>
      <c r="DC166" s="37"/>
      <c r="DD166" s="37"/>
      <c r="DE166" s="37"/>
      <c r="DF166" s="37"/>
      <c r="DG166" s="37"/>
      <c r="DH166" s="37"/>
      <c r="DI166" s="37"/>
      <c r="DJ166" s="37"/>
      <c r="DK166" s="37"/>
      <c r="DL166" s="37"/>
      <c r="DM166" s="37"/>
      <c r="DN166" s="37"/>
      <c r="DO166" s="37"/>
      <c r="DP166" s="37"/>
      <c r="DQ166" s="37"/>
      <c r="DR166" s="37"/>
      <c r="DS166" s="37"/>
      <c r="DT166" s="37"/>
      <c r="DU166" s="37"/>
      <c r="DV166" s="37"/>
      <c r="DW166" s="37"/>
      <c r="DX166" s="37"/>
      <c r="DY166" s="37"/>
      <c r="DZ166" s="40"/>
      <c r="EA166" s="40"/>
      <c r="EB166" s="40"/>
      <c r="EC166" s="40"/>
      <c r="ED166" s="40"/>
      <c r="EE166" s="40"/>
      <c r="EF166" s="40"/>
      <c r="EG166" s="40"/>
      <c r="EH166" s="40"/>
      <c r="EI166" s="40"/>
      <c r="EJ166" s="40"/>
      <c r="EK166" s="50"/>
      <c r="EL166" s="50"/>
      <c r="EM166" s="50"/>
      <c r="EN166" s="50"/>
      <c r="EO166" s="50"/>
      <c r="EP166" s="50"/>
      <c r="EQ166" s="50"/>
      <c r="ER166" s="50"/>
      <c r="ES166" s="50"/>
      <c r="ET166" s="50"/>
      <c r="EU166" s="50"/>
      <c r="EV166" s="50"/>
      <c r="EW166" s="50"/>
      <c r="EX166" s="50"/>
      <c r="EY166" s="50"/>
      <c r="EZ166" s="50"/>
      <c r="FA166" s="50"/>
      <c r="FB166" s="50"/>
      <c r="FC166" s="50"/>
      <c r="FD166" s="50"/>
      <c r="FE166" s="50"/>
      <c r="FF166" s="50"/>
      <c r="FG166" s="50"/>
      <c r="FH166" s="50"/>
      <c r="FI166" s="50"/>
      <c r="FJ166" s="50"/>
      <c r="FK166" s="50"/>
      <c r="FL166" s="50"/>
      <c r="FM166" s="50"/>
      <c r="FN166" s="50"/>
      <c r="FO166" s="50"/>
      <c r="FP166" s="50"/>
      <c r="FQ166" s="50"/>
      <c r="FR166" s="50"/>
      <c r="FS166" s="50"/>
      <c r="FT166" s="50"/>
      <c r="FU166" s="50"/>
      <c r="FV166" s="50"/>
      <c r="FW166" s="50"/>
      <c r="FX166" s="50"/>
      <c r="FY166" s="50"/>
      <c r="FZ166" s="50"/>
      <c r="GA166" s="50"/>
      <c r="GB166" s="50"/>
      <c r="GC166" s="50"/>
      <c r="GD166" s="50"/>
      <c r="GE166" s="50"/>
      <c r="GF166" s="50"/>
      <c r="GG166" s="50"/>
      <c r="GH166" s="50"/>
      <c r="GI166" s="50"/>
      <c r="GJ166" s="50"/>
      <c r="GK166" s="50"/>
      <c r="GL166" s="50"/>
      <c r="GM166" s="50"/>
      <c r="GN166" s="50"/>
      <c r="GO166" s="50"/>
      <c r="GP166" s="50"/>
      <c r="GQ166" s="50"/>
      <c r="GR166" s="50"/>
      <c r="GS166" s="50"/>
      <c r="GT166" s="50"/>
      <c r="GU166" s="50"/>
      <c r="GV166" s="50"/>
      <c r="GW166" s="50"/>
      <c r="GX166" s="50"/>
      <c r="GY166" s="50"/>
      <c r="GZ166" s="50"/>
      <c r="HA166" s="50"/>
      <c r="HB166" s="50"/>
      <c r="HC166" s="50"/>
      <c r="HD166" s="50"/>
      <c r="HE166" s="50"/>
      <c r="HF166" s="50"/>
      <c r="HG166" s="50"/>
      <c r="HH166" s="50"/>
      <c r="HI166" s="50"/>
      <c r="HJ166" s="50"/>
      <c r="HK166" s="50"/>
      <c r="HL166" s="50"/>
      <c r="HM166" s="50"/>
      <c r="HN166" s="50"/>
      <c r="HO166" s="50"/>
      <c r="HP166" s="50"/>
      <c r="HQ166" s="50"/>
      <c r="HR166" s="50"/>
      <c r="HS166" s="50"/>
      <c r="HT166" s="50"/>
      <c r="HU166" s="50"/>
      <c r="HV166" s="50"/>
      <c r="HW166" s="50"/>
      <c r="HX166" s="50"/>
      <c r="HY166" s="50"/>
      <c r="HZ166" s="50"/>
      <c r="IA166" s="50"/>
      <c r="IB166" s="50"/>
      <c r="IC166" s="50"/>
      <c r="ID166" s="50"/>
      <c r="IE166" s="50"/>
      <c r="IF166" s="50"/>
      <c r="IG166" s="50"/>
      <c r="IH166" s="50"/>
      <c r="II166" s="50"/>
      <c r="IJ166" s="50"/>
    </row>
    <row r="167" spans="1:244" s="53" customFormat="1" ht="9.75" customHeight="1">
      <c r="K167" s="59"/>
      <c r="L167" s="59"/>
      <c r="M167" s="59"/>
      <c r="N167" s="59"/>
      <c r="O167" s="59"/>
      <c r="P167" s="59"/>
      <c r="Q167" s="59"/>
      <c r="R167" s="59"/>
      <c r="T167" s="59"/>
      <c r="U167" s="59"/>
      <c r="V167" s="59"/>
      <c r="W167" s="59"/>
      <c r="X167" s="59"/>
      <c r="Y167" s="59"/>
      <c r="Z167" s="59"/>
      <c r="AA167" s="59"/>
      <c r="AC167" s="59"/>
      <c r="AD167" s="59"/>
      <c r="AE167" s="59"/>
      <c r="AF167" s="59"/>
      <c r="AG167" s="59"/>
      <c r="AH167" s="59"/>
      <c r="AI167" s="59"/>
      <c r="AJ167" s="59"/>
      <c r="AL167" s="59"/>
      <c r="AM167" s="50"/>
      <c r="AN167" s="50"/>
      <c r="AO167" s="50"/>
      <c r="AP167" s="50"/>
      <c r="AQ167" s="50"/>
      <c r="AR167" s="50"/>
      <c r="AS167" s="50"/>
      <c r="AT167" s="50"/>
      <c r="AU167" s="50"/>
      <c r="AV167" s="50"/>
      <c r="AW167" s="50"/>
      <c r="AX167" s="50"/>
      <c r="AY167" s="50"/>
      <c r="AZ167" s="50"/>
      <c r="BA167" s="50"/>
      <c r="BB167" s="50"/>
      <c r="BC167" s="50"/>
      <c r="BD167" s="50"/>
      <c r="BE167" s="50"/>
      <c r="BF167" s="50"/>
      <c r="BG167" s="50"/>
      <c r="BH167" s="50"/>
      <c r="BI167" s="50"/>
      <c r="BJ167" s="50"/>
      <c r="BK167" s="50"/>
      <c r="BL167" s="50"/>
      <c r="BM167" s="50"/>
      <c r="BN167" s="50"/>
      <c r="BO167" s="50"/>
      <c r="BP167" s="50"/>
      <c r="BQ167" s="50"/>
      <c r="BR167" s="50"/>
      <c r="BS167" s="50"/>
      <c r="BT167" s="50"/>
      <c r="BU167" s="50"/>
      <c r="BV167" s="50"/>
      <c r="BW167" s="50"/>
      <c r="BX167" s="50"/>
      <c r="BY167" s="50"/>
      <c r="BZ167" s="50"/>
      <c r="CA167" s="50"/>
      <c r="CB167" s="50"/>
      <c r="CC167" s="50"/>
      <c r="CD167" s="50"/>
      <c r="CE167" s="50"/>
      <c r="CF167" s="50"/>
      <c r="CG167" s="50"/>
      <c r="CH167" s="50"/>
      <c r="CI167" s="50"/>
      <c r="CJ167" s="50"/>
      <c r="CK167" s="40"/>
      <c r="CL167" s="44"/>
      <c r="CM167" s="44"/>
      <c r="CN167" s="44"/>
      <c r="CO167" s="44"/>
      <c r="CP167" s="44"/>
      <c r="CQ167" s="40"/>
      <c r="CR167" s="40"/>
      <c r="CS167" s="40"/>
      <c r="CT167" s="40"/>
      <c r="CU167" s="40"/>
      <c r="CV167" s="40"/>
      <c r="CW167" s="40"/>
      <c r="CX167" s="40"/>
      <c r="CY167" s="40"/>
      <c r="CZ167" s="40"/>
      <c r="DA167" s="38"/>
      <c r="DB167" s="37"/>
      <c r="DC167" s="37"/>
      <c r="DD167" s="37"/>
      <c r="DE167" s="37"/>
      <c r="DF167" s="37"/>
      <c r="DG167" s="37"/>
      <c r="DH167" s="37"/>
      <c r="DI167" s="37"/>
      <c r="DJ167" s="37"/>
      <c r="DK167" s="37"/>
      <c r="DL167" s="37"/>
      <c r="DM167" s="37"/>
      <c r="DN167" s="37"/>
      <c r="DO167" s="37"/>
      <c r="DP167" s="37"/>
      <c r="DQ167" s="37"/>
      <c r="DR167" s="37"/>
      <c r="DS167" s="37"/>
      <c r="DT167" s="37"/>
      <c r="DU167" s="37"/>
      <c r="DV167" s="37"/>
      <c r="DW167" s="37"/>
      <c r="DX167" s="37"/>
      <c r="DY167" s="37"/>
      <c r="DZ167" s="40"/>
      <c r="EA167" s="40"/>
      <c r="EB167" s="40"/>
      <c r="EC167" s="40"/>
      <c r="ED167" s="40"/>
      <c r="EE167" s="40"/>
      <c r="EF167" s="40"/>
      <c r="EG167" s="40"/>
      <c r="EH167" s="40"/>
      <c r="EI167" s="40"/>
      <c r="EJ167" s="40"/>
      <c r="EK167" s="50"/>
      <c r="EL167" s="50"/>
      <c r="EM167" s="50"/>
      <c r="EN167" s="50"/>
      <c r="EO167" s="50"/>
      <c r="EP167" s="50"/>
      <c r="EQ167" s="50"/>
      <c r="ER167" s="50"/>
      <c r="ES167" s="50"/>
      <c r="ET167" s="50"/>
      <c r="EU167" s="50"/>
      <c r="EV167" s="50"/>
      <c r="EW167" s="50"/>
      <c r="EX167" s="50"/>
      <c r="EY167" s="50"/>
      <c r="EZ167" s="50"/>
      <c r="FA167" s="50"/>
      <c r="FB167" s="50"/>
      <c r="FC167" s="50"/>
      <c r="FD167" s="50"/>
      <c r="FE167" s="50"/>
      <c r="FF167" s="50"/>
      <c r="FG167" s="50"/>
      <c r="FH167" s="50"/>
      <c r="FI167" s="50"/>
      <c r="FJ167" s="50"/>
      <c r="FK167" s="50"/>
      <c r="FL167" s="50"/>
      <c r="FM167" s="50"/>
      <c r="FN167" s="50"/>
      <c r="FO167" s="50"/>
      <c r="FP167" s="50"/>
      <c r="FQ167" s="50"/>
      <c r="FR167" s="50"/>
      <c r="FS167" s="50"/>
      <c r="FT167" s="50"/>
      <c r="FU167" s="50"/>
      <c r="FV167" s="50"/>
      <c r="FW167" s="50"/>
      <c r="FX167" s="50"/>
      <c r="FY167" s="50"/>
      <c r="FZ167" s="50"/>
      <c r="GA167" s="50"/>
      <c r="GB167" s="50"/>
      <c r="GC167" s="50"/>
      <c r="GD167" s="50"/>
      <c r="GE167" s="50"/>
      <c r="GF167" s="50"/>
      <c r="GG167" s="50"/>
      <c r="GH167" s="50"/>
      <c r="GI167" s="50"/>
      <c r="GJ167" s="50"/>
      <c r="GK167" s="50"/>
      <c r="GL167" s="50"/>
      <c r="GM167" s="50"/>
      <c r="GN167" s="50"/>
      <c r="GO167" s="50"/>
      <c r="GP167" s="50"/>
      <c r="GQ167" s="50"/>
      <c r="GR167" s="50"/>
      <c r="GS167" s="50"/>
      <c r="GT167" s="50"/>
      <c r="GU167" s="50"/>
      <c r="GV167" s="50"/>
      <c r="GW167" s="50"/>
      <c r="GX167" s="50"/>
      <c r="GY167" s="50"/>
      <c r="GZ167" s="50"/>
      <c r="HA167" s="50"/>
      <c r="HB167" s="50"/>
      <c r="HC167" s="50"/>
      <c r="HD167" s="50"/>
      <c r="HE167" s="50"/>
      <c r="HF167" s="50"/>
      <c r="HG167" s="50"/>
      <c r="HH167" s="50"/>
      <c r="HI167" s="50"/>
      <c r="HJ167" s="50"/>
      <c r="HK167" s="50"/>
      <c r="HL167" s="50"/>
      <c r="HM167" s="50"/>
      <c r="HN167" s="50"/>
      <c r="HO167" s="50"/>
      <c r="HP167" s="50"/>
      <c r="HQ167" s="50"/>
      <c r="HR167" s="50"/>
      <c r="HS167" s="50"/>
      <c r="HT167" s="50"/>
      <c r="HU167" s="50"/>
      <c r="HV167" s="50"/>
      <c r="HW167" s="50"/>
      <c r="HX167" s="50"/>
      <c r="HY167" s="50"/>
      <c r="HZ167" s="50"/>
      <c r="IA167" s="50"/>
      <c r="IB167" s="50"/>
      <c r="IC167" s="50"/>
      <c r="ID167" s="50"/>
      <c r="IE167" s="50"/>
      <c r="IF167" s="50"/>
      <c r="IG167" s="50"/>
      <c r="IH167" s="50"/>
      <c r="II167" s="50"/>
      <c r="IJ167" s="50"/>
    </row>
    <row r="168" spans="1:244" s="53" customFormat="1" ht="9.75" customHeight="1">
      <c r="K168" s="59"/>
      <c r="L168" s="59"/>
      <c r="M168" s="59"/>
      <c r="N168" s="59"/>
      <c r="O168" s="59"/>
      <c r="P168" s="59"/>
      <c r="Q168" s="59"/>
      <c r="R168" s="59"/>
      <c r="T168" s="59"/>
      <c r="U168" s="59"/>
      <c r="V168" s="59"/>
      <c r="W168" s="59"/>
      <c r="X168" s="59"/>
      <c r="Y168" s="59"/>
      <c r="Z168" s="59"/>
      <c r="AA168" s="59"/>
      <c r="AC168" s="59"/>
      <c r="AD168" s="59"/>
      <c r="AE168" s="59"/>
      <c r="AF168" s="59"/>
      <c r="AG168" s="59"/>
      <c r="AH168" s="59"/>
      <c r="AI168" s="59"/>
      <c r="AJ168" s="59"/>
      <c r="AL168" s="59"/>
      <c r="AM168" s="50"/>
      <c r="AN168" s="50"/>
      <c r="AO168" s="50"/>
      <c r="AP168" s="50"/>
      <c r="AQ168" s="50"/>
      <c r="AR168" s="50"/>
      <c r="AS168" s="50"/>
      <c r="AT168" s="50"/>
      <c r="AU168" s="50"/>
      <c r="AV168" s="50"/>
      <c r="AW168" s="50"/>
      <c r="AX168" s="50"/>
      <c r="AY168" s="50"/>
      <c r="AZ168" s="50"/>
      <c r="BA168" s="50"/>
      <c r="BB168" s="50"/>
      <c r="BC168" s="50"/>
      <c r="BD168" s="50"/>
      <c r="BE168" s="50"/>
      <c r="BF168" s="50"/>
      <c r="BG168" s="50"/>
      <c r="BH168" s="50"/>
      <c r="BI168" s="50"/>
      <c r="BJ168" s="50"/>
      <c r="BK168" s="50"/>
      <c r="BL168" s="50"/>
      <c r="BM168" s="50"/>
      <c r="BN168" s="50"/>
      <c r="BO168" s="50"/>
      <c r="BP168" s="50"/>
      <c r="BQ168" s="50"/>
      <c r="BR168" s="50"/>
      <c r="BS168" s="50"/>
      <c r="BT168" s="50"/>
      <c r="BU168" s="50"/>
      <c r="BV168" s="50"/>
      <c r="BW168" s="50"/>
      <c r="BX168" s="50"/>
      <c r="BY168" s="50"/>
      <c r="BZ168" s="50"/>
      <c r="CA168" s="50"/>
      <c r="CB168" s="50"/>
      <c r="CC168" s="50"/>
      <c r="CD168" s="50"/>
      <c r="CE168" s="50"/>
      <c r="CF168" s="50"/>
      <c r="CG168" s="50"/>
      <c r="CH168" s="50"/>
      <c r="CI168" s="50"/>
      <c r="CJ168" s="50"/>
      <c r="CK168" s="40"/>
      <c r="CL168" s="44"/>
      <c r="CM168" s="44"/>
      <c r="CN168" s="44"/>
      <c r="CO168" s="44"/>
      <c r="CP168" s="44"/>
      <c r="CQ168" s="40"/>
      <c r="CR168" s="40"/>
      <c r="CS168" s="40"/>
      <c r="CT168" s="40"/>
      <c r="CU168" s="40"/>
      <c r="CV168" s="40"/>
      <c r="CW168" s="40"/>
      <c r="CX168" s="40"/>
      <c r="CY168" s="40"/>
      <c r="CZ168" s="40"/>
      <c r="DA168" s="38"/>
      <c r="DB168" s="37"/>
      <c r="DC168" s="37"/>
      <c r="DD168" s="37"/>
      <c r="DE168" s="37"/>
      <c r="DF168" s="37"/>
      <c r="DG168" s="37"/>
      <c r="DH168" s="37"/>
      <c r="DI168" s="37"/>
      <c r="DJ168" s="37"/>
      <c r="DK168" s="37"/>
      <c r="DL168" s="37"/>
      <c r="DM168" s="37"/>
      <c r="DN168" s="37"/>
      <c r="DO168" s="37"/>
      <c r="DP168" s="37"/>
      <c r="DQ168" s="37"/>
      <c r="DR168" s="37"/>
      <c r="DS168" s="37"/>
      <c r="DT168" s="37"/>
      <c r="DU168" s="37"/>
      <c r="DV168" s="37"/>
      <c r="DW168" s="37"/>
      <c r="DX168" s="37"/>
      <c r="DY168" s="37"/>
      <c r="DZ168" s="40"/>
      <c r="EA168" s="40"/>
      <c r="EB168" s="40"/>
      <c r="EC168" s="40"/>
      <c r="ED168" s="40"/>
      <c r="EE168" s="40"/>
      <c r="EF168" s="40"/>
      <c r="EG168" s="40"/>
      <c r="EH168" s="40"/>
      <c r="EI168" s="40"/>
      <c r="EJ168" s="40"/>
      <c r="EK168" s="50"/>
      <c r="EL168" s="50"/>
      <c r="EM168" s="50"/>
      <c r="EN168" s="50"/>
      <c r="EO168" s="50"/>
      <c r="EP168" s="50"/>
      <c r="EQ168" s="50"/>
      <c r="ER168" s="50"/>
      <c r="ES168" s="50"/>
      <c r="ET168" s="50"/>
      <c r="EU168" s="50"/>
      <c r="EV168" s="50"/>
      <c r="EW168" s="50"/>
      <c r="EX168" s="50"/>
      <c r="EY168" s="50"/>
      <c r="EZ168" s="50"/>
      <c r="FA168" s="50"/>
      <c r="FB168" s="50"/>
      <c r="FC168" s="50"/>
      <c r="FD168" s="50"/>
      <c r="FE168" s="50"/>
      <c r="FF168" s="50"/>
      <c r="FG168" s="50"/>
      <c r="FH168" s="50"/>
      <c r="FI168" s="50"/>
      <c r="FJ168" s="50"/>
      <c r="FK168" s="50"/>
      <c r="FL168" s="50"/>
      <c r="FM168" s="50"/>
      <c r="FN168" s="50"/>
      <c r="FO168" s="50"/>
      <c r="FP168" s="50"/>
      <c r="FQ168" s="50"/>
      <c r="FR168" s="50"/>
      <c r="FS168" s="50"/>
      <c r="FT168" s="50"/>
      <c r="FU168" s="50"/>
      <c r="FV168" s="50"/>
      <c r="FW168" s="50"/>
      <c r="FX168" s="50"/>
      <c r="FY168" s="50"/>
      <c r="FZ168" s="50"/>
      <c r="GA168" s="50"/>
      <c r="GB168" s="50"/>
      <c r="GC168" s="50"/>
      <c r="GD168" s="50"/>
      <c r="GE168" s="50"/>
      <c r="GF168" s="50"/>
      <c r="GG168" s="50"/>
      <c r="GH168" s="50"/>
      <c r="GI168" s="50"/>
      <c r="GJ168" s="50"/>
      <c r="GK168" s="50"/>
      <c r="GL168" s="50"/>
      <c r="GM168" s="50"/>
      <c r="GN168" s="50"/>
      <c r="GO168" s="50"/>
      <c r="GP168" s="50"/>
      <c r="GQ168" s="50"/>
      <c r="GR168" s="50"/>
      <c r="GS168" s="50"/>
      <c r="GT168" s="50"/>
      <c r="GU168" s="50"/>
      <c r="GV168" s="50"/>
      <c r="GW168" s="50"/>
      <c r="GX168" s="50"/>
      <c r="GY168" s="50"/>
      <c r="GZ168" s="50"/>
      <c r="HA168" s="50"/>
      <c r="HB168" s="50"/>
      <c r="HC168" s="50"/>
      <c r="HD168" s="50"/>
      <c r="HE168" s="50"/>
      <c r="HF168" s="50"/>
      <c r="HG168" s="50"/>
      <c r="HH168" s="50"/>
      <c r="HI168" s="50"/>
      <c r="HJ168" s="50"/>
      <c r="HK168" s="50"/>
      <c r="HL168" s="50"/>
      <c r="HM168" s="50"/>
      <c r="HN168" s="50"/>
      <c r="HO168" s="50"/>
      <c r="HP168" s="50"/>
      <c r="HQ168" s="50"/>
      <c r="HR168" s="50"/>
      <c r="HS168" s="50"/>
      <c r="HT168" s="50"/>
      <c r="HU168" s="50"/>
      <c r="HV168" s="50"/>
      <c r="HW168" s="50"/>
      <c r="HX168" s="50"/>
      <c r="HY168" s="50"/>
      <c r="HZ168" s="50"/>
      <c r="IA168" s="50"/>
      <c r="IB168" s="50"/>
      <c r="IC168" s="50"/>
      <c r="ID168" s="50"/>
      <c r="IE168" s="50"/>
      <c r="IF168" s="50"/>
      <c r="IG168" s="50"/>
      <c r="IH168" s="50"/>
      <c r="II168" s="50"/>
      <c r="IJ168" s="50"/>
    </row>
    <row r="169" spans="1:244" s="53" customFormat="1" ht="9.75" customHeight="1">
      <c r="K169" s="59"/>
      <c r="L169" s="59"/>
      <c r="M169" s="59"/>
      <c r="N169" s="59"/>
      <c r="O169" s="59"/>
      <c r="P169" s="59"/>
      <c r="Q169" s="59"/>
      <c r="R169" s="59"/>
      <c r="T169" s="59"/>
      <c r="U169" s="59"/>
      <c r="V169" s="59"/>
      <c r="W169" s="59"/>
      <c r="X169" s="59"/>
      <c r="Y169" s="59"/>
      <c r="Z169" s="59"/>
      <c r="AA169" s="59"/>
      <c r="AC169" s="59"/>
      <c r="AD169" s="59"/>
      <c r="AE169" s="59"/>
      <c r="AF169" s="59"/>
      <c r="AG169" s="59"/>
      <c r="AH169" s="59"/>
      <c r="AI169" s="59"/>
      <c r="AJ169" s="59"/>
      <c r="AL169" s="59"/>
      <c r="AM169" s="50"/>
      <c r="AN169" s="50"/>
      <c r="AO169" s="50"/>
      <c r="AP169" s="50"/>
      <c r="AQ169" s="50"/>
      <c r="AR169" s="50"/>
      <c r="AS169" s="50"/>
      <c r="AT169" s="50"/>
      <c r="AU169" s="50"/>
      <c r="AV169" s="50"/>
      <c r="AW169" s="50"/>
      <c r="AX169" s="50"/>
      <c r="AY169" s="50"/>
      <c r="AZ169" s="50"/>
      <c r="BA169" s="50"/>
      <c r="BB169" s="50"/>
      <c r="BC169" s="50"/>
      <c r="BD169" s="50"/>
      <c r="BE169" s="50"/>
      <c r="BF169" s="50"/>
      <c r="BG169" s="50"/>
      <c r="BH169" s="50"/>
      <c r="BI169" s="50"/>
      <c r="BJ169" s="50"/>
      <c r="BK169" s="50"/>
      <c r="BL169" s="50"/>
      <c r="BM169" s="50"/>
      <c r="BN169" s="50"/>
      <c r="BO169" s="50"/>
      <c r="BP169" s="50"/>
      <c r="BQ169" s="50"/>
      <c r="BR169" s="50"/>
      <c r="BS169" s="50"/>
      <c r="BT169" s="50"/>
      <c r="BU169" s="50"/>
      <c r="BV169" s="50"/>
      <c r="BW169" s="50"/>
      <c r="BX169" s="50"/>
      <c r="BY169" s="50"/>
      <c r="BZ169" s="50"/>
      <c r="CA169" s="50"/>
      <c r="CB169" s="50"/>
      <c r="CC169" s="50"/>
      <c r="CD169" s="50"/>
      <c r="CE169" s="50"/>
      <c r="CF169" s="50"/>
      <c r="CG169" s="50"/>
      <c r="CH169" s="50"/>
      <c r="CI169" s="50"/>
      <c r="CJ169" s="50"/>
      <c r="CK169" s="40"/>
      <c r="CL169" s="44"/>
      <c r="CM169" s="44"/>
      <c r="CN169" s="44"/>
      <c r="CO169" s="44"/>
      <c r="CP169" s="44"/>
      <c r="CQ169" s="40"/>
      <c r="CR169" s="40"/>
      <c r="CS169" s="40"/>
      <c r="CT169" s="40"/>
      <c r="CU169" s="40"/>
      <c r="CV169" s="40"/>
      <c r="CW169" s="40"/>
      <c r="CX169" s="40"/>
      <c r="CY169" s="40"/>
      <c r="CZ169" s="40"/>
      <c r="DA169" s="38"/>
      <c r="DB169" s="37"/>
      <c r="DC169" s="37"/>
      <c r="DD169" s="37"/>
      <c r="DE169" s="37"/>
      <c r="DF169" s="37"/>
      <c r="DG169" s="37"/>
      <c r="DH169" s="37"/>
      <c r="DI169" s="37"/>
      <c r="DJ169" s="37"/>
      <c r="DK169" s="37"/>
      <c r="DL169" s="37"/>
      <c r="DM169" s="37"/>
      <c r="DN169" s="37"/>
      <c r="DO169" s="37"/>
      <c r="DP169" s="37"/>
      <c r="DQ169" s="37"/>
      <c r="DR169" s="37"/>
      <c r="DS169" s="37"/>
      <c r="DT169" s="37"/>
      <c r="DU169" s="37"/>
      <c r="DV169" s="37"/>
      <c r="DW169" s="37"/>
      <c r="DX169" s="37"/>
      <c r="DY169" s="37"/>
      <c r="DZ169" s="40"/>
      <c r="EA169" s="40"/>
      <c r="EB169" s="40"/>
      <c r="EC169" s="40"/>
      <c r="ED169" s="40"/>
      <c r="EE169" s="40"/>
      <c r="EF169" s="40"/>
      <c r="EG169" s="40"/>
      <c r="EH169" s="40"/>
      <c r="EI169" s="40"/>
      <c r="EJ169" s="40"/>
      <c r="EK169" s="50"/>
      <c r="EL169" s="50"/>
      <c r="EM169" s="50"/>
      <c r="EN169" s="50"/>
      <c r="EO169" s="50"/>
      <c r="EP169" s="50"/>
      <c r="EQ169" s="50"/>
      <c r="ER169" s="50"/>
      <c r="ES169" s="50"/>
      <c r="ET169" s="50"/>
      <c r="EU169" s="50"/>
      <c r="EV169" s="50"/>
      <c r="EW169" s="50"/>
      <c r="EX169" s="50"/>
      <c r="EY169" s="50"/>
      <c r="EZ169" s="50"/>
      <c r="FA169" s="50"/>
      <c r="FB169" s="50"/>
      <c r="FC169" s="50"/>
      <c r="FD169" s="50"/>
      <c r="FE169" s="50"/>
      <c r="FF169" s="50"/>
      <c r="FG169" s="50"/>
      <c r="FH169" s="50"/>
      <c r="FI169" s="50"/>
      <c r="FJ169" s="50"/>
      <c r="FK169" s="50"/>
      <c r="FL169" s="50"/>
      <c r="FM169" s="50"/>
      <c r="FN169" s="50"/>
      <c r="FO169" s="50"/>
      <c r="FP169" s="50"/>
      <c r="FQ169" s="50"/>
      <c r="FR169" s="50"/>
      <c r="FS169" s="50"/>
      <c r="FT169" s="50"/>
      <c r="FU169" s="50"/>
      <c r="FV169" s="50"/>
      <c r="FW169" s="50"/>
      <c r="FX169" s="50"/>
      <c r="FY169" s="50"/>
      <c r="FZ169" s="50"/>
      <c r="GA169" s="50"/>
      <c r="GB169" s="50"/>
      <c r="GC169" s="50"/>
      <c r="GD169" s="50"/>
      <c r="GE169" s="50"/>
      <c r="GF169" s="50"/>
      <c r="GG169" s="50"/>
      <c r="GH169" s="50"/>
      <c r="GI169" s="50"/>
      <c r="GJ169" s="50"/>
      <c r="GK169" s="50"/>
      <c r="GL169" s="50"/>
      <c r="GM169" s="50"/>
      <c r="GN169" s="50"/>
      <c r="GO169" s="50"/>
      <c r="GP169" s="50"/>
      <c r="GQ169" s="50"/>
      <c r="GR169" s="50"/>
      <c r="GS169" s="50"/>
      <c r="GT169" s="50"/>
      <c r="GU169" s="50"/>
      <c r="GV169" s="50"/>
      <c r="GW169" s="50"/>
      <c r="GX169" s="50"/>
      <c r="GY169" s="50"/>
      <c r="GZ169" s="50"/>
      <c r="HA169" s="50"/>
      <c r="HB169" s="50"/>
      <c r="HC169" s="50"/>
      <c r="HD169" s="50"/>
      <c r="HE169" s="50"/>
      <c r="HF169" s="50"/>
      <c r="HG169" s="50"/>
      <c r="HH169" s="50"/>
      <c r="HI169" s="50"/>
      <c r="HJ169" s="50"/>
      <c r="HK169" s="50"/>
      <c r="HL169" s="50"/>
      <c r="HM169" s="50"/>
      <c r="HN169" s="50"/>
      <c r="HO169" s="50"/>
      <c r="HP169" s="50"/>
      <c r="HQ169" s="50"/>
      <c r="HR169" s="50"/>
      <c r="HS169" s="50"/>
      <c r="HT169" s="50"/>
      <c r="HU169" s="50"/>
      <c r="HV169" s="50"/>
      <c r="HW169" s="50"/>
      <c r="HX169" s="50"/>
      <c r="HY169" s="50"/>
      <c r="HZ169" s="50"/>
      <c r="IA169" s="50"/>
      <c r="IB169" s="50"/>
      <c r="IC169" s="50"/>
      <c r="ID169" s="50"/>
      <c r="IE169" s="50"/>
      <c r="IF169" s="50"/>
      <c r="IG169" s="50"/>
      <c r="IH169" s="50"/>
      <c r="II169" s="50"/>
      <c r="IJ169" s="50"/>
    </row>
  </sheetData>
  <sheetProtection sheet="1" selectLockedCells="1"/>
  <mergeCells count="1665">
    <mergeCell ref="U38:Z38"/>
    <mergeCell ref="U39:Z39"/>
    <mergeCell ref="U40:Z40"/>
    <mergeCell ref="U35:Z35"/>
    <mergeCell ref="U36:Z36"/>
    <mergeCell ref="U37:Z37"/>
    <mergeCell ref="AE37:AG37"/>
    <mergeCell ref="AE38:AG38"/>
    <mergeCell ref="AE39:AG39"/>
    <mergeCell ref="AE40:AG40"/>
    <mergeCell ref="AE35:AG35"/>
    <mergeCell ref="AE36:AG36"/>
    <mergeCell ref="N38:T38"/>
    <mergeCell ref="N39:T39"/>
    <mergeCell ref="N40:T40"/>
    <mergeCell ref="C39:G39"/>
    <mergeCell ref="C40:G40"/>
    <mergeCell ref="C35:G35"/>
    <mergeCell ref="C36:G36"/>
    <mergeCell ref="C37:G37"/>
    <mergeCell ref="C38:G38"/>
    <mergeCell ref="H38:I38"/>
    <mergeCell ref="H39:I39"/>
    <mergeCell ref="H40:I40"/>
    <mergeCell ref="H35:I35"/>
    <mergeCell ref="H36:I36"/>
    <mergeCell ref="H37:I37"/>
    <mergeCell ref="J37:M37"/>
    <mergeCell ref="J38:M38"/>
    <mergeCell ref="J39:M39"/>
    <mergeCell ref="J40:M40"/>
    <mergeCell ref="N35:T35"/>
    <mergeCell ref="J35:M35"/>
    <mergeCell ref="J36:M36"/>
    <mergeCell ref="N20:T20"/>
    <mergeCell ref="N21:T21"/>
    <mergeCell ref="N22:T22"/>
    <mergeCell ref="N23:T23"/>
    <mergeCell ref="AE32:AG32"/>
    <mergeCell ref="AE33:AG33"/>
    <mergeCell ref="AE18:AG18"/>
    <mergeCell ref="AE19:AG19"/>
    <mergeCell ref="AE20:AG20"/>
    <mergeCell ref="AE21:AG21"/>
    <mergeCell ref="AE22:AG22"/>
    <mergeCell ref="AE23:AG23"/>
    <mergeCell ref="AE14:AG14"/>
    <mergeCell ref="AE15:AG15"/>
    <mergeCell ref="AE16:AG16"/>
    <mergeCell ref="N36:T36"/>
    <mergeCell ref="AA24:AD24"/>
    <mergeCell ref="AA25:AD25"/>
    <mergeCell ref="AA26:AD26"/>
    <mergeCell ref="AA14:AD14"/>
    <mergeCell ref="AA15:AD15"/>
    <mergeCell ref="AA16:AD16"/>
    <mergeCell ref="AA17:AD17"/>
    <mergeCell ref="AA18:AD18"/>
    <mergeCell ref="U14:Z14"/>
    <mergeCell ref="U15:Z15"/>
    <mergeCell ref="U16:Z16"/>
    <mergeCell ref="U17:Z17"/>
    <mergeCell ref="U18:Z18"/>
    <mergeCell ref="U19:Z19"/>
    <mergeCell ref="N37:T37"/>
    <mergeCell ref="AA35:AD35"/>
    <mergeCell ref="AA36:AD36"/>
    <mergeCell ref="AA37:AD37"/>
    <mergeCell ref="AE17:AG17"/>
    <mergeCell ref="AE25:AG25"/>
    <mergeCell ref="AE26:AG26"/>
    <mergeCell ref="AE27:AG27"/>
    <mergeCell ref="AE28:AG28"/>
    <mergeCell ref="AE24:AG24"/>
    <mergeCell ref="U26:Z26"/>
    <mergeCell ref="U27:Z27"/>
    <mergeCell ref="U28:Z28"/>
    <mergeCell ref="U29:Z29"/>
    <mergeCell ref="U30:Z30"/>
    <mergeCell ref="U31:Z31"/>
    <mergeCell ref="U20:Z20"/>
    <mergeCell ref="U21:Z21"/>
    <mergeCell ref="U22:Z22"/>
    <mergeCell ref="U23:Z23"/>
    <mergeCell ref="U24:Z24"/>
    <mergeCell ref="U25:Z25"/>
    <mergeCell ref="AA21:AD21"/>
    <mergeCell ref="AE29:AG29"/>
    <mergeCell ref="AE30:AG30"/>
    <mergeCell ref="AE31:AG31"/>
    <mergeCell ref="N30:T30"/>
    <mergeCell ref="N31:T31"/>
    <mergeCell ref="N32:T32"/>
    <mergeCell ref="N33:T33"/>
    <mergeCell ref="AA22:AD22"/>
    <mergeCell ref="AA23:AD23"/>
    <mergeCell ref="AA33:AD33"/>
    <mergeCell ref="AA27:AD27"/>
    <mergeCell ref="AA28:AD28"/>
    <mergeCell ref="AA29:AD29"/>
    <mergeCell ref="AA30:AD30"/>
    <mergeCell ref="AA31:AD31"/>
    <mergeCell ref="N14:T14"/>
    <mergeCell ref="N15:T15"/>
    <mergeCell ref="N16:T16"/>
    <mergeCell ref="N17:T17"/>
    <mergeCell ref="N18:T18"/>
    <mergeCell ref="N19:T19"/>
    <mergeCell ref="C33:G33"/>
    <mergeCell ref="C27:G27"/>
    <mergeCell ref="C28:G28"/>
    <mergeCell ref="C29:G29"/>
    <mergeCell ref="C30:G30"/>
    <mergeCell ref="J14:M14"/>
    <mergeCell ref="J15:M15"/>
    <mergeCell ref="J16:M16"/>
    <mergeCell ref="J17:M17"/>
    <mergeCell ref="J18:M18"/>
    <mergeCell ref="H32:I32"/>
    <mergeCell ref="H33:I33"/>
    <mergeCell ref="J19:M19"/>
    <mergeCell ref="J20:M20"/>
    <mergeCell ref="J21:M21"/>
    <mergeCell ref="J22:M22"/>
    <mergeCell ref="J23:M23"/>
    <mergeCell ref="J24:M24"/>
    <mergeCell ref="H26:I26"/>
    <mergeCell ref="H27:I27"/>
    <mergeCell ref="H28:I28"/>
    <mergeCell ref="H29:I29"/>
    <mergeCell ref="H30:I30"/>
    <mergeCell ref="H31:I31"/>
    <mergeCell ref="H20:I20"/>
    <mergeCell ref="H21:I21"/>
    <mergeCell ref="H22:I22"/>
    <mergeCell ref="H23:I23"/>
    <mergeCell ref="H24:I24"/>
    <mergeCell ref="H25:I25"/>
    <mergeCell ref="J33:M33"/>
    <mergeCell ref="C22:G22"/>
    <mergeCell ref="C23:G23"/>
    <mergeCell ref="C24:G24"/>
    <mergeCell ref="C25:G25"/>
    <mergeCell ref="C26:G26"/>
    <mergeCell ref="C14:G14"/>
    <mergeCell ref="C15:G15"/>
    <mergeCell ref="C16:G16"/>
    <mergeCell ref="C17:G17"/>
    <mergeCell ref="C18:G18"/>
    <mergeCell ref="C19:G19"/>
    <mergeCell ref="C20:G20"/>
    <mergeCell ref="H14:I14"/>
    <mergeCell ref="H15:I15"/>
    <mergeCell ref="H16:I16"/>
    <mergeCell ref="H17:I17"/>
    <mergeCell ref="H18:I18"/>
    <mergeCell ref="H19:I19"/>
    <mergeCell ref="BM6:CB7"/>
    <mergeCell ref="G60:Q60"/>
    <mergeCell ref="G61:Q61"/>
    <mergeCell ref="G62:Q62"/>
    <mergeCell ref="G63:Q63"/>
    <mergeCell ref="G64:Q64"/>
    <mergeCell ref="G65:Q65"/>
    <mergeCell ref="G66:Q66"/>
    <mergeCell ref="G67:Q67"/>
    <mergeCell ref="G68:Q68"/>
    <mergeCell ref="G69:Q69"/>
    <mergeCell ref="G70:Q70"/>
    <mergeCell ref="G71:Q71"/>
    <mergeCell ref="G72:Q72"/>
    <mergeCell ref="G73:Q73"/>
    <mergeCell ref="G105:Q105"/>
    <mergeCell ref="AN13:AU13"/>
    <mergeCell ref="BB13:BI13"/>
    <mergeCell ref="BP13:BW13"/>
    <mergeCell ref="CA51:CC51"/>
    <mergeCell ref="CA52:CC52"/>
    <mergeCell ref="CA53:CC53"/>
    <mergeCell ref="CA45:CC45"/>
    <mergeCell ref="CA46:CC46"/>
    <mergeCell ref="BX26:BZ26"/>
    <mergeCell ref="CA14:CC14"/>
    <mergeCell ref="CA15:CC15"/>
    <mergeCell ref="CA16:CC16"/>
    <mergeCell ref="CA17:CC17"/>
    <mergeCell ref="CA18:CC18"/>
    <mergeCell ref="CA19:CC19"/>
    <mergeCell ref="G88:Q88"/>
    <mergeCell ref="G89:Q89"/>
    <mergeCell ref="G90:Q90"/>
    <mergeCell ref="G91:Q91"/>
    <mergeCell ref="G92:Q92"/>
    <mergeCell ref="G93:Q93"/>
    <mergeCell ref="G94:Q94"/>
    <mergeCell ref="G95:Q95"/>
    <mergeCell ref="G96:Q96"/>
    <mergeCell ref="G97:Q97"/>
    <mergeCell ref="G98:Q98"/>
    <mergeCell ref="G99:Q99"/>
    <mergeCell ref="G100:Q100"/>
    <mergeCell ref="G101:Q101"/>
    <mergeCell ref="G102:Q102"/>
    <mergeCell ref="G103:Q103"/>
    <mergeCell ref="BH6:BL7"/>
    <mergeCell ref="BN110:BQ110"/>
    <mergeCell ref="H13:I13"/>
    <mergeCell ref="J13:M13"/>
    <mergeCell ref="C21:G21"/>
    <mergeCell ref="H42:I42"/>
    <mergeCell ref="H43:I43"/>
    <mergeCell ref="H34:I34"/>
    <mergeCell ref="J49:M49"/>
    <mergeCell ref="N52:T52"/>
    <mergeCell ref="N53:T53"/>
    <mergeCell ref="N42:T42"/>
    <mergeCell ref="H51:I51"/>
    <mergeCell ref="H52:I52"/>
    <mergeCell ref="J34:M34"/>
    <mergeCell ref="J50:M50"/>
    <mergeCell ref="J51:M51"/>
    <mergeCell ref="BV110:BY110"/>
    <mergeCell ref="G104:Q104"/>
    <mergeCell ref="BZ110:CC110"/>
    <mergeCell ref="R105:U105"/>
    <mergeCell ref="V105:Y105"/>
    <mergeCell ref="Z105:AC105"/>
    <mergeCell ref="AD105:AG105"/>
    <mergeCell ref="AH105:AK105"/>
    <mergeCell ref="AL105:AO105"/>
    <mergeCell ref="AP105:AS105"/>
    <mergeCell ref="AT105:AW105"/>
    <mergeCell ref="AX105:BA105"/>
    <mergeCell ref="BB105:BE105"/>
    <mergeCell ref="BF105:BI105"/>
    <mergeCell ref="BJ105:BM105"/>
    <mergeCell ref="BN105:BQ105"/>
    <mergeCell ref="BR105:BU105"/>
    <mergeCell ref="BV105:BY105"/>
    <mergeCell ref="BZ105:CC105"/>
    <mergeCell ref="BR106:BU106"/>
    <mergeCell ref="G106:Q106"/>
    <mergeCell ref="G107:Q107"/>
    <mergeCell ref="BV106:BY106"/>
    <mergeCell ref="BZ106:CC106"/>
    <mergeCell ref="R107:U107"/>
    <mergeCell ref="V107:Y107"/>
    <mergeCell ref="Z107:AC107"/>
    <mergeCell ref="AD107:AG107"/>
    <mergeCell ref="AH107:AK107"/>
    <mergeCell ref="AL107:AO107"/>
    <mergeCell ref="AP107:AS107"/>
    <mergeCell ref="AH104:AK104"/>
    <mergeCell ref="DS13:DT13"/>
    <mergeCell ref="CA13:CC13"/>
    <mergeCell ref="BX13:BZ13"/>
    <mergeCell ref="BJ13:BO13"/>
    <mergeCell ref="DG11:DG13"/>
    <mergeCell ref="DI11:DI13"/>
    <mergeCell ref="DK11:DK13"/>
    <mergeCell ref="DM11:DM13"/>
    <mergeCell ref="DO11:DO13"/>
    <mergeCell ref="DQ11:DQ13"/>
    <mergeCell ref="DA11:DA13"/>
    <mergeCell ref="DB11:DB13"/>
    <mergeCell ref="DD11:DD13"/>
    <mergeCell ref="DC11:DC13"/>
    <mergeCell ref="DE11:DE13"/>
    <mergeCell ref="CQ11:CQ13"/>
    <mergeCell ref="CR11:CV12"/>
    <mergeCell ref="CW11:CW13"/>
    <mergeCell ref="CX11:CX13"/>
    <mergeCell ref="CY11:CY13"/>
    <mergeCell ref="DF11:DF13"/>
    <mergeCell ref="DH11:DH13"/>
    <mergeCell ref="DJ11:DJ13"/>
    <mergeCell ref="DL11:DL13"/>
    <mergeCell ref="DN11:DN13"/>
    <mergeCell ref="DP11:DP13"/>
    <mergeCell ref="AH12:BP12"/>
    <mergeCell ref="DR11:DR13"/>
    <mergeCell ref="DS11:DX12"/>
    <mergeCell ref="CZ11:CZ13"/>
    <mergeCell ref="BX25:BZ25"/>
    <mergeCell ref="BX14:BZ14"/>
    <mergeCell ref="BX15:BZ15"/>
    <mergeCell ref="BX16:BZ16"/>
    <mergeCell ref="BX17:BZ17"/>
    <mergeCell ref="BX18:BZ18"/>
    <mergeCell ref="BX19:BZ19"/>
    <mergeCell ref="BX22:BZ22"/>
    <mergeCell ref="BX52:BZ52"/>
    <mergeCell ref="BX53:BZ53"/>
    <mergeCell ref="BX44:BZ44"/>
    <mergeCell ref="BX45:BZ45"/>
    <mergeCell ref="BX46:BZ46"/>
    <mergeCell ref="BX47:BZ47"/>
    <mergeCell ref="BX48:BZ48"/>
    <mergeCell ref="BX49:BZ49"/>
    <mergeCell ref="BX38:BZ38"/>
    <mergeCell ref="BX39:BZ39"/>
    <mergeCell ref="BX40:BZ40"/>
    <mergeCell ref="BX41:BZ41"/>
    <mergeCell ref="BX42:BZ42"/>
    <mergeCell ref="BX43:BZ43"/>
    <mergeCell ref="BX50:BZ50"/>
    <mergeCell ref="BX51:BZ51"/>
    <mergeCell ref="BX32:BZ32"/>
    <mergeCell ref="BX33:BZ33"/>
    <mergeCell ref="BX34:BZ34"/>
    <mergeCell ref="CA50:CC50"/>
    <mergeCell ref="CA41:CC41"/>
    <mergeCell ref="CA42:CC42"/>
    <mergeCell ref="CA43:CC43"/>
    <mergeCell ref="CA44:CC44"/>
    <mergeCell ref="CA33:CC33"/>
    <mergeCell ref="CA34:CC34"/>
    <mergeCell ref="CA35:CC35"/>
    <mergeCell ref="CA36:CC36"/>
    <mergeCell ref="CA37:CC37"/>
    <mergeCell ref="CA38:CC38"/>
    <mergeCell ref="CA39:CC39"/>
    <mergeCell ref="CA40:CC40"/>
    <mergeCell ref="A36:B36"/>
    <mergeCell ref="A37:B37"/>
    <mergeCell ref="A38:B38"/>
    <mergeCell ref="A39:B39"/>
    <mergeCell ref="N43:T43"/>
    <mergeCell ref="N44:T44"/>
    <mergeCell ref="N45:T45"/>
    <mergeCell ref="N46:T46"/>
    <mergeCell ref="N47:T47"/>
    <mergeCell ref="N41:T41"/>
    <mergeCell ref="AE49:AG49"/>
    <mergeCell ref="C50:G50"/>
    <mergeCell ref="H44:I44"/>
    <mergeCell ref="H45:I45"/>
    <mergeCell ref="H46:I46"/>
    <mergeCell ref="H47:I47"/>
    <mergeCell ref="H48:I48"/>
    <mergeCell ref="H49:I49"/>
    <mergeCell ref="H41:I41"/>
    <mergeCell ref="A28:B28"/>
    <mergeCell ref="A29:B29"/>
    <mergeCell ref="A30:B30"/>
    <mergeCell ref="A31:B31"/>
    <mergeCell ref="A32:B32"/>
    <mergeCell ref="A33:B33"/>
    <mergeCell ref="A22:B22"/>
    <mergeCell ref="A23:B23"/>
    <mergeCell ref="A24:B24"/>
    <mergeCell ref="A25:B25"/>
    <mergeCell ref="A26:B26"/>
    <mergeCell ref="A27:B27"/>
    <mergeCell ref="A13:B13"/>
    <mergeCell ref="A14:B14"/>
    <mergeCell ref="A15:B15"/>
    <mergeCell ref="A16:B16"/>
    <mergeCell ref="A17:B17"/>
    <mergeCell ref="A18:B18"/>
    <mergeCell ref="A19:B19"/>
    <mergeCell ref="A20:B20"/>
    <mergeCell ref="A21:B21"/>
    <mergeCell ref="A52:B52"/>
    <mergeCell ref="A53:B53"/>
    <mergeCell ref="C13:G13"/>
    <mergeCell ref="A46:B46"/>
    <mergeCell ref="A47:B47"/>
    <mergeCell ref="A48:B48"/>
    <mergeCell ref="A49:B49"/>
    <mergeCell ref="A50:B50"/>
    <mergeCell ref="A51:B51"/>
    <mergeCell ref="A40:B40"/>
    <mergeCell ref="A41:B41"/>
    <mergeCell ref="A42:B42"/>
    <mergeCell ref="A43:B43"/>
    <mergeCell ref="A44:B44"/>
    <mergeCell ref="A45:B45"/>
    <mergeCell ref="A34:B34"/>
    <mergeCell ref="A35:B35"/>
    <mergeCell ref="C51:G51"/>
    <mergeCell ref="C52:G52"/>
    <mergeCell ref="C53:G53"/>
    <mergeCell ref="C45:G45"/>
    <mergeCell ref="C46:G46"/>
    <mergeCell ref="C47:G47"/>
    <mergeCell ref="C48:G48"/>
    <mergeCell ref="C49:G49"/>
    <mergeCell ref="C41:G41"/>
    <mergeCell ref="C42:G42"/>
    <mergeCell ref="C43:G43"/>
    <mergeCell ref="C44:G44"/>
    <mergeCell ref="C34:G34"/>
    <mergeCell ref="C31:G31"/>
    <mergeCell ref="C32:G32"/>
    <mergeCell ref="J52:M52"/>
    <mergeCell ref="H53:I53"/>
    <mergeCell ref="H50:I50"/>
    <mergeCell ref="N48:T48"/>
    <mergeCell ref="N49:T49"/>
    <mergeCell ref="N50:T50"/>
    <mergeCell ref="N51:T51"/>
    <mergeCell ref="J53:M53"/>
    <mergeCell ref="N13:T13"/>
    <mergeCell ref="J43:M43"/>
    <mergeCell ref="J44:M44"/>
    <mergeCell ref="J45:M45"/>
    <mergeCell ref="J46:M46"/>
    <mergeCell ref="J47:M47"/>
    <mergeCell ref="J48:M48"/>
    <mergeCell ref="J41:M41"/>
    <mergeCell ref="J42:M42"/>
    <mergeCell ref="N34:T34"/>
    <mergeCell ref="J31:M31"/>
    <mergeCell ref="J32:M32"/>
    <mergeCell ref="J25:M25"/>
    <mergeCell ref="J26:M26"/>
    <mergeCell ref="J27:M27"/>
    <mergeCell ref="J28:M28"/>
    <mergeCell ref="J29:M29"/>
    <mergeCell ref="J30:M30"/>
    <mergeCell ref="N24:T24"/>
    <mergeCell ref="N25:T25"/>
    <mergeCell ref="N26:T26"/>
    <mergeCell ref="N27:T27"/>
    <mergeCell ref="N28:T28"/>
    <mergeCell ref="N29:T29"/>
    <mergeCell ref="AA53:AD53"/>
    <mergeCell ref="U13:Z13"/>
    <mergeCell ref="AA45:AD45"/>
    <mergeCell ref="AA46:AD46"/>
    <mergeCell ref="AA47:AD47"/>
    <mergeCell ref="AA48:AD48"/>
    <mergeCell ref="AA49:AD49"/>
    <mergeCell ref="AA50:AD50"/>
    <mergeCell ref="AA41:AD41"/>
    <mergeCell ref="AA42:AD42"/>
    <mergeCell ref="AA43:AD43"/>
    <mergeCell ref="AA44:AD44"/>
    <mergeCell ref="AA34:AD34"/>
    <mergeCell ref="U53:Z53"/>
    <mergeCell ref="U44:Z44"/>
    <mergeCell ref="U45:Z45"/>
    <mergeCell ref="U46:Z46"/>
    <mergeCell ref="U47:Z47"/>
    <mergeCell ref="U48:Z48"/>
    <mergeCell ref="U49:Z49"/>
    <mergeCell ref="U41:Z41"/>
    <mergeCell ref="U42:Z42"/>
    <mergeCell ref="U43:Z43"/>
    <mergeCell ref="U34:Z34"/>
    <mergeCell ref="AA32:AD32"/>
    <mergeCell ref="U32:Z32"/>
    <mergeCell ref="U33:Z33"/>
    <mergeCell ref="AA19:AD19"/>
    <mergeCell ref="AA20:AD20"/>
    <mergeCell ref="AA39:AD39"/>
    <mergeCell ref="AA40:AD40"/>
    <mergeCell ref="AA38:AD38"/>
    <mergeCell ref="AE47:AG47"/>
    <mergeCell ref="AE48:AG48"/>
    <mergeCell ref="U50:Z50"/>
    <mergeCell ref="U51:Z51"/>
    <mergeCell ref="U52:Z52"/>
    <mergeCell ref="AA51:AD51"/>
    <mergeCell ref="AA52:AD52"/>
    <mergeCell ref="AE50:AG50"/>
    <mergeCell ref="AE51:AG51"/>
    <mergeCell ref="AV49:BA49"/>
    <mergeCell ref="AE52:AG52"/>
    <mergeCell ref="AE53:AG53"/>
    <mergeCell ref="AH13:AM13"/>
    <mergeCell ref="AH14:AM14"/>
    <mergeCell ref="AH15:AM15"/>
    <mergeCell ref="AH16:AM16"/>
    <mergeCell ref="AH17:AM17"/>
    <mergeCell ref="AE41:AG41"/>
    <mergeCell ref="AE42:AG42"/>
    <mergeCell ref="AE43:AG43"/>
    <mergeCell ref="AE44:AG44"/>
    <mergeCell ref="AE45:AG45"/>
    <mergeCell ref="AE46:AG46"/>
    <mergeCell ref="AE34:AG34"/>
    <mergeCell ref="AE13:AG13"/>
    <mergeCell ref="AH51:AM51"/>
    <mergeCell ref="AH53:AM53"/>
    <mergeCell ref="AH43:AM43"/>
    <mergeCell ref="AH44:AM44"/>
    <mergeCell ref="AH45:AM45"/>
    <mergeCell ref="AH46:AM46"/>
    <mergeCell ref="AH47:AM47"/>
    <mergeCell ref="AH27:AM27"/>
    <mergeCell ref="AH28:AM28"/>
    <mergeCell ref="AH29:AM29"/>
    <mergeCell ref="AH18:AM18"/>
    <mergeCell ref="AH19:AM19"/>
    <mergeCell ref="AH20:AM20"/>
    <mergeCell ref="AH21:AM21"/>
    <mergeCell ref="AH22:AM22"/>
    <mergeCell ref="AH23:AM23"/>
    <mergeCell ref="AH48:AM48"/>
    <mergeCell ref="AH49:AM49"/>
    <mergeCell ref="AH50:AM50"/>
    <mergeCell ref="AH36:AM36"/>
    <mergeCell ref="AH37:AM37"/>
    <mergeCell ref="AH38:AM38"/>
    <mergeCell ref="AH39:AM39"/>
    <mergeCell ref="AH40:AM40"/>
    <mergeCell ref="AH41:AM41"/>
    <mergeCell ref="AH30:AM30"/>
    <mergeCell ref="AH31:AM31"/>
    <mergeCell ref="AH32:AM32"/>
    <mergeCell ref="AH33:AM33"/>
    <mergeCell ref="AH34:AM34"/>
    <mergeCell ref="AH35:AM35"/>
    <mergeCell ref="AH42:AM42"/>
    <mergeCell ref="AH26:AM26"/>
    <mergeCell ref="BJ53:BO53"/>
    <mergeCell ref="AV13:BA13"/>
    <mergeCell ref="AV14:BA14"/>
    <mergeCell ref="AV15:BA15"/>
    <mergeCell ref="AV16:BA16"/>
    <mergeCell ref="AV17:BA17"/>
    <mergeCell ref="AV18:BA18"/>
    <mergeCell ref="BJ44:BO44"/>
    <mergeCell ref="BJ45:BO45"/>
    <mergeCell ref="BJ46:BO46"/>
    <mergeCell ref="BJ47:BO47"/>
    <mergeCell ref="BJ48:BO48"/>
    <mergeCell ref="BJ49:BO49"/>
    <mergeCell ref="BJ38:BO38"/>
    <mergeCell ref="BJ39:BO39"/>
    <mergeCell ref="BJ40:BO40"/>
    <mergeCell ref="BJ41:BO41"/>
    <mergeCell ref="BJ42:BO42"/>
    <mergeCell ref="BJ43:BO43"/>
    <mergeCell ref="BJ32:BO32"/>
    <mergeCell ref="BJ33:BO33"/>
    <mergeCell ref="BJ34:BO34"/>
    <mergeCell ref="BJ35:BO35"/>
    <mergeCell ref="BJ36:BO36"/>
    <mergeCell ref="BJ14:BO14"/>
    <mergeCell ref="BJ15:BO15"/>
    <mergeCell ref="BJ16:BO16"/>
    <mergeCell ref="BJ17:BO17"/>
    <mergeCell ref="BJ18:BO18"/>
    <mergeCell ref="BJ50:BO50"/>
    <mergeCell ref="BJ51:BO51"/>
    <mergeCell ref="BJ52:BO52"/>
    <mergeCell ref="CA32:CC32"/>
    <mergeCell ref="CA21:CC21"/>
    <mergeCell ref="CA22:CC22"/>
    <mergeCell ref="CA23:CC23"/>
    <mergeCell ref="CA24:CC24"/>
    <mergeCell ref="CA25:CC25"/>
    <mergeCell ref="CA26:CC26"/>
    <mergeCell ref="BX27:BZ27"/>
    <mergeCell ref="BX28:BZ28"/>
    <mergeCell ref="BX29:BZ29"/>
    <mergeCell ref="BJ19:BO19"/>
    <mergeCell ref="BJ37:BO37"/>
    <mergeCell ref="BJ26:BO26"/>
    <mergeCell ref="BJ27:BO27"/>
    <mergeCell ref="BJ28:BO28"/>
    <mergeCell ref="BJ29:BO29"/>
    <mergeCell ref="BJ30:BO30"/>
    <mergeCell ref="BJ31:BO31"/>
    <mergeCell ref="BJ20:BO20"/>
    <mergeCell ref="BJ21:BO21"/>
    <mergeCell ref="BJ22:BO22"/>
    <mergeCell ref="BJ23:BO23"/>
    <mergeCell ref="BJ24:BO24"/>
    <mergeCell ref="BJ25:BO25"/>
    <mergeCell ref="BX35:BZ35"/>
    <mergeCell ref="BX36:BZ36"/>
    <mergeCell ref="BX37:BZ37"/>
    <mergeCell ref="CA20:CC20"/>
    <mergeCell ref="BX20:BZ20"/>
    <mergeCell ref="BX21:BZ21"/>
    <mergeCell ref="BX23:BZ23"/>
    <mergeCell ref="BX24:BZ24"/>
    <mergeCell ref="CA47:CC47"/>
    <mergeCell ref="CA48:CC48"/>
    <mergeCell ref="CA49:CC49"/>
    <mergeCell ref="CA27:CC27"/>
    <mergeCell ref="CA28:CC28"/>
    <mergeCell ref="CA29:CC29"/>
    <mergeCell ref="CA30:CC30"/>
    <mergeCell ref="CA31:CC31"/>
    <mergeCell ref="AE7:AH7"/>
    <mergeCell ref="AI7:AL7"/>
    <mergeCell ref="X8:AA8"/>
    <mergeCell ref="AB8:AD8"/>
    <mergeCell ref="AE8:AH8"/>
    <mergeCell ref="AI4:AL5"/>
    <mergeCell ref="AV33:BA33"/>
    <mergeCell ref="AV34:BA34"/>
    <mergeCell ref="AV41:BA41"/>
    <mergeCell ref="AV42:BA42"/>
    <mergeCell ref="AV31:BA31"/>
    <mergeCell ref="AV32:BA32"/>
    <mergeCell ref="BQ12:CC12"/>
    <mergeCell ref="AV35:BA35"/>
    <mergeCell ref="AV36:BA36"/>
    <mergeCell ref="AV25:BA25"/>
    <mergeCell ref="AV26:BA26"/>
    <mergeCell ref="AV27:BA27"/>
    <mergeCell ref="AV28:BA28"/>
    <mergeCell ref="AV29:BA29"/>
    <mergeCell ref="AV30:BA30"/>
    <mergeCell ref="AA13:AD13"/>
    <mergeCell ref="AH24:AM24"/>
    <mergeCell ref="AH25:AM25"/>
    <mergeCell ref="AV50:BA50"/>
    <mergeCell ref="AV51:BA51"/>
    <mergeCell ref="AV52:BA52"/>
    <mergeCell ref="AV53:BA53"/>
    <mergeCell ref="AV43:BA43"/>
    <mergeCell ref="AV44:BA44"/>
    <mergeCell ref="AV45:BA45"/>
    <mergeCell ref="AV46:BA46"/>
    <mergeCell ref="AV47:BA47"/>
    <mergeCell ref="AV48:BA48"/>
    <mergeCell ref="AV37:BA37"/>
    <mergeCell ref="AV38:BA38"/>
    <mergeCell ref="AV39:BA39"/>
    <mergeCell ref="AV40:BA40"/>
    <mergeCell ref="AV19:BA19"/>
    <mergeCell ref="AV20:BA20"/>
    <mergeCell ref="AV21:BA21"/>
    <mergeCell ref="AV22:BA22"/>
    <mergeCell ref="AV23:BA23"/>
    <mergeCell ref="AV24:BA24"/>
    <mergeCell ref="AH52:AM52"/>
    <mergeCell ref="BH1:CC1"/>
    <mergeCell ref="Y1:AH2"/>
    <mergeCell ref="BH2:BK2"/>
    <mergeCell ref="BS2:BV2"/>
    <mergeCell ref="X6:AA6"/>
    <mergeCell ref="AB6:AD6"/>
    <mergeCell ref="AE6:AH6"/>
    <mergeCell ref="AE4:AH5"/>
    <mergeCell ref="BX30:BZ30"/>
    <mergeCell ref="BX31:BZ31"/>
    <mergeCell ref="X10:AA11"/>
    <mergeCell ref="AB10:AL11"/>
    <mergeCell ref="X9:AA9"/>
    <mergeCell ref="AB9:AD9"/>
    <mergeCell ref="AE9:AH9"/>
    <mergeCell ref="AI9:AL9"/>
    <mergeCell ref="AI6:AL6"/>
    <mergeCell ref="X7:AA7"/>
    <mergeCell ref="AN8:BF11"/>
    <mergeCell ref="A1:X2"/>
    <mergeCell ref="E4:G5"/>
    <mergeCell ref="L4:V5"/>
    <mergeCell ref="N6:V7"/>
    <mergeCell ref="A8:D9"/>
    <mergeCell ref="E8:M9"/>
    <mergeCell ref="N8:V9"/>
    <mergeCell ref="X4:AA5"/>
    <mergeCell ref="AB4:AD5"/>
    <mergeCell ref="BA4:BF4"/>
    <mergeCell ref="AU4:AZ4"/>
    <mergeCell ref="AR1:BF2"/>
    <mergeCell ref="AN1:AQ2"/>
    <mergeCell ref="AI8:AL8"/>
    <mergeCell ref="AU5:AZ5"/>
    <mergeCell ref="AU6:AZ6"/>
    <mergeCell ref="AN5:AT5"/>
    <mergeCell ref="AN6:AT6"/>
    <mergeCell ref="AN4:AT4"/>
    <mergeCell ref="AN7:BF7"/>
    <mergeCell ref="BA5:BF5"/>
    <mergeCell ref="BA6:BF6"/>
    <mergeCell ref="C10:G11"/>
    <mergeCell ref="H10:J11"/>
    <mergeCell ref="K10:V11"/>
    <mergeCell ref="A10:B11"/>
    <mergeCell ref="A6:D7"/>
    <mergeCell ref="H4:K5"/>
    <mergeCell ref="A4:D5"/>
    <mergeCell ref="E6:M7"/>
    <mergeCell ref="AB7:AD7"/>
    <mergeCell ref="D79:F79"/>
    <mergeCell ref="R79:U79"/>
    <mergeCell ref="V79:Y79"/>
    <mergeCell ref="Z79:AC79"/>
    <mergeCell ref="AD79:AG79"/>
    <mergeCell ref="D78:F78"/>
    <mergeCell ref="R77:U77"/>
    <mergeCell ref="V77:Y77"/>
    <mergeCell ref="Z77:AC77"/>
    <mergeCell ref="AD77:AG77"/>
    <mergeCell ref="R75:U75"/>
    <mergeCell ref="V75:Y75"/>
    <mergeCell ref="Z75:AC75"/>
    <mergeCell ref="AD75:AG75"/>
    <mergeCell ref="G77:Q77"/>
    <mergeCell ref="G78:Q78"/>
    <mergeCell ref="G79:Q79"/>
    <mergeCell ref="G75:Q75"/>
    <mergeCell ref="G76:Q76"/>
    <mergeCell ref="G81:Q81"/>
    <mergeCell ref="G82:Q82"/>
    <mergeCell ref="G83:Q83"/>
    <mergeCell ref="G84:Q84"/>
    <mergeCell ref="G85:Q85"/>
    <mergeCell ref="G86:Q86"/>
    <mergeCell ref="G87:Q87"/>
    <mergeCell ref="R73:U73"/>
    <mergeCell ref="V73:Y73"/>
    <mergeCell ref="Z73:AC73"/>
    <mergeCell ref="AD73:AG73"/>
    <mergeCell ref="R71:U71"/>
    <mergeCell ref="V71:Y71"/>
    <mergeCell ref="Z71:AC71"/>
    <mergeCell ref="AD71:AG71"/>
    <mergeCell ref="R69:U69"/>
    <mergeCell ref="V69:Y69"/>
    <mergeCell ref="Z69:AC69"/>
    <mergeCell ref="AD69:AG69"/>
    <mergeCell ref="G80:Q80"/>
    <mergeCell ref="G74:Q74"/>
    <mergeCell ref="BZ60:CC60"/>
    <mergeCell ref="R60:U60"/>
    <mergeCell ref="V60:Y60"/>
    <mergeCell ref="Z60:AC60"/>
    <mergeCell ref="AD60:AG60"/>
    <mergeCell ref="AH60:AK60"/>
    <mergeCell ref="AL60:AO60"/>
    <mergeCell ref="AP60:AS60"/>
    <mergeCell ref="AT60:AW60"/>
    <mergeCell ref="AX60:BA60"/>
    <mergeCell ref="BB60:BE60"/>
    <mergeCell ref="BF60:BI60"/>
    <mergeCell ref="BJ60:BM60"/>
    <mergeCell ref="BN60:BQ60"/>
    <mergeCell ref="BR60:BU60"/>
    <mergeCell ref="BV60:BY60"/>
    <mergeCell ref="R95:U95"/>
    <mergeCell ref="V95:Y95"/>
    <mergeCell ref="Z95:AC95"/>
    <mergeCell ref="AD95:AG95"/>
    <mergeCell ref="R93:U93"/>
    <mergeCell ref="V93:Y93"/>
    <mergeCell ref="Z93:AC93"/>
    <mergeCell ref="AD93:AG93"/>
    <mergeCell ref="R91:U91"/>
    <mergeCell ref="V91:Y91"/>
    <mergeCell ref="Z91:AC91"/>
    <mergeCell ref="AD91:AG91"/>
    <mergeCell ref="R89:U89"/>
    <mergeCell ref="V89:Y89"/>
    <mergeCell ref="Z89:AC89"/>
    <mergeCell ref="AD89:AG89"/>
    <mergeCell ref="AH57:AZ58"/>
    <mergeCell ref="S57:AB58"/>
    <mergeCell ref="A57:R58"/>
    <mergeCell ref="D77:F77"/>
    <mergeCell ref="A60:C60"/>
    <mergeCell ref="D100:F100"/>
    <mergeCell ref="D101:F101"/>
    <mergeCell ref="D102:F102"/>
    <mergeCell ref="D103:F103"/>
    <mergeCell ref="D104:F104"/>
    <mergeCell ref="D105:F105"/>
    <mergeCell ref="D106:F106"/>
    <mergeCell ref="D107:F107"/>
    <mergeCell ref="D108:F108"/>
    <mergeCell ref="D90:F90"/>
    <mergeCell ref="D91:F91"/>
    <mergeCell ref="D92:F92"/>
    <mergeCell ref="V104:Y104"/>
    <mergeCell ref="Z104:AC104"/>
    <mergeCell ref="AD104:AG104"/>
    <mergeCell ref="R101:U101"/>
    <mergeCell ref="V101:Y101"/>
    <mergeCell ref="Z101:AC101"/>
    <mergeCell ref="AD101:AG101"/>
    <mergeCell ref="D99:F99"/>
    <mergeCell ref="R99:U99"/>
    <mergeCell ref="V99:Y99"/>
    <mergeCell ref="Z99:AC99"/>
    <mergeCell ref="AD99:AG99"/>
    <mergeCell ref="R97:U97"/>
    <mergeCell ref="V97:Y97"/>
    <mergeCell ref="Z97:AC97"/>
    <mergeCell ref="BB57:CC58"/>
    <mergeCell ref="D61:F61"/>
    <mergeCell ref="D62:F62"/>
    <mergeCell ref="D63:F63"/>
    <mergeCell ref="D64:F64"/>
    <mergeCell ref="D65:F65"/>
    <mergeCell ref="D66:F66"/>
    <mergeCell ref="D67:F67"/>
    <mergeCell ref="D68:F68"/>
    <mergeCell ref="D69:F69"/>
    <mergeCell ref="D70:F70"/>
    <mergeCell ref="D71:F71"/>
    <mergeCell ref="D72:F72"/>
    <mergeCell ref="D73:F73"/>
    <mergeCell ref="D74:F74"/>
    <mergeCell ref="D75:F75"/>
    <mergeCell ref="D76:F76"/>
    <mergeCell ref="D60:F60"/>
    <mergeCell ref="AD57:AG58"/>
    <mergeCell ref="BF63:BI63"/>
    <mergeCell ref="BJ63:BM63"/>
    <mergeCell ref="BN63:BQ63"/>
    <mergeCell ref="BR63:BU63"/>
    <mergeCell ref="BV63:BY63"/>
    <mergeCell ref="BZ63:CC63"/>
    <mergeCell ref="BZ61:CC61"/>
    <mergeCell ref="R62:U62"/>
    <mergeCell ref="V62:Y62"/>
    <mergeCell ref="Z62:AC62"/>
    <mergeCell ref="AD62:AG62"/>
    <mergeCell ref="AH62:AK62"/>
    <mergeCell ref="AL62:AO62"/>
    <mergeCell ref="D98:F98"/>
    <mergeCell ref="BF61:BI61"/>
    <mergeCell ref="BJ61:BM61"/>
    <mergeCell ref="BN61:BQ61"/>
    <mergeCell ref="BR61:BU61"/>
    <mergeCell ref="BV61:BY61"/>
    <mergeCell ref="A61:C84"/>
    <mergeCell ref="R61:U61"/>
    <mergeCell ref="V61:Y61"/>
    <mergeCell ref="Z61:AC61"/>
    <mergeCell ref="AD61:AG61"/>
    <mergeCell ref="AH61:AK61"/>
    <mergeCell ref="AL61:AO61"/>
    <mergeCell ref="R63:U63"/>
    <mergeCell ref="V63:Y63"/>
    <mergeCell ref="Z63:AC63"/>
    <mergeCell ref="AD63:AG63"/>
    <mergeCell ref="AH63:AK63"/>
    <mergeCell ref="AL63:AO63"/>
    <mergeCell ref="R64:U64"/>
    <mergeCell ref="V64:Y64"/>
    <mergeCell ref="Z64:AC64"/>
    <mergeCell ref="AD64:AG64"/>
    <mergeCell ref="AH64:AK64"/>
    <mergeCell ref="D80:F80"/>
    <mergeCell ref="D81:F81"/>
    <mergeCell ref="D82:F82"/>
    <mergeCell ref="AT63:AW63"/>
    <mergeCell ref="AX63:BA63"/>
    <mergeCell ref="BB63:BE63"/>
    <mergeCell ref="A85:C108"/>
    <mergeCell ref="R108:U108"/>
    <mergeCell ref="AP61:AS61"/>
    <mergeCell ref="AT61:AW61"/>
    <mergeCell ref="AX61:BA61"/>
    <mergeCell ref="BB61:BE61"/>
    <mergeCell ref="AT66:AW66"/>
    <mergeCell ref="BV64:BY64"/>
    <mergeCell ref="BZ64:CC64"/>
    <mergeCell ref="AX66:BA66"/>
    <mergeCell ref="BB66:BE66"/>
    <mergeCell ref="BF66:BI66"/>
    <mergeCell ref="BJ66:BM66"/>
    <mergeCell ref="BN66:BQ66"/>
    <mergeCell ref="BR66:BU66"/>
    <mergeCell ref="BV66:BY66"/>
    <mergeCell ref="BZ66:CC66"/>
    <mergeCell ref="D96:F96"/>
    <mergeCell ref="D97:F97"/>
    <mergeCell ref="D83:F83"/>
    <mergeCell ref="D84:F84"/>
    <mergeCell ref="D85:F85"/>
    <mergeCell ref="D86:F86"/>
    <mergeCell ref="D87:F87"/>
    <mergeCell ref="D88:F88"/>
    <mergeCell ref="AD97:AG97"/>
    <mergeCell ref="D89:F89"/>
    <mergeCell ref="D93:F93"/>
    <mergeCell ref="D94:F94"/>
    <mergeCell ref="D95:F95"/>
    <mergeCell ref="R87:U87"/>
    <mergeCell ref="V87:Y87"/>
    <mergeCell ref="Z87:AC87"/>
    <mergeCell ref="AD87:AG87"/>
    <mergeCell ref="BF65:BI65"/>
    <mergeCell ref="BJ65:BM65"/>
    <mergeCell ref="BN65:BQ65"/>
    <mergeCell ref="BR65:BU65"/>
    <mergeCell ref="BV65:BY65"/>
    <mergeCell ref="BZ65:CC65"/>
    <mergeCell ref="AL64:AO64"/>
    <mergeCell ref="AP64:AS64"/>
    <mergeCell ref="AT64:AW64"/>
    <mergeCell ref="AX64:BA64"/>
    <mergeCell ref="BB64:BE64"/>
    <mergeCell ref="BF64:BI64"/>
    <mergeCell ref="BJ64:BM64"/>
    <mergeCell ref="BN64:BQ64"/>
    <mergeCell ref="BR64:BU64"/>
    <mergeCell ref="AP62:AS62"/>
    <mergeCell ref="AT62:AW62"/>
    <mergeCell ref="AX62:BA62"/>
    <mergeCell ref="BB62:BE62"/>
    <mergeCell ref="BF62:BI62"/>
    <mergeCell ref="BJ62:BM62"/>
    <mergeCell ref="BN62:BQ62"/>
    <mergeCell ref="BR62:BU62"/>
    <mergeCell ref="BV62:BY62"/>
    <mergeCell ref="BZ62:CC62"/>
    <mergeCell ref="AP63:AS63"/>
    <mergeCell ref="R66:U66"/>
    <mergeCell ref="V66:Y66"/>
    <mergeCell ref="Z66:AC66"/>
    <mergeCell ref="AD66:AG66"/>
    <mergeCell ref="AH66:AK66"/>
    <mergeCell ref="AL66:AO66"/>
    <mergeCell ref="AP66:AS66"/>
    <mergeCell ref="R65:U65"/>
    <mergeCell ref="V65:Y65"/>
    <mergeCell ref="Z65:AC65"/>
    <mergeCell ref="AD65:AG65"/>
    <mergeCell ref="AH65:AK65"/>
    <mergeCell ref="AL65:AO65"/>
    <mergeCell ref="AP65:AS65"/>
    <mergeCell ref="AT65:AW65"/>
    <mergeCell ref="AX65:BA65"/>
    <mergeCell ref="BB65:BE65"/>
    <mergeCell ref="BV67:BY67"/>
    <mergeCell ref="BZ67:CC67"/>
    <mergeCell ref="R68:U68"/>
    <mergeCell ref="V68:Y68"/>
    <mergeCell ref="Z68:AC68"/>
    <mergeCell ref="AD68:AG68"/>
    <mergeCell ref="AH68:AK68"/>
    <mergeCell ref="AL68:AO68"/>
    <mergeCell ref="AP68:AS68"/>
    <mergeCell ref="AT68:AW68"/>
    <mergeCell ref="AX68:BA68"/>
    <mergeCell ref="BB68:BE68"/>
    <mergeCell ref="BF68:BI68"/>
    <mergeCell ref="BJ68:BM68"/>
    <mergeCell ref="BN68:BQ68"/>
    <mergeCell ref="BR68:BU68"/>
    <mergeCell ref="BV68:BY68"/>
    <mergeCell ref="BZ68:CC68"/>
    <mergeCell ref="R67:U67"/>
    <mergeCell ref="V67:Y67"/>
    <mergeCell ref="Z67:AC67"/>
    <mergeCell ref="AD67:AG67"/>
    <mergeCell ref="AH67:AK67"/>
    <mergeCell ref="AL67:AO67"/>
    <mergeCell ref="AP67:AS67"/>
    <mergeCell ref="AT67:AW67"/>
    <mergeCell ref="AX67:BA67"/>
    <mergeCell ref="BB67:BE67"/>
    <mergeCell ref="BF67:BI67"/>
    <mergeCell ref="BJ67:BM67"/>
    <mergeCell ref="BN67:BQ67"/>
    <mergeCell ref="BR67:BU67"/>
    <mergeCell ref="BR69:BU69"/>
    <mergeCell ref="BV69:BY69"/>
    <mergeCell ref="BZ69:CC69"/>
    <mergeCell ref="R70:U70"/>
    <mergeCell ref="V70:Y70"/>
    <mergeCell ref="Z70:AC70"/>
    <mergeCell ref="AD70:AG70"/>
    <mergeCell ref="AH70:AK70"/>
    <mergeCell ref="AL70:AO70"/>
    <mergeCell ref="AP70:AS70"/>
    <mergeCell ref="AT70:AW70"/>
    <mergeCell ref="AX70:BA70"/>
    <mergeCell ref="BB70:BE70"/>
    <mergeCell ref="BF70:BI70"/>
    <mergeCell ref="BJ70:BM70"/>
    <mergeCell ref="BN70:BQ70"/>
    <mergeCell ref="BR70:BU70"/>
    <mergeCell ref="BV70:BY70"/>
    <mergeCell ref="BZ70:CC70"/>
    <mergeCell ref="AH69:AK69"/>
    <mergeCell ref="AL69:AO69"/>
    <mergeCell ref="AP69:AS69"/>
    <mergeCell ref="AT69:AW69"/>
    <mergeCell ref="AX69:BA69"/>
    <mergeCell ref="BB69:BE69"/>
    <mergeCell ref="BF69:BI69"/>
    <mergeCell ref="BJ69:BM69"/>
    <mergeCell ref="BN69:BQ69"/>
    <mergeCell ref="BR71:BU71"/>
    <mergeCell ref="BV71:BY71"/>
    <mergeCell ref="BZ71:CC71"/>
    <mergeCell ref="R72:U72"/>
    <mergeCell ref="V72:Y72"/>
    <mergeCell ref="Z72:AC72"/>
    <mergeCell ref="AD72:AG72"/>
    <mergeCell ref="AH72:AK72"/>
    <mergeCell ref="AL72:AO72"/>
    <mergeCell ref="AP72:AS72"/>
    <mergeCell ref="AT72:AW72"/>
    <mergeCell ref="AX72:BA72"/>
    <mergeCell ref="BB72:BE72"/>
    <mergeCell ref="BF72:BI72"/>
    <mergeCell ref="BJ72:BM72"/>
    <mergeCell ref="BN72:BQ72"/>
    <mergeCell ref="BR72:BU72"/>
    <mergeCell ref="BV72:BY72"/>
    <mergeCell ref="BZ72:CC72"/>
    <mergeCell ref="AH71:AK71"/>
    <mergeCell ref="AL71:AO71"/>
    <mergeCell ref="AP71:AS71"/>
    <mergeCell ref="AT71:AW71"/>
    <mergeCell ref="AX71:BA71"/>
    <mergeCell ref="BB71:BE71"/>
    <mergeCell ref="BF71:BI71"/>
    <mergeCell ref="BJ71:BM71"/>
    <mergeCell ref="BN71:BQ71"/>
    <mergeCell ref="BR73:BU73"/>
    <mergeCell ref="BV73:BY73"/>
    <mergeCell ref="BZ73:CC73"/>
    <mergeCell ref="R74:U74"/>
    <mergeCell ref="V74:Y74"/>
    <mergeCell ref="Z74:AC74"/>
    <mergeCell ref="AD74:AG74"/>
    <mergeCell ref="AH74:AK74"/>
    <mergeCell ref="AL74:AO74"/>
    <mergeCell ref="AP74:AS74"/>
    <mergeCell ref="AT74:AW74"/>
    <mergeCell ref="AX74:BA74"/>
    <mergeCell ref="BB74:BE74"/>
    <mergeCell ref="BF74:BI74"/>
    <mergeCell ref="BJ74:BM74"/>
    <mergeCell ref="BN74:BQ74"/>
    <mergeCell ref="BR74:BU74"/>
    <mergeCell ref="BV74:BY74"/>
    <mergeCell ref="BZ74:CC74"/>
    <mergeCell ref="AH73:AK73"/>
    <mergeCell ref="AL73:AO73"/>
    <mergeCell ref="AP73:AS73"/>
    <mergeCell ref="AT73:AW73"/>
    <mergeCell ref="AX73:BA73"/>
    <mergeCell ref="BB73:BE73"/>
    <mergeCell ref="BF73:BI73"/>
    <mergeCell ref="BJ73:BM73"/>
    <mergeCell ref="BN73:BQ73"/>
    <mergeCell ref="BR75:BU75"/>
    <mergeCell ref="BV75:BY75"/>
    <mergeCell ref="BZ75:CC75"/>
    <mergeCell ref="R76:U76"/>
    <mergeCell ref="V76:Y76"/>
    <mergeCell ref="Z76:AC76"/>
    <mergeCell ref="AD76:AG76"/>
    <mergeCell ref="AH76:AK76"/>
    <mergeCell ref="AL76:AO76"/>
    <mergeCell ref="AP76:AS76"/>
    <mergeCell ref="AT76:AW76"/>
    <mergeCell ref="AX76:BA76"/>
    <mergeCell ref="BB76:BE76"/>
    <mergeCell ref="BF76:BI76"/>
    <mergeCell ref="BJ76:BM76"/>
    <mergeCell ref="BN76:BQ76"/>
    <mergeCell ref="BR76:BU76"/>
    <mergeCell ref="BV76:BY76"/>
    <mergeCell ref="BZ76:CC76"/>
    <mergeCell ref="AH75:AK75"/>
    <mergeCell ref="AL75:AO75"/>
    <mergeCell ref="AP75:AS75"/>
    <mergeCell ref="AT75:AW75"/>
    <mergeCell ref="AX75:BA75"/>
    <mergeCell ref="BB75:BE75"/>
    <mergeCell ref="BF75:BI75"/>
    <mergeCell ref="BJ75:BM75"/>
    <mergeCell ref="BN75:BQ75"/>
    <mergeCell ref="BR77:BU77"/>
    <mergeCell ref="BV77:BY77"/>
    <mergeCell ref="BZ77:CC77"/>
    <mergeCell ref="R78:U78"/>
    <mergeCell ref="V78:Y78"/>
    <mergeCell ref="Z78:AC78"/>
    <mergeCell ref="AD78:AG78"/>
    <mergeCell ref="AH78:AK78"/>
    <mergeCell ref="AL78:AO78"/>
    <mergeCell ref="AP78:AS78"/>
    <mergeCell ref="AT78:AW78"/>
    <mergeCell ref="AX78:BA78"/>
    <mergeCell ref="BB78:BE78"/>
    <mergeCell ref="BF78:BI78"/>
    <mergeCell ref="BJ78:BM78"/>
    <mergeCell ref="BN78:BQ78"/>
    <mergeCell ref="BR78:BU78"/>
    <mergeCell ref="BV78:BY78"/>
    <mergeCell ref="BZ78:CC78"/>
    <mergeCell ref="AH77:AK77"/>
    <mergeCell ref="AL77:AO77"/>
    <mergeCell ref="AP77:AS77"/>
    <mergeCell ref="AT77:AW77"/>
    <mergeCell ref="AX77:BA77"/>
    <mergeCell ref="BB77:BE77"/>
    <mergeCell ref="BF77:BI77"/>
    <mergeCell ref="BJ77:BM77"/>
    <mergeCell ref="BN77:BQ77"/>
    <mergeCell ref="BR79:BU79"/>
    <mergeCell ref="BV79:BY79"/>
    <mergeCell ref="BZ79:CC79"/>
    <mergeCell ref="R80:U80"/>
    <mergeCell ref="V80:Y80"/>
    <mergeCell ref="Z80:AC80"/>
    <mergeCell ref="AD80:AG80"/>
    <mergeCell ref="AH80:AK80"/>
    <mergeCell ref="AL80:AO80"/>
    <mergeCell ref="AP80:AS80"/>
    <mergeCell ref="AT80:AW80"/>
    <mergeCell ref="AX80:BA80"/>
    <mergeCell ref="BB80:BE80"/>
    <mergeCell ref="BF80:BI80"/>
    <mergeCell ref="BJ80:BM80"/>
    <mergeCell ref="BN80:BQ80"/>
    <mergeCell ref="BR80:BU80"/>
    <mergeCell ref="BV80:BY80"/>
    <mergeCell ref="BZ80:CC80"/>
    <mergeCell ref="AH79:AK79"/>
    <mergeCell ref="AL79:AO79"/>
    <mergeCell ref="AP79:AS79"/>
    <mergeCell ref="AT79:AW79"/>
    <mergeCell ref="AX79:BA79"/>
    <mergeCell ref="BB79:BE79"/>
    <mergeCell ref="BF79:BI79"/>
    <mergeCell ref="BJ79:BM79"/>
    <mergeCell ref="BN79:BQ79"/>
    <mergeCell ref="BR81:BU81"/>
    <mergeCell ref="BV81:BY81"/>
    <mergeCell ref="BZ81:CC81"/>
    <mergeCell ref="R82:U82"/>
    <mergeCell ref="V82:Y82"/>
    <mergeCell ref="Z82:AC82"/>
    <mergeCell ref="AD82:AG82"/>
    <mergeCell ref="AH82:AK82"/>
    <mergeCell ref="AL82:AO82"/>
    <mergeCell ref="AP82:AS82"/>
    <mergeCell ref="AT82:AW82"/>
    <mergeCell ref="AX82:BA82"/>
    <mergeCell ref="BB82:BE82"/>
    <mergeCell ref="BF82:BI82"/>
    <mergeCell ref="BJ82:BM82"/>
    <mergeCell ref="BN82:BQ82"/>
    <mergeCell ref="BR82:BU82"/>
    <mergeCell ref="BV82:BY82"/>
    <mergeCell ref="BZ82:CC82"/>
    <mergeCell ref="AH81:AK81"/>
    <mergeCell ref="AL81:AO81"/>
    <mergeCell ref="AP81:AS81"/>
    <mergeCell ref="AT81:AW81"/>
    <mergeCell ref="AX81:BA81"/>
    <mergeCell ref="BB81:BE81"/>
    <mergeCell ref="BF81:BI81"/>
    <mergeCell ref="BJ81:BM81"/>
    <mergeCell ref="BN81:BQ81"/>
    <mergeCell ref="R81:U81"/>
    <mergeCell ref="V81:Y81"/>
    <mergeCell ref="Z81:AC81"/>
    <mergeCell ref="AD81:AG81"/>
    <mergeCell ref="BR83:BU83"/>
    <mergeCell ref="BV83:BY83"/>
    <mergeCell ref="BZ83:CC83"/>
    <mergeCell ref="R84:U84"/>
    <mergeCell ref="V84:Y84"/>
    <mergeCell ref="Z84:AC84"/>
    <mergeCell ref="AD84:AG84"/>
    <mergeCell ref="AH84:AK84"/>
    <mergeCell ref="AL84:AO84"/>
    <mergeCell ref="AP84:AS84"/>
    <mergeCell ref="AT84:AW84"/>
    <mergeCell ref="AX84:BA84"/>
    <mergeCell ref="BB84:BE84"/>
    <mergeCell ref="BF84:BI84"/>
    <mergeCell ref="BJ84:BM84"/>
    <mergeCell ref="BN84:BQ84"/>
    <mergeCell ref="BR84:BU84"/>
    <mergeCell ref="BV84:BY84"/>
    <mergeCell ref="BZ84:CC84"/>
    <mergeCell ref="AH83:AK83"/>
    <mergeCell ref="AL83:AO83"/>
    <mergeCell ref="AP83:AS83"/>
    <mergeCell ref="AT83:AW83"/>
    <mergeCell ref="AX83:BA83"/>
    <mergeCell ref="BB83:BE83"/>
    <mergeCell ref="BF83:BI83"/>
    <mergeCell ref="BJ83:BM83"/>
    <mergeCell ref="BN83:BQ83"/>
    <mergeCell ref="R83:U83"/>
    <mergeCell ref="V83:Y83"/>
    <mergeCell ref="Z83:AC83"/>
    <mergeCell ref="AD83:AG83"/>
    <mergeCell ref="BR85:BU85"/>
    <mergeCell ref="BV85:BY85"/>
    <mergeCell ref="BZ85:CC85"/>
    <mergeCell ref="R86:U86"/>
    <mergeCell ref="V86:Y86"/>
    <mergeCell ref="Z86:AC86"/>
    <mergeCell ref="AD86:AG86"/>
    <mergeCell ref="AH86:AK86"/>
    <mergeCell ref="AL86:AO86"/>
    <mergeCell ref="AP86:AS86"/>
    <mergeCell ref="AT86:AW86"/>
    <mergeCell ref="AX86:BA86"/>
    <mergeCell ref="BB86:BE86"/>
    <mergeCell ref="BF86:BI86"/>
    <mergeCell ref="BJ86:BM86"/>
    <mergeCell ref="BN86:BQ86"/>
    <mergeCell ref="BR86:BU86"/>
    <mergeCell ref="BV86:BY86"/>
    <mergeCell ref="BZ86:CC86"/>
    <mergeCell ref="AH85:AK85"/>
    <mergeCell ref="AL85:AO85"/>
    <mergeCell ref="AP85:AS85"/>
    <mergeCell ref="AT85:AW85"/>
    <mergeCell ref="AX85:BA85"/>
    <mergeCell ref="BB85:BE85"/>
    <mergeCell ref="BF85:BI85"/>
    <mergeCell ref="BJ85:BM85"/>
    <mergeCell ref="BN85:BQ85"/>
    <mergeCell ref="R85:U85"/>
    <mergeCell ref="V85:Y85"/>
    <mergeCell ref="Z85:AC85"/>
    <mergeCell ref="AD85:AG85"/>
    <mergeCell ref="BR87:BU87"/>
    <mergeCell ref="BV87:BY87"/>
    <mergeCell ref="BZ87:CC87"/>
    <mergeCell ref="R88:U88"/>
    <mergeCell ref="V88:Y88"/>
    <mergeCell ref="Z88:AC88"/>
    <mergeCell ref="AD88:AG88"/>
    <mergeCell ref="AH88:AK88"/>
    <mergeCell ref="AL88:AO88"/>
    <mergeCell ref="AP88:AS88"/>
    <mergeCell ref="AT88:AW88"/>
    <mergeCell ref="AX88:BA88"/>
    <mergeCell ref="BB88:BE88"/>
    <mergeCell ref="BF88:BI88"/>
    <mergeCell ref="BJ88:BM88"/>
    <mergeCell ref="BN88:BQ88"/>
    <mergeCell ref="BR88:BU88"/>
    <mergeCell ref="BV88:BY88"/>
    <mergeCell ref="BZ88:CC88"/>
    <mergeCell ref="AH87:AK87"/>
    <mergeCell ref="AL87:AO87"/>
    <mergeCell ref="AP87:AS87"/>
    <mergeCell ref="AT87:AW87"/>
    <mergeCell ref="AX87:BA87"/>
    <mergeCell ref="BB87:BE87"/>
    <mergeCell ref="BF87:BI87"/>
    <mergeCell ref="BJ87:BM87"/>
    <mergeCell ref="BN87:BQ87"/>
    <mergeCell ref="BR89:BU89"/>
    <mergeCell ref="BV89:BY89"/>
    <mergeCell ref="BZ89:CC89"/>
    <mergeCell ref="R90:U90"/>
    <mergeCell ref="V90:Y90"/>
    <mergeCell ref="Z90:AC90"/>
    <mergeCell ref="AD90:AG90"/>
    <mergeCell ref="AH90:AK90"/>
    <mergeCell ref="AL90:AO90"/>
    <mergeCell ref="AP90:AS90"/>
    <mergeCell ref="AT90:AW90"/>
    <mergeCell ref="AX90:BA90"/>
    <mergeCell ref="BB90:BE90"/>
    <mergeCell ref="BF90:BI90"/>
    <mergeCell ref="BJ90:BM90"/>
    <mergeCell ref="BN90:BQ90"/>
    <mergeCell ref="BR90:BU90"/>
    <mergeCell ref="BV90:BY90"/>
    <mergeCell ref="BZ90:CC90"/>
    <mergeCell ref="AH89:AK89"/>
    <mergeCell ref="AL89:AO89"/>
    <mergeCell ref="AP89:AS89"/>
    <mergeCell ref="AT89:AW89"/>
    <mergeCell ref="AX89:BA89"/>
    <mergeCell ref="BB89:BE89"/>
    <mergeCell ref="BF89:BI89"/>
    <mergeCell ref="BJ89:BM89"/>
    <mergeCell ref="BN89:BQ89"/>
    <mergeCell ref="BR91:BU91"/>
    <mergeCell ref="BV91:BY91"/>
    <mergeCell ref="BZ91:CC91"/>
    <mergeCell ref="R92:U92"/>
    <mergeCell ref="V92:Y92"/>
    <mergeCell ref="Z92:AC92"/>
    <mergeCell ref="AD92:AG92"/>
    <mergeCell ref="AH92:AK92"/>
    <mergeCell ref="AL92:AO92"/>
    <mergeCell ref="AP92:AS92"/>
    <mergeCell ref="AT92:AW92"/>
    <mergeCell ref="AX92:BA92"/>
    <mergeCell ref="BB92:BE92"/>
    <mergeCell ref="BF92:BI92"/>
    <mergeCell ref="BJ92:BM92"/>
    <mergeCell ref="BN92:BQ92"/>
    <mergeCell ref="BR92:BU92"/>
    <mergeCell ref="BV92:BY92"/>
    <mergeCell ref="BZ92:CC92"/>
    <mergeCell ref="AH91:AK91"/>
    <mergeCell ref="AL91:AO91"/>
    <mergeCell ref="AP91:AS91"/>
    <mergeCell ref="AT91:AW91"/>
    <mergeCell ref="AX91:BA91"/>
    <mergeCell ref="BB91:BE91"/>
    <mergeCell ref="BF91:BI91"/>
    <mergeCell ref="BJ91:BM91"/>
    <mergeCell ref="BN91:BQ91"/>
    <mergeCell ref="BR93:BU93"/>
    <mergeCell ref="BV93:BY93"/>
    <mergeCell ref="BZ93:CC93"/>
    <mergeCell ref="R94:U94"/>
    <mergeCell ref="V94:Y94"/>
    <mergeCell ref="Z94:AC94"/>
    <mergeCell ref="AD94:AG94"/>
    <mergeCell ref="AH94:AK94"/>
    <mergeCell ref="AL94:AO94"/>
    <mergeCell ref="AP94:AS94"/>
    <mergeCell ref="AT94:AW94"/>
    <mergeCell ref="AX94:BA94"/>
    <mergeCell ref="BB94:BE94"/>
    <mergeCell ref="BF94:BI94"/>
    <mergeCell ref="BJ94:BM94"/>
    <mergeCell ref="BN94:BQ94"/>
    <mergeCell ref="BR94:BU94"/>
    <mergeCell ref="BV94:BY94"/>
    <mergeCell ref="BZ94:CC94"/>
    <mergeCell ref="AH93:AK93"/>
    <mergeCell ref="AL93:AO93"/>
    <mergeCell ref="AP93:AS93"/>
    <mergeCell ref="AT93:AW93"/>
    <mergeCell ref="AX93:BA93"/>
    <mergeCell ref="BB93:BE93"/>
    <mergeCell ref="BF93:BI93"/>
    <mergeCell ref="BJ93:BM93"/>
    <mergeCell ref="BN93:BQ93"/>
    <mergeCell ref="BR95:BU95"/>
    <mergeCell ref="BV95:BY95"/>
    <mergeCell ref="BZ95:CC95"/>
    <mergeCell ref="R96:U96"/>
    <mergeCell ref="V96:Y96"/>
    <mergeCell ref="Z96:AC96"/>
    <mergeCell ref="AD96:AG96"/>
    <mergeCell ref="AH96:AK96"/>
    <mergeCell ref="AL96:AO96"/>
    <mergeCell ref="AP96:AS96"/>
    <mergeCell ref="AT96:AW96"/>
    <mergeCell ref="AX96:BA96"/>
    <mergeCell ref="BB96:BE96"/>
    <mergeCell ref="BF96:BI96"/>
    <mergeCell ref="BJ96:BM96"/>
    <mergeCell ref="BN96:BQ96"/>
    <mergeCell ref="BR96:BU96"/>
    <mergeCell ref="BV96:BY96"/>
    <mergeCell ref="BZ96:CC96"/>
    <mergeCell ref="AH95:AK95"/>
    <mergeCell ref="AL95:AO95"/>
    <mergeCell ref="AP95:AS95"/>
    <mergeCell ref="AT95:AW95"/>
    <mergeCell ref="AX95:BA95"/>
    <mergeCell ref="BB95:BE95"/>
    <mergeCell ref="BF95:BI95"/>
    <mergeCell ref="BJ95:BM95"/>
    <mergeCell ref="BN95:BQ95"/>
    <mergeCell ref="BN99:BQ99"/>
    <mergeCell ref="BR97:BU97"/>
    <mergeCell ref="BV97:BY97"/>
    <mergeCell ref="BZ97:CC97"/>
    <mergeCell ref="R98:U98"/>
    <mergeCell ref="V98:Y98"/>
    <mergeCell ref="Z98:AC98"/>
    <mergeCell ref="AD98:AG98"/>
    <mergeCell ref="AH98:AK98"/>
    <mergeCell ref="AL98:AO98"/>
    <mergeCell ref="AP98:AS98"/>
    <mergeCell ref="AT98:AW98"/>
    <mergeCell ref="AX98:BA98"/>
    <mergeCell ref="BB98:BE98"/>
    <mergeCell ref="BF98:BI98"/>
    <mergeCell ref="BJ98:BM98"/>
    <mergeCell ref="BN98:BQ98"/>
    <mergeCell ref="BR98:BU98"/>
    <mergeCell ref="BV98:BY98"/>
    <mergeCell ref="BZ98:CC98"/>
    <mergeCell ref="AH97:AK97"/>
    <mergeCell ref="AL97:AO97"/>
    <mergeCell ref="AP97:AS97"/>
    <mergeCell ref="AT97:AW97"/>
    <mergeCell ref="AX97:BA97"/>
    <mergeCell ref="BB97:BE97"/>
    <mergeCell ref="BF97:BI97"/>
    <mergeCell ref="BJ97:BM97"/>
    <mergeCell ref="BN97:BQ97"/>
    <mergeCell ref="AX101:BA101"/>
    <mergeCell ref="BB101:BE101"/>
    <mergeCell ref="BF101:BI101"/>
    <mergeCell ref="BJ101:BM101"/>
    <mergeCell ref="BN101:BQ101"/>
    <mergeCell ref="BR99:BU99"/>
    <mergeCell ref="BV99:BY99"/>
    <mergeCell ref="BZ99:CC99"/>
    <mergeCell ref="R100:U100"/>
    <mergeCell ref="V100:Y100"/>
    <mergeCell ref="Z100:AC100"/>
    <mergeCell ref="AD100:AG100"/>
    <mergeCell ref="AH100:AK100"/>
    <mergeCell ref="AL100:AO100"/>
    <mergeCell ref="AP100:AS100"/>
    <mergeCell ref="AT100:AW100"/>
    <mergeCell ref="AX100:BA100"/>
    <mergeCell ref="BB100:BE100"/>
    <mergeCell ref="BF100:BI100"/>
    <mergeCell ref="BJ100:BM100"/>
    <mergeCell ref="BN100:BQ100"/>
    <mergeCell ref="BR100:BU100"/>
    <mergeCell ref="BV100:BY100"/>
    <mergeCell ref="BZ100:CC100"/>
    <mergeCell ref="AH99:AK99"/>
    <mergeCell ref="AL99:AO99"/>
    <mergeCell ref="AP99:AS99"/>
    <mergeCell ref="AT99:AW99"/>
    <mergeCell ref="AX99:BA99"/>
    <mergeCell ref="BB99:BE99"/>
    <mergeCell ref="BF99:BI99"/>
    <mergeCell ref="BJ99:BM99"/>
    <mergeCell ref="AL104:AO104"/>
    <mergeCell ref="AP104:AS104"/>
    <mergeCell ref="AT104:AW104"/>
    <mergeCell ref="AX104:BA104"/>
    <mergeCell ref="BB104:BE104"/>
    <mergeCell ref="BF104:BI104"/>
    <mergeCell ref="BJ104:BM104"/>
    <mergeCell ref="BN104:BQ104"/>
    <mergeCell ref="R104:U104"/>
    <mergeCell ref="BR101:BU101"/>
    <mergeCell ref="BV101:BY101"/>
    <mergeCell ref="BZ101:CC101"/>
    <mergeCell ref="R102:U102"/>
    <mergeCell ref="V102:Y102"/>
    <mergeCell ref="Z102:AC102"/>
    <mergeCell ref="AD102:AG102"/>
    <mergeCell ref="AH102:AK102"/>
    <mergeCell ref="AL102:AO102"/>
    <mergeCell ref="AP102:AS102"/>
    <mergeCell ref="AT102:AW102"/>
    <mergeCell ref="AX102:BA102"/>
    <mergeCell ref="BB102:BE102"/>
    <mergeCell ref="BF102:BI102"/>
    <mergeCell ref="BJ102:BM102"/>
    <mergeCell ref="BN102:BQ102"/>
    <mergeCell ref="BR102:BU102"/>
    <mergeCell ref="BV102:BY102"/>
    <mergeCell ref="BZ102:CC102"/>
    <mergeCell ref="AH101:AK101"/>
    <mergeCell ref="AL101:AO101"/>
    <mergeCell ref="AP101:AS101"/>
    <mergeCell ref="AT101:AW101"/>
    <mergeCell ref="BJ107:BM107"/>
    <mergeCell ref="BN107:BQ107"/>
    <mergeCell ref="BR107:BU107"/>
    <mergeCell ref="BV107:BY107"/>
    <mergeCell ref="BZ107:CC107"/>
    <mergeCell ref="AH106:AK106"/>
    <mergeCell ref="AL106:AO106"/>
    <mergeCell ref="BN106:BQ106"/>
    <mergeCell ref="R106:U106"/>
    <mergeCell ref="V106:Y106"/>
    <mergeCell ref="Z106:AC106"/>
    <mergeCell ref="BV108:BY108"/>
    <mergeCell ref="BZ108:CC108"/>
    <mergeCell ref="AT103:AW103"/>
    <mergeCell ref="AX103:BA103"/>
    <mergeCell ref="BB103:BE103"/>
    <mergeCell ref="BF103:BI103"/>
    <mergeCell ref="BJ103:BM103"/>
    <mergeCell ref="BN103:BQ103"/>
    <mergeCell ref="BR103:BU103"/>
    <mergeCell ref="BV103:BY103"/>
    <mergeCell ref="BZ103:CC103"/>
    <mergeCell ref="R103:U103"/>
    <mergeCell ref="V103:Y103"/>
    <mergeCell ref="Z103:AC103"/>
    <mergeCell ref="AD103:AG103"/>
    <mergeCell ref="AH103:AK103"/>
    <mergeCell ref="AL103:AO103"/>
    <mergeCell ref="AP103:AS103"/>
    <mergeCell ref="BR104:BU104"/>
    <mergeCell ref="BV104:BY104"/>
    <mergeCell ref="BZ104:CC104"/>
    <mergeCell ref="J110:L110"/>
    <mergeCell ref="AX118:AZ118"/>
    <mergeCell ref="BA118:BC118"/>
    <mergeCell ref="BF111:BI111"/>
    <mergeCell ref="BJ111:BM111"/>
    <mergeCell ref="BN111:BQ111"/>
    <mergeCell ref="BR111:BU111"/>
    <mergeCell ref="BV111:BY111"/>
    <mergeCell ref="BZ111:CC111"/>
    <mergeCell ref="BF112:BI112"/>
    <mergeCell ref="AH108:AK108"/>
    <mergeCell ref="AL108:AO108"/>
    <mergeCell ref="AP108:AS108"/>
    <mergeCell ref="AT108:AW108"/>
    <mergeCell ref="AX108:BA108"/>
    <mergeCell ref="BB108:BE108"/>
    <mergeCell ref="BF108:BI108"/>
    <mergeCell ref="BJ108:BM108"/>
    <mergeCell ref="BN108:BQ108"/>
    <mergeCell ref="BR115:BU115"/>
    <mergeCell ref="BV115:BY115"/>
    <mergeCell ref="V108:Y108"/>
    <mergeCell ref="Z108:AC108"/>
    <mergeCell ref="AD108:AG108"/>
    <mergeCell ref="AH111:AK111"/>
    <mergeCell ref="AL111:AO111"/>
    <mergeCell ref="AP111:AS111"/>
    <mergeCell ref="AT111:AW111"/>
    <mergeCell ref="G108:Q108"/>
    <mergeCell ref="U111:Y111"/>
    <mergeCell ref="Z111:AC111"/>
    <mergeCell ref="BR110:BU110"/>
    <mergeCell ref="BA123:BC123"/>
    <mergeCell ref="BA116:BE116"/>
    <mergeCell ref="AD113:AG113"/>
    <mergeCell ref="AH113:AK113"/>
    <mergeCell ref="BF114:BI114"/>
    <mergeCell ref="BJ114:BM114"/>
    <mergeCell ref="BF116:BI116"/>
    <mergeCell ref="AT120:AW120"/>
    <mergeCell ref="AP117:AS117"/>
    <mergeCell ref="AL118:AO118"/>
    <mergeCell ref="AP118:AS118"/>
    <mergeCell ref="AT118:AW118"/>
    <mergeCell ref="U119:Y119"/>
    <mergeCell ref="Z119:AC119"/>
    <mergeCell ref="AD119:AG119"/>
    <mergeCell ref="Z116:AC116"/>
    <mergeCell ref="AD116:AG116"/>
    <mergeCell ref="AT114:AW114"/>
    <mergeCell ref="Z115:AC115"/>
    <mergeCell ref="AD115:AG115"/>
    <mergeCell ref="AH115:AK115"/>
    <mergeCell ref="AL115:AO115"/>
    <mergeCell ref="AP115:AS115"/>
    <mergeCell ref="U122:Y122"/>
    <mergeCell ref="Z122:AC122"/>
    <mergeCell ref="AD122:AG122"/>
    <mergeCell ref="AH122:AK122"/>
    <mergeCell ref="AL122:AO122"/>
    <mergeCell ref="AP122:AS122"/>
    <mergeCell ref="AT122:AW122"/>
    <mergeCell ref="U114:Y114"/>
    <mergeCell ref="U115:Y115"/>
    <mergeCell ref="AD111:AG111"/>
    <mergeCell ref="U113:Y113"/>
    <mergeCell ref="Z113:AC113"/>
    <mergeCell ref="U112:Y112"/>
    <mergeCell ref="Z112:AC112"/>
    <mergeCell ref="AD112:AG112"/>
    <mergeCell ref="AP106:AS106"/>
    <mergeCell ref="AT106:AW106"/>
    <mergeCell ref="AX106:BA106"/>
    <mergeCell ref="BB106:BE106"/>
    <mergeCell ref="BF106:BI106"/>
    <mergeCell ref="BJ106:BM106"/>
    <mergeCell ref="AD106:AG106"/>
    <mergeCell ref="AH112:AK112"/>
    <mergeCell ref="AL112:AO112"/>
    <mergeCell ref="AP112:AS112"/>
    <mergeCell ref="AT112:AW112"/>
    <mergeCell ref="BJ112:BM112"/>
    <mergeCell ref="Z110:AC110"/>
    <mergeCell ref="AD110:AG110"/>
    <mergeCell ref="AH110:AK110"/>
    <mergeCell ref="AL110:AO110"/>
    <mergeCell ref="AP110:AS110"/>
    <mergeCell ref="AT110:AW110"/>
    <mergeCell ref="BA110:BE110"/>
    <mergeCell ref="BF110:BI110"/>
    <mergeCell ref="BJ110:BM110"/>
    <mergeCell ref="U110:Y110"/>
    <mergeCell ref="AT107:AW107"/>
    <mergeCell ref="AX107:BA107"/>
    <mergeCell ref="BB107:BE107"/>
    <mergeCell ref="BF107:BI107"/>
    <mergeCell ref="BA124:BC124"/>
    <mergeCell ref="BJ116:BM116"/>
    <mergeCell ref="BN116:BQ116"/>
    <mergeCell ref="BR116:BU116"/>
    <mergeCell ref="BV116:BY116"/>
    <mergeCell ref="BZ116:CC116"/>
    <mergeCell ref="U121:Y121"/>
    <mergeCell ref="Z121:AC121"/>
    <mergeCell ref="BA115:BE115"/>
    <mergeCell ref="A111:S122"/>
    <mergeCell ref="BA121:BC121"/>
    <mergeCell ref="BA114:BE114"/>
    <mergeCell ref="BA122:BC122"/>
    <mergeCell ref="U117:Y117"/>
    <mergeCell ref="Z117:AC117"/>
    <mergeCell ref="AD117:AG117"/>
    <mergeCell ref="BA113:BE113"/>
    <mergeCell ref="AL113:AO113"/>
    <mergeCell ref="AP113:AS113"/>
    <mergeCell ref="AT113:AW113"/>
    <mergeCell ref="AX119:AZ119"/>
    <mergeCell ref="BA119:BC119"/>
    <mergeCell ref="BA112:BE112"/>
    <mergeCell ref="BA120:BC120"/>
    <mergeCell ref="AH117:AK117"/>
    <mergeCell ref="AL117:AO117"/>
    <mergeCell ref="AT115:AW115"/>
    <mergeCell ref="BZ115:CC115"/>
    <mergeCell ref="BN113:BQ113"/>
    <mergeCell ref="BR113:BU113"/>
    <mergeCell ref="BV113:BY113"/>
    <mergeCell ref="BZ113:CC113"/>
    <mergeCell ref="U116:Y116"/>
    <mergeCell ref="U120:Y120"/>
    <mergeCell ref="Z120:AC120"/>
    <mergeCell ref="AD120:AG120"/>
    <mergeCell ref="AH120:AK120"/>
    <mergeCell ref="AL120:AO120"/>
    <mergeCell ref="AP120:AS120"/>
    <mergeCell ref="Z114:AC114"/>
    <mergeCell ref="AD114:AG114"/>
    <mergeCell ref="AH114:AK114"/>
    <mergeCell ref="AL114:AO114"/>
    <mergeCell ref="AP114:AS114"/>
    <mergeCell ref="AT117:AW117"/>
    <mergeCell ref="U118:Y118"/>
    <mergeCell ref="Z118:AC118"/>
    <mergeCell ref="AD118:AG118"/>
    <mergeCell ref="AH118:AK118"/>
    <mergeCell ref="BH4:CC5"/>
    <mergeCell ref="BH8:BJ10"/>
    <mergeCell ref="CA8:CB10"/>
    <mergeCell ref="BK8:BZ10"/>
    <mergeCell ref="AH116:AK116"/>
    <mergeCell ref="AL116:AO116"/>
    <mergeCell ref="AP116:AS116"/>
    <mergeCell ref="AT116:AW116"/>
    <mergeCell ref="AD121:AG121"/>
    <mergeCell ref="AH121:AK121"/>
    <mergeCell ref="AL121:AO121"/>
    <mergeCell ref="AP121:AS121"/>
    <mergeCell ref="AT121:AW121"/>
    <mergeCell ref="AH119:AK119"/>
    <mergeCell ref="AL119:AO119"/>
    <mergeCell ref="AP119:AS119"/>
    <mergeCell ref="AT119:AW119"/>
    <mergeCell ref="BN112:BQ112"/>
    <mergeCell ref="BR112:BU112"/>
    <mergeCell ref="BV112:BY112"/>
    <mergeCell ref="BZ112:CC112"/>
    <mergeCell ref="BF113:BI113"/>
    <mergeCell ref="BJ113:BM113"/>
    <mergeCell ref="BN114:BQ114"/>
    <mergeCell ref="BR114:BU114"/>
    <mergeCell ref="BV114:BY114"/>
    <mergeCell ref="BZ114:CC114"/>
    <mergeCell ref="BF115:BI115"/>
    <mergeCell ref="BJ115:BM115"/>
    <mergeCell ref="BN115:BQ115"/>
    <mergeCell ref="BA111:BE111"/>
    <mergeCell ref="BR108:BU108"/>
  </mergeCells>
  <phoneticPr fontId="2"/>
  <conditionalFormatting sqref="A1:CC3 A11:CC13 A9:BG10 A4:BH4 A5:BG5 A6:BH6 A7:BG7 A8:BH8 CC6:CC10 A14:B53 A54:CC122">
    <cfRule type="containsErrors" dxfId="12" priority="27">
      <formula>ISERROR(A1)</formula>
    </cfRule>
  </conditionalFormatting>
  <conditionalFormatting sqref="C14:I14 U14:CC14">
    <cfRule type="containsErrors" dxfId="11" priority="21">
      <formula>ISERROR(C14)</formula>
    </cfRule>
  </conditionalFormatting>
  <conditionalFormatting sqref="N14">
    <cfRule type="containsErrors" dxfId="10" priority="20">
      <formula>ISERROR(N14)</formula>
    </cfRule>
  </conditionalFormatting>
  <conditionalFormatting sqref="J14:M14">
    <cfRule type="containsErrors" dxfId="9" priority="19">
      <formula>ISERROR(J14)</formula>
    </cfRule>
  </conditionalFormatting>
  <conditionalFormatting sqref="C14:CC14">
    <cfRule type="expression" dxfId="8" priority="13">
      <formula>$H14="女"</formula>
    </cfRule>
  </conditionalFormatting>
  <conditionalFormatting sqref="C15:I53 U15:CC53">
    <cfRule type="containsErrors" dxfId="7" priority="4">
      <formula>ISERROR(C15)</formula>
    </cfRule>
  </conditionalFormatting>
  <conditionalFormatting sqref="N15:N53">
    <cfRule type="containsErrors" dxfId="6" priority="3">
      <formula>ISERROR(N15)</formula>
    </cfRule>
  </conditionalFormatting>
  <conditionalFormatting sqref="J15:M53">
    <cfRule type="containsErrors" dxfId="5" priority="2">
      <formula>ISERROR(J15)</formula>
    </cfRule>
  </conditionalFormatting>
  <conditionalFormatting sqref="C15:CC53">
    <cfRule type="expression" dxfId="4" priority="1">
      <formula>$H15="女"</formula>
    </cfRule>
  </conditionalFormatting>
  <dataValidations xWindow="277" yWindow="393" count="15">
    <dataValidation type="list" allowBlank="1" showInputMessage="1" showErrorMessage="1" sqref="BJ14:BJ53 AV14:AV53 AH14:AH53" xr:uid="{00000000-0002-0000-0100-000000000000}">
      <formula1>INDIRECT($CL14)</formula1>
    </dataValidation>
    <dataValidation type="list" allowBlank="1" showInputMessage="1" prompt="リストに出なければ直接入力してください！" sqref="AK14:AK53 AY32" xr:uid="{00000000-0002-0000-0100-000001000000}">
      <formula1>$CZ$14:$CZ$25</formula1>
    </dataValidation>
    <dataValidation type="list" allowBlank="1" sqref="E4" xr:uid="{00000000-0002-0000-0100-000002000000}">
      <formula1>$CQ$14:$CQ$19</formula1>
    </dataValidation>
    <dataValidation imeMode="halfAlpha" allowBlank="1" showInputMessage="1" showErrorMessage="1" sqref="BD14:BD53 BR14:BR53 AP14:AP53 BU14:BU53 BG14:BG53 AS14:AS53" xr:uid="{00000000-0002-0000-0100-000003000000}"/>
    <dataValidation type="list" imeMode="halfAlpha" operator="equal" showErrorMessage="1" promptTitle="西暦の下2ケタを入力してください" prompt="1998年なら98_x000a_2000年なら00" sqref="AA14:AA53" xr:uid="{00000000-0002-0000-0100-000004000000}">
      <formula1>$CY$14:$CY$63</formula1>
    </dataValidation>
    <dataValidation type="list" allowBlank="1" showInputMessage="1" showErrorMessage="1" sqref="AE14:AE53" xr:uid="{00000000-0002-0000-0100-000005000000}">
      <formula1>$DA$14:$DA$28</formula1>
    </dataValidation>
    <dataValidation type="list" allowBlank="1" sqref="L4" xr:uid="{00000000-0002-0000-0100-000006000000}">
      <formula1>INDIRECT($E$4)</formula1>
    </dataValidation>
    <dataValidation type="list" allowBlank="1" showInputMessage="1" showErrorMessage="1" sqref="AU5:AU6 BA5:BA6" xr:uid="{00000000-0002-0000-0100-000007000000}">
      <formula1>$CW$14:$CW$32</formula1>
    </dataValidation>
    <dataValidation type="list" allowBlank="1" showInputMessage="1" showErrorMessage="1" sqref="H14:I53" xr:uid="{00000000-0002-0000-0100-000008000000}">
      <formula1>$CX$15:$CX$16</formula1>
    </dataValidation>
    <dataValidation type="textLength" errorStyle="warning" imeMode="halfAlpha" operator="equal" allowBlank="1" showInputMessage="1" showErrorMessage="1" errorTitle="入力上の注意です！" error="セル内には1つのみ数字を入れてください！" sqref="AN14:AO53 AQ14:AR53 AT14:AU53 BB14:BC53 BE14:BF53 BH14:BI53 BP14:BQ53 BS14:BT53 BV14:BW53" xr:uid="{00000000-0002-0000-0100-000009000000}">
      <formula1>1</formula1>
    </dataValidation>
    <dataValidation type="list" allowBlank="1" showInputMessage="1" showErrorMessage="1" sqref="N8:V9" xr:uid="{00000000-0002-0000-0100-00000A000000}">
      <formula1>$CZ$14:$CZ$96</formula1>
    </dataValidation>
    <dataValidation type="list" allowBlank="1" showInputMessage="1" showErrorMessage="1" sqref="BX14:BZ53" xr:uid="{00000000-0002-0000-0100-00000B000000}">
      <formula1>INDIRECT(H14&amp;$BX$13)</formula1>
    </dataValidation>
    <dataValidation type="list" allowBlank="1" showInputMessage="1" showErrorMessage="1" sqref="CA14:CC53" xr:uid="{00000000-0002-0000-0100-00000C000000}">
      <formula1>INDIRECT(H14&amp;$CA$13)</formula1>
    </dataValidation>
    <dataValidation allowBlank="1" showInputMessage="1" promptTitle="氏名入力時の注意！" prompt="合計の文字数に関係なく_x000a_姓と名の間に全角スペース１文字分入れてください！" sqref="N14:T53" xr:uid="{00000000-0002-0000-0100-00000D000000}"/>
    <dataValidation imeMode="halfKatakana" allowBlank="1" showErrorMessage="1" prompt="ｶﾀｶﾅ入力関数が入っています。直接入力も可能です！" sqref="U14:Z53" xr:uid="{00000000-0002-0000-0100-00000E000000}"/>
  </dataValidations>
  <printOptions horizontalCentered="1" verticalCentered="1"/>
  <pageMargins left="0.19685039370078741" right="0.19685039370078741" top="0.39370078740157483" bottom="0.39370078740157483" header="0.31496062992125984" footer="0.31496062992125984"/>
  <pageSetup paperSize="9" scale="90" fitToWidth="0" fitToHeight="0" orientation="landscape" r:id="rId1"/>
  <headerFooter alignWithMargins="0"/>
  <rowBreaks count="1" manualBreakCount="1">
    <brk id="56" max="16383" man="1"/>
  </rowBreaks>
  <colBreaks count="1" manualBreakCount="1">
    <brk id="8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G200"/>
  <sheetViews>
    <sheetView topLeftCell="A79" workbookViewId="0">
      <selection activeCell="C110" sqref="C110"/>
    </sheetView>
  </sheetViews>
  <sheetFormatPr defaultColWidth="9" defaultRowHeight="13.2"/>
  <cols>
    <col min="1" max="1" width="6.5546875" style="8" bestFit="1" customWidth="1"/>
    <col min="2" max="2" width="3" style="8" customWidth="1"/>
    <col min="3" max="3" width="16.88671875" style="8" customWidth="1"/>
    <col min="4" max="4" width="3.77734375" style="8" customWidth="1"/>
    <col min="5" max="5" width="17.77734375" style="8" bestFit="1" customWidth="1"/>
    <col min="6" max="6" width="13.5546875" style="8" customWidth="1"/>
    <col min="7" max="7" width="9.5546875" style="8" bestFit="1" customWidth="1"/>
    <col min="8" max="16384" width="9" style="8"/>
  </cols>
  <sheetData>
    <row r="1" spans="1:7" s="7" customFormat="1" ht="11.25" customHeight="1">
      <c r="A1" s="22" t="s">
        <v>118</v>
      </c>
      <c r="B1" s="22">
        <v>1</v>
      </c>
      <c r="C1" s="22" t="str">
        <f>IF(入力表・参加種目確認!AH14="","@",入力表・参加種目確認!$E$4&amp;入力表・参加種目確認!H14&amp;"子"&amp;入力表・参加種目確認!AH14)</f>
        <v>@</v>
      </c>
      <c r="D1" s="22">
        <f>COUNTIF($C$1:C1,C1)</f>
        <v>1</v>
      </c>
      <c r="E1" s="22" t="str">
        <f>C1&amp;D1</f>
        <v>@1</v>
      </c>
      <c r="F1" s="22" t="str">
        <f>SUBSTITUTE(入力表・参加種目確認!N14,"　","")</f>
        <v/>
      </c>
      <c r="G1" s="22" t="e">
        <f>SUBSTITUTE(IF(#REF!="","",#REF!),"　","")</f>
        <v>#REF!</v>
      </c>
    </row>
    <row r="2" spans="1:7" s="7" customFormat="1" ht="11.25" customHeight="1">
      <c r="A2" s="22" t="s">
        <v>118</v>
      </c>
      <c r="B2" s="22">
        <v>2</v>
      </c>
      <c r="C2" s="22" t="str">
        <f>IF(入力表・参加種目確認!AH15="","@",入力表・参加種目確認!$E$4&amp;入力表・参加種目確認!H15&amp;"子"&amp;入力表・参加種目確認!AH15)</f>
        <v>@</v>
      </c>
      <c r="D2" s="22">
        <f>COUNTIF($C$1:C2,C2)</f>
        <v>2</v>
      </c>
      <c r="E2" s="22" t="str">
        <f t="shared" ref="E2:E65" si="0">C2&amp;D2</f>
        <v>@2</v>
      </c>
      <c r="F2" s="22" t="str">
        <f>SUBSTITUTE(入力表・参加種目確認!N15,"　","")</f>
        <v/>
      </c>
      <c r="G2" s="22" t="e">
        <f>SUBSTITUTE(IF(#REF!="","",#REF!),"　","")</f>
        <v>#REF!</v>
      </c>
    </row>
    <row r="3" spans="1:7" s="7" customFormat="1" ht="11.25" customHeight="1">
      <c r="A3" s="22" t="s">
        <v>118</v>
      </c>
      <c r="B3" s="22">
        <v>3</v>
      </c>
      <c r="C3" s="22" t="str">
        <f>IF(入力表・参加種目確認!AH16="","@",入力表・参加種目確認!$E$4&amp;入力表・参加種目確認!H16&amp;"子"&amp;入力表・参加種目確認!AH16)</f>
        <v>@</v>
      </c>
      <c r="D3" s="22">
        <f>COUNTIF($C$1:C3,C3)</f>
        <v>3</v>
      </c>
      <c r="E3" s="22" t="str">
        <f t="shared" si="0"/>
        <v>@3</v>
      </c>
      <c r="F3" s="22" t="str">
        <f>SUBSTITUTE(入力表・参加種目確認!N16,"　","")</f>
        <v/>
      </c>
      <c r="G3" s="22" t="e">
        <f>SUBSTITUTE(IF(#REF!="","",#REF!),"　","")</f>
        <v>#REF!</v>
      </c>
    </row>
    <row r="4" spans="1:7" s="7" customFormat="1" ht="11.25" customHeight="1">
      <c r="A4" s="22" t="s">
        <v>118</v>
      </c>
      <c r="B4" s="22">
        <v>4</v>
      </c>
      <c r="C4" s="22" t="str">
        <f>IF(入力表・参加種目確認!AH17="","@",入力表・参加種目確認!$E$4&amp;入力表・参加種目確認!H17&amp;"子"&amp;入力表・参加種目確認!AH17)</f>
        <v>@</v>
      </c>
      <c r="D4" s="22">
        <f>COUNTIF($C$1:C4,C4)</f>
        <v>4</v>
      </c>
      <c r="E4" s="22" t="str">
        <f t="shared" si="0"/>
        <v>@4</v>
      </c>
      <c r="F4" s="22" t="str">
        <f>SUBSTITUTE(入力表・参加種目確認!N17,"　","")</f>
        <v/>
      </c>
      <c r="G4" s="22" t="e">
        <f>SUBSTITUTE(IF(#REF!="","",#REF!),"　","")</f>
        <v>#REF!</v>
      </c>
    </row>
    <row r="5" spans="1:7" s="7" customFormat="1" ht="11.25" customHeight="1">
      <c r="A5" s="22" t="s">
        <v>118</v>
      </c>
      <c r="B5" s="22">
        <v>5</v>
      </c>
      <c r="C5" s="22" t="str">
        <f>IF(入力表・参加種目確認!AH18="","@",入力表・参加種目確認!$E$4&amp;入力表・参加種目確認!H18&amp;"子"&amp;入力表・参加種目確認!AH18)</f>
        <v>@</v>
      </c>
      <c r="D5" s="22">
        <f>COUNTIF($C$1:C5,C5)</f>
        <v>5</v>
      </c>
      <c r="E5" s="22" t="str">
        <f t="shared" si="0"/>
        <v>@5</v>
      </c>
      <c r="F5" s="22" t="str">
        <f>SUBSTITUTE(入力表・参加種目確認!N18,"　","")</f>
        <v/>
      </c>
      <c r="G5" s="22" t="e">
        <f>SUBSTITUTE(IF(#REF!="","",#REF!),"　","")</f>
        <v>#REF!</v>
      </c>
    </row>
    <row r="6" spans="1:7" s="7" customFormat="1" ht="11.25" customHeight="1">
      <c r="A6" s="22" t="s">
        <v>118</v>
      </c>
      <c r="B6" s="22">
        <v>6</v>
      </c>
      <c r="C6" s="22" t="str">
        <f>IF(入力表・参加種目確認!AH19="","@",入力表・参加種目確認!$E$4&amp;入力表・参加種目確認!H19&amp;"子"&amp;入力表・参加種目確認!AH19)</f>
        <v>@</v>
      </c>
      <c r="D6" s="22">
        <f>COUNTIF($C$1:C6,C6)</f>
        <v>6</v>
      </c>
      <c r="E6" s="22" t="str">
        <f t="shared" si="0"/>
        <v>@6</v>
      </c>
      <c r="F6" s="22" t="str">
        <f>SUBSTITUTE(入力表・参加種目確認!N19,"　","")</f>
        <v/>
      </c>
      <c r="G6" s="22" t="e">
        <f>SUBSTITUTE(IF(#REF!="","",#REF!),"　","")</f>
        <v>#REF!</v>
      </c>
    </row>
    <row r="7" spans="1:7" s="7" customFormat="1" ht="11.25" customHeight="1">
      <c r="A7" s="22" t="s">
        <v>118</v>
      </c>
      <c r="B7" s="22">
        <v>7</v>
      </c>
      <c r="C7" s="22" t="str">
        <f>IF(入力表・参加種目確認!AH20="","@",入力表・参加種目確認!$E$4&amp;入力表・参加種目確認!H20&amp;"子"&amp;入力表・参加種目確認!AH20)</f>
        <v>@</v>
      </c>
      <c r="D7" s="22">
        <f>COUNTIF($C$1:C7,C7)</f>
        <v>7</v>
      </c>
      <c r="E7" s="22" t="str">
        <f t="shared" si="0"/>
        <v>@7</v>
      </c>
      <c r="F7" s="22" t="str">
        <f>SUBSTITUTE(入力表・参加種目確認!N20,"　","")</f>
        <v/>
      </c>
      <c r="G7" s="22" t="e">
        <f>SUBSTITUTE(IF(#REF!="","",#REF!),"　","")</f>
        <v>#REF!</v>
      </c>
    </row>
    <row r="8" spans="1:7" s="7" customFormat="1" ht="11.25" customHeight="1">
      <c r="A8" s="22" t="s">
        <v>118</v>
      </c>
      <c r="B8" s="22">
        <v>8</v>
      </c>
      <c r="C8" s="22" t="str">
        <f>IF(入力表・参加種目確認!AH21="","@",入力表・参加種目確認!$E$4&amp;入力表・参加種目確認!H21&amp;"子"&amp;入力表・参加種目確認!AH21)</f>
        <v>@</v>
      </c>
      <c r="D8" s="22">
        <f>COUNTIF($C$1:C8,C8)</f>
        <v>8</v>
      </c>
      <c r="E8" s="22" t="str">
        <f t="shared" si="0"/>
        <v>@8</v>
      </c>
      <c r="F8" s="22" t="str">
        <f>SUBSTITUTE(入力表・参加種目確認!N21,"　","")</f>
        <v/>
      </c>
      <c r="G8" s="22" t="e">
        <f>SUBSTITUTE(IF(#REF!="","",#REF!),"　","")</f>
        <v>#REF!</v>
      </c>
    </row>
    <row r="9" spans="1:7" s="7" customFormat="1" ht="11.25" customHeight="1">
      <c r="A9" s="22" t="s">
        <v>118</v>
      </c>
      <c r="B9" s="22">
        <v>9</v>
      </c>
      <c r="C9" s="22" t="str">
        <f>IF(入力表・参加種目確認!AH22="","@",入力表・参加種目確認!$E$4&amp;入力表・参加種目確認!H22&amp;"子"&amp;入力表・参加種目確認!AH22)</f>
        <v>@</v>
      </c>
      <c r="D9" s="22">
        <f>COUNTIF($C$1:C9,C9)</f>
        <v>9</v>
      </c>
      <c r="E9" s="22" t="str">
        <f t="shared" si="0"/>
        <v>@9</v>
      </c>
      <c r="F9" s="22" t="str">
        <f>SUBSTITUTE(入力表・参加種目確認!N22,"　","")</f>
        <v/>
      </c>
      <c r="G9" s="22" t="e">
        <f>SUBSTITUTE(IF(#REF!="","",#REF!),"　","")</f>
        <v>#REF!</v>
      </c>
    </row>
    <row r="10" spans="1:7" s="7" customFormat="1" ht="11.25" customHeight="1">
      <c r="A10" s="22" t="s">
        <v>118</v>
      </c>
      <c r="B10" s="22">
        <v>10</v>
      </c>
      <c r="C10" s="22" t="str">
        <f>IF(入力表・参加種目確認!AH23="","@",入力表・参加種目確認!$E$4&amp;入力表・参加種目確認!H23&amp;"子"&amp;入力表・参加種目確認!AH23)</f>
        <v>@</v>
      </c>
      <c r="D10" s="22">
        <f>COUNTIF($C$1:C10,C10)</f>
        <v>10</v>
      </c>
      <c r="E10" s="22" t="str">
        <f t="shared" si="0"/>
        <v>@10</v>
      </c>
      <c r="F10" s="22" t="str">
        <f>SUBSTITUTE(入力表・参加種目確認!N23,"　","")</f>
        <v/>
      </c>
      <c r="G10" s="22" t="e">
        <f>SUBSTITUTE(IF(#REF!="","",#REF!),"　","")</f>
        <v>#REF!</v>
      </c>
    </row>
    <row r="11" spans="1:7" s="7" customFormat="1" ht="11.25" customHeight="1">
      <c r="A11" s="22" t="s">
        <v>118</v>
      </c>
      <c r="B11" s="22">
        <v>11</v>
      </c>
      <c r="C11" s="22" t="str">
        <f>IF(入力表・参加種目確認!AH24="","@",入力表・参加種目確認!$E$4&amp;入力表・参加種目確認!H24&amp;"子"&amp;入力表・参加種目確認!AH24)</f>
        <v>@</v>
      </c>
      <c r="D11" s="22">
        <f>COUNTIF($C$1:C11,C11)</f>
        <v>11</v>
      </c>
      <c r="E11" s="22" t="str">
        <f t="shared" si="0"/>
        <v>@11</v>
      </c>
      <c r="F11" s="22" t="str">
        <f>SUBSTITUTE(入力表・参加種目確認!N24,"　","")</f>
        <v/>
      </c>
      <c r="G11" s="22" t="e">
        <f>SUBSTITUTE(IF(#REF!="","",#REF!),"　","")</f>
        <v>#REF!</v>
      </c>
    </row>
    <row r="12" spans="1:7" s="7" customFormat="1" ht="11.25" customHeight="1">
      <c r="A12" s="22" t="s">
        <v>118</v>
      </c>
      <c r="B12" s="22">
        <v>12</v>
      </c>
      <c r="C12" s="22" t="str">
        <f>IF(入力表・参加種目確認!AH25="","@",入力表・参加種目確認!$E$4&amp;入力表・参加種目確認!H25&amp;"子"&amp;入力表・参加種目確認!AH25)</f>
        <v>@</v>
      </c>
      <c r="D12" s="22">
        <f>COUNTIF($C$1:C12,C12)</f>
        <v>12</v>
      </c>
      <c r="E12" s="22" t="str">
        <f t="shared" si="0"/>
        <v>@12</v>
      </c>
      <c r="F12" s="22" t="str">
        <f>SUBSTITUTE(入力表・参加種目確認!N25,"　","")</f>
        <v/>
      </c>
      <c r="G12" s="22" t="e">
        <f>SUBSTITUTE(IF(#REF!="","",#REF!),"　","")</f>
        <v>#REF!</v>
      </c>
    </row>
    <row r="13" spans="1:7" s="7" customFormat="1" ht="11.25" customHeight="1">
      <c r="A13" s="22" t="s">
        <v>118</v>
      </c>
      <c r="B13" s="22">
        <v>13</v>
      </c>
      <c r="C13" s="22" t="str">
        <f>IF(入力表・参加種目確認!AH26="","@",入力表・参加種目確認!$E$4&amp;入力表・参加種目確認!H26&amp;"子"&amp;入力表・参加種目確認!AH26)</f>
        <v>@</v>
      </c>
      <c r="D13" s="22">
        <f>COUNTIF($C$1:C13,C13)</f>
        <v>13</v>
      </c>
      <c r="E13" s="22" t="str">
        <f t="shared" si="0"/>
        <v>@13</v>
      </c>
      <c r="F13" s="22" t="str">
        <f>SUBSTITUTE(入力表・参加種目確認!N26,"　","")</f>
        <v/>
      </c>
      <c r="G13" s="22" t="e">
        <f>SUBSTITUTE(IF(#REF!="","",#REF!),"　","")</f>
        <v>#REF!</v>
      </c>
    </row>
    <row r="14" spans="1:7" s="7" customFormat="1" ht="11.25" customHeight="1">
      <c r="A14" s="22" t="s">
        <v>118</v>
      </c>
      <c r="B14" s="22">
        <v>14</v>
      </c>
      <c r="C14" s="22" t="str">
        <f>IF(入力表・参加種目確認!AH27="","@",入力表・参加種目確認!$E$4&amp;入力表・参加種目確認!H27&amp;"子"&amp;入力表・参加種目確認!AH27)</f>
        <v>@</v>
      </c>
      <c r="D14" s="22">
        <f>COUNTIF($C$1:C14,C14)</f>
        <v>14</v>
      </c>
      <c r="E14" s="22" t="str">
        <f t="shared" si="0"/>
        <v>@14</v>
      </c>
      <c r="F14" s="22" t="str">
        <f>SUBSTITUTE(入力表・参加種目確認!N27,"　","")</f>
        <v/>
      </c>
      <c r="G14" s="22" t="e">
        <f>SUBSTITUTE(IF(#REF!="","",#REF!),"　","")</f>
        <v>#REF!</v>
      </c>
    </row>
    <row r="15" spans="1:7" s="7" customFormat="1" ht="11.25" customHeight="1">
      <c r="A15" s="22" t="s">
        <v>118</v>
      </c>
      <c r="B15" s="22">
        <v>15</v>
      </c>
      <c r="C15" s="22" t="str">
        <f>IF(入力表・参加種目確認!AH28="","@",入力表・参加種目確認!$E$4&amp;入力表・参加種目確認!H28&amp;"子"&amp;入力表・参加種目確認!AH28)</f>
        <v>@</v>
      </c>
      <c r="D15" s="22">
        <f>COUNTIF($C$1:C15,C15)</f>
        <v>15</v>
      </c>
      <c r="E15" s="22" t="str">
        <f t="shared" si="0"/>
        <v>@15</v>
      </c>
      <c r="F15" s="22" t="str">
        <f>SUBSTITUTE(入力表・参加種目確認!N28,"　","")</f>
        <v/>
      </c>
      <c r="G15" s="22" t="e">
        <f>SUBSTITUTE(IF(#REF!="","",#REF!),"　","")</f>
        <v>#REF!</v>
      </c>
    </row>
    <row r="16" spans="1:7" s="7" customFormat="1" ht="11.25" customHeight="1">
      <c r="A16" s="22" t="s">
        <v>118</v>
      </c>
      <c r="B16" s="22">
        <v>16</v>
      </c>
      <c r="C16" s="22" t="str">
        <f>IF(入力表・参加種目確認!AH29="","@",入力表・参加種目確認!$E$4&amp;入力表・参加種目確認!H29&amp;"子"&amp;入力表・参加種目確認!AH29)</f>
        <v>@</v>
      </c>
      <c r="D16" s="22">
        <f>COUNTIF($C$1:C16,C16)</f>
        <v>16</v>
      </c>
      <c r="E16" s="22" t="str">
        <f t="shared" si="0"/>
        <v>@16</v>
      </c>
      <c r="F16" s="22" t="str">
        <f>SUBSTITUTE(入力表・参加種目確認!N29,"　","")</f>
        <v/>
      </c>
      <c r="G16" s="22" t="e">
        <f>SUBSTITUTE(IF(#REF!="","",#REF!),"　","")</f>
        <v>#REF!</v>
      </c>
    </row>
    <row r="17" spans="1:7" s="7" customFormat="1" ht="11.25" customHeight="1">
      <c r="A17" s="22" t="s">
        <v>118</v>
      </c>
      <c r="B17" s="22">
        <v>17</v>
      </c>
      <c r="C17" s="22" t="str">
        <f>IF(入力表・参加種目確認!AH30="","@",入力表・参加種目確認!$E$4&amp;入力表・参加種目確認!H30&amp;"子"&amp;入力表・参加種目確認!AH30)</f>
        <v>@</v>
      </c>
      <c r="D17" s="22">
        <f>COUNTIF($C$1:C17,C17)</f>
        <v>17</v>
      </c>
      <c r="E17" s="22" t="str">
        <f t="shared" si="0"/>
        <v>@17</v>
      </c>
      <c r="F17" s="22" t="str">
        <f>SUBSTITUTE(入力表・参加種目確認!N30,"　","")</f>
        <v/>
      </c>
      <c r="G17" s="22" t="e">
        <f>SUBSTITUTE(IF(#REF!="","",#REF!),"　","")</f>
        <v>#REF!</v>
      </c>
    </row>
    <row r="18" spans="1:7" s="7" customFormat="1" ht="11.25" customHeight="1">
      <c r="A18" s="22" t="s">
        <v>118</v>
      </c>
      <c r="B18" s="22">
        <v>18</v>
      </c>
      <c r="C18" s="22" t="str">
        <f>IF(入力表・参加種目確認!AH31="","@",入力表・参加種目確認!$E$4&amp;入力表・参加種目確認!H31&amp;"子"&amp;入力表・参加種目確認!AH31)</f>
        <v>@</v>
      </c>
      <c r="D18" s="22">
        <f>COUNTIF($C$1:C18,C18)</f>
        <v>18</v>
      </c>
      <c r="E18" s="22" t="str">
        <f t="shared" si="0"/>
        <v>@18</v>
      </c>
      <c r="F18" s="22" t="str">
        <f>SUBSTITUTE(入力表・参加種目確認!N31,"　","")</f>
        <v/>
      </c>
      <c r="G18" s="22" t="e">
        <f>SUBSTITUTE(IF(#REF!="","",#REF!),"　","")</f>
        <v>#REF!</v>
      </c>
    </row>
    <row r="19" spans="1:7" s="7" customFormat="1" ht="11.25" customHeight="1">
      <c r="A19" s="22" t="s">
        <v>118</v>
      </c>
      <c r="B19" s="22">
        <v>19</v>
      </c>
      <c r="C19" s="22" t="str">
        <f>IF(入力表・参加種目確認!AH32="","@",入力表・参加種目確認!$E$4&amp;入力表・参加種目確認!H32&amp;"子"&amp;入力表・参加種目確認!AH32)</f>
        <v>@</v>
      </c>
      <c r="D19" s="22">
        <f>COUNTIF($C$1:C19,C19)</f>
        <v>19</v>
      </c>
      <c r="E19" s="22" t="str">
        <f t="shared" si="0"/>
        <v>@19</v>
      </c>
      <c r="F19" s="22" t="str">
        <f>SUBSTITUTE(入力表・参加種目確認!N32,"　","")</f>
        <v/>
      </c>
      <c r="G19" s="22" t="e">
        <f>SUBSTITUTE(IF(#REF!="","",#REF!),"　","")</f>
        <v>#REF!</v>
      </c>
    </row>
    <row r="20" spans="1:7" s="7" customFormat="1" ht="11.25" customHeight="1">
      <c r="A20" s="22" t="s">
        <v>118</v>
      </c>
      <c r="B20" s="22">
        <v>20</v>
      </c>
      <c r="C20" s="22" t="str">
        <f>IF(入力表・参加種目確認!AH33="","@",入力表・参加種目確認!$E$4&amp;入力表・参加種目確認!H33&amp;"子"&amp;入力表・参加種目確認!AH33)</f>
        <v>@</v>
      </c>
      <c r="D20" s="22">
        <f>COUNTIF($C$1:C20,C20)</f>
        <v>20</v>
      </c>
      <c r="E20" s="22" t="str">
        <f t="shared" si="0"/>
        <v>@20</v>
      </c>
      <c r="F20" s="22" t="str">
        <f>SUBSTITUTE(入力表・参加種目確認!N33,"　","")</f>
        <v/>
      </c>
      <c r="G20" s="22" t="e">
        <f>SUBSTITUTE(IF(#REF!="","",#REF!),"　","")</f>
        <v>#REF!</v>
      </c>
    </row>
    <row r="21" spans="1:7" s="7" customFormat="1" ht="11.25" customHeight="1">
      <c r="A21" s="22" t="s">
        <v>118</v>
      </c>
      <c r="B21" s="22">
        <v>21</v>
      </c>
      <c r="C21" s="22" t="str">
        <f>IF(入力表・参加種目確認!AH34="","@",入力表・参加種目確認!$E$4&amp;入力表・参加種目確認!H34&amp;"子"&amp;入力表・参加種目確認!AH34)</f>
        <v>@</v>
      </c>
      <c r="D21" s="22">
        <f>COUNTIF($C$1:C21,C21)</f>
        <v>21</v>
      </c>
      <c r="E21" s="22" t="str">
        <f t="shared" si="0"/>
        <v>@21</v>
      </c>
      <c r="F21" s="22" t="str">
        <f>SUBSTITUTE(入力表・参加種目確認!N34,"　","")</f>
        <v/>
      </c>
      <c r="G21" s="22" t="e">
        <f>SUBSTITUTE(IF(#REF!="","",#REF!),"　","")</f>
        <v>#REF!</v>
      </c>
    </row>
    <row r="22" spans="1:7" s="7" customFormat="1" ht="11.25" customHeight="1">
      <c r="A22" s="22" t="s">
        <v>118</v>
      </c>
      <c r="B22" s="22">
        <v>22</v>
      </c>
      <c r="C22" s="22" t="str">
        <f>IF(入力表・参加種目確認!AH35="","@",入力表・参加種目確認!$E$4&amp;入力表・参加種目確認!H35&amp;"子"&amp;入力表・参加種目確認!AH35)</f>
        <v>@</v>
      </c>
      <c r="D22" s="22">
        <f>COUNTIF($C$1:C22,C22)</f>
        <v>22</v>
      </c>
      <c r="E22" s="22" t="str">
        <f t="shared" si="0"/>
        <v>@22</v>
      </c>
      <c r="F22" s="22" t="str">
        <f>SUBSTITUTE(入力表・参加種目確認!N35,"　","")</f>
        <v/>
      </c>
      <c r="G22" s="22" t="e">
        <f>SUBSTITUTE(IF(#REF!="","",#REF!),"　","")</f>
        <v>#REF!</v>
      </c>
    </row>
    <row r="23" spans="1:7" s="7" customFormat="1" ht="11.25" customHeight="1">
      <c r="A23" s="22" t="s">
        <v>118</v>
      </c>
      <c r="B23" s="22">
        <v>23</v>
      </c>
      <c r="C23" s="22" t="str">
        <f>IF(入力表・参加種目確認!AH36="","@",入力表・参加種目確認!$E$4&amp;入力表・参加種目確認!H36&amp;"子"&amp;入力表・参加種目確認!AH36)</f>
        <v>@</v>
      </c>
      <c r="D23" s="22">
        <f>COUNTIF($C$1:C23,C23)</f>
        <v>23</v>
      </c>
      <c r="E23" s="22" t="str">
        <f t="shared" si="0"/>
        <v>@23</v>
      </c>
      <c r="F23" s="22" t="str">
        <f>SUBSTITUTE(入力表・参加種目確認!N36,"　","")</f>
        <v/>
      </c>
      <c r="G23" s="22" t="e">
        <f>SUBSTITUTE(IF(#REF!="","",#REF!),"　","")</f>
        <v>#REF!</v>
      </c>
    </row>
    <row r="24" spans="1:7" s="7" customFormat="1" ht="11.25" customHeight="1">
      <c r="A24" s="22" t="s">
        <v>118</v>
      </c>
      <c r="B24" s="22">
        <v>24</v>
      </c>
      <c r="C24" s="22" t="str">
        <f>IF(入力表・参加種目確認!AH37="","@",入力表・参加種目確認!$E$4&amp;入力表・参加種目確認!H37&amp;"子"&amp;入力表・参加種目確認!AH37)</f>
        <v>@</v>
      </c>
      <c r="D24" s="22">
        <f>COUNTIF($C$1:C24,C24)</f>
        <v>24</v>
      </c>
      <c r="E24" s="22" t="str">
        <f t="shared" si="0"/>
        <v>@24</v>
      </c>
      <c r="F24" s="22" t="str">
        <f>SUBSTITUTE(入力表・参加種目確認!N37,"　","")</f>
        <v/>
      </c>
      <c r="G24" s="22" t="e">
        <f>SUBSTITUTE(IF(#REF!="","",#REF!),"　","")</f>
        <v>#REF!</v>
      </c>
    </row>
    <row r="25" spans="1:7" s="7" customFormat="1" ht="11.25" customHeight="1">
      <c r="A25" s="22" t="s">
        <v>118</v>
      </c>
      <c r="B25" s="22">
        <v>25</v>
      </c>
      <c r="C25" s="22" t="str">
        <f>IF(入力表・参加種目確認!AH38="","@",入力表・参加種目確認!$E$4&amp;入力表・参加種目確認!H38&amp;"子"&amp;入力表・参加種目確認!AH38)</f>
        <v>@</v>
      </c>
      <c r="D25" s="22">
        <f>COUNTIF($C$1:C25,C25)</f>
        <v>25</v>
      </c>
      <c r="E25" s="22" t="str">
        <f t="shared" si="0"/>
        <v>@25</v>
      </c>
      <c r="F25" s="22" t="str">
        <f>SUBSTITUTE(入力表・参加種目確認!N38,"　","")</f>
        <v/>
      </c>
      <c r="G25" s="22" t="e">
        <f>SUBSTITUTE(IF(#REF!="","",#REF!),"　","")</f>
        <v>#REF!</v>
      </c>
    </row>
    <row r="26" spans="1:7" s="7" customFormat="1" ht="11.25" customHeight="1">
      <c r="A26" s="22" t="s">
        <v>118</v>
      </c>
      <c r="B26" s="22">
        <v>26</v>
      </c>
      <c r="C26" s="22" t="str">
        <f>IF(入力表・参加種目確認!AH39="","@",入力表・参加種目確認!$E$4&amp;入力表・参加種目確認!H39&amp;"子"&amp;入力表・参加種目確認!AH39)</f>
        <v>@</v>
      </c>
      <c r="D26" s="22">
        <f>COUNTIF($C$1:C26,C26)</f>
        <v>26</v>
      </c>
      <c r="E26" s="22" t="str">
        <f t="shared" si="0"/>
        <v>@26</v>
      </c>
      <c r="F26" s="22" t="str">
        <f>SUBSTITUTE(入力表・参加種目確認!N39,"　","")</f>
        <v/>
      </c>
      <c r="G26" s="22" t="e">
        <f>SUBSTITUTE(IF(#REF!="","",#REF!),"　","")</f>
        <v>#REF!</v>
      </c>
    </row>
    <row r="27" spans="1:7" s="7" customFormat="1" ht="11.25" customHeight="1">
      <c r="A27" s="22" t="s">
        <v>118</v>
      </c>
      <c r="B27" s="22">
        <v>27</v>
      </c>
      <c r="C27" s="22" t="str">
        <f>IF(入力表・参加種目確認!AH40="","@",入力表・参加種目確認!$E$4&amp;入力表・参加種目確認!H40&amp;"子"&amp;入力表・参加種目確認!AH40)</f>
        <v>@</v>
      </c>
      <c r="D27" s="22">
        <f>COUNTIF($C$1:C27,C27)</f>
        <v>27</v>
      </c>
      <c r="E27" s="22" t="str">
        <f t="shared" si="0"/>
        <v>@27</v>
      </c>
      <c r="F27" s="22" t="str">
        <f>SUBSTITUTE(入力表・参加種目確認!N40,"　","")</f>
        <v/>
      </c>
      <c r="G27" s="22" t="e">
        <f>SUBSTITUTE(IF(#REF!="","",#REF!),"　","")</f>
        <v>#REF!</v>
      </c>
    </row>
    <row r="28" spans="1:7" s="7" customFormat="1" ht="11.25" customHeight="1">
      <c r="A28" s="22" t="s">
        <v>118</v>
      </c>
      <c r="B28" s="22">
        <v>28</v>
      </c>
      <c r="C28" s="22" t="str">
        <f>IF(入力表・参加種目確認!AH41="","@",入力表・参加種目確認!$E$4&amp;入力表・参加種目確認!H41&amp;"子"&amp;入力表・参加種目確認!AH41)</f>
        <v>@</v>
      </c>
      <c r="D28" s="22">
        <f>COUNTIF($C$1:C28,C28)</f>
        <v>28</v>
      </c>
      <c r="E28" s="22" t="str">
        <f t="shared" si="0"/>
        <v>@28</v>
      </c>
      <c r="F28" s="22" t="str">
        <f>SUBSTITUTE(入力表・参加種目確認!N41,"　","")</f>
        <v/>
      </c>
      <c r="G28" s="22" t="e">
        <f>SUBSTITUTE(IF(#REF!="","",#REF!),"　","")</f>
        <v>#REF!</v>
      </c>
    </row>
    <row r="29" spans="1:7" s="7" customFormat="1" ht="11.25" customHeight="1">
      <c r="A29" s="22" t="s">
        <v>118</v>
      </c>
      <c r="B29" s="22">
        <v>29</v>
      </c>
      <c r="C29" s="22" t="str">
        <f>IF(入力表・参加種目確認!AH42="","@",入力表・参加種目確認!$E$4&amp;入力表・参加種目確認!H42&amp;"子"&amp;入力表・参加種目確認!AH42)</f>
        <v>@</v>
      </c>
      <c r="D29" s="22">
        <f>COUNTIF($C$1:C29,C29)</f>
        <v>29</v>
      </c>
      <c r="E29" s="22" t="str">
        <f t="shared" si="0"/>
        <v>@29</v>
      </c>
      <c r="F29" s="22" t="str">
        <f>SUBSTITUTE(入力表・参加種目確認!N42,"　","")</f>
        <v/>
      </c>
      <c r="G29" s="22" t="e">
        <f>SUBSTITUTE(IF(#REF!="","",#REF!),"　","")</f>
        <v>#REF!</v>
      </c>
    </row>
    <row r="30" spans="1:7" s="7" customFormat="1" ht="11.25" customHeight="1">
      <c r="A30" s="22" t="s">
        <v>118</v>
      </c>
      <c r="B30" s="22">
        <v>30</v>
      </c>
      <c r="C30" s="22" t="str">
        <f>IF(入力表・参加種目確認!AH43="","@",入力表・参加種目確認!$E$4&amp;入力表・参加種目確認!H43&amp;"子"&amp;入力表・参加種目確認!AH43)</f>
        <v>@</v>
      </c>
      <c r="D30" s="22">
        <f>COUNTIF($C$1:C30,C30)</f>
        <v>30</v>
      </c>
      <c r="E30" s="22" t="str">
        <f t="shared" si="0"/>
        <v>@30</v>
      </c>
      <c r="F30" s="22" t="str">
        <f>SUBSTITUTE(入力表・参加種目確認!N43,"　","")</f>
        <v/>
      </c>
      <c r="G30" s="22" t="e">
        <f>SUBSTITUTE(IF(#REF!="","",#REF!),"　","")</f>
        <v>#REF!</v>
      </c>
    </row>
    <row r="31" spans="1:7" s="7" customFormat="1" ht="11.25" customHeight="1">
      <c r="A31" s="22" t="s">
        <v>118</v>
      </c>
      <c r="B31" s="22">
        <v>31</v>
      </c>
      <c r="C31" s="22" t="str">
        <f>IF(入力表・参加種目確認!AH44="","@",入力表・参加種目確認!$E$4&amp;入力表・参加種目確認!H44&amp;"子"&amp;入力表・参加種目確認!AH44)</f>
        <v>@</v>
      </c>
      <c r="D31" s="22">
        <f>COUNTIF($C$1:C31,C31)</f>
        <v>31</v>
      </c>
      <c r="E31" s="22" t="str">
        <f t="shared" si="0"/>
        <v>@31</v>
      </c>
      <c r="F31" s="22" t="str">
        <f>SUBSTITUTE(入力表・参加種目確認!N44,"　","")</f>
        <v/>
      </c>
      <c r="G31" s="22" t="e">
        <f>SUBSTITUTE(IF(#REF!="","",#REF!),"　","")</f>
        <v>#REF!</v>
      </c>
    </row>
    <row r="32" spans="1:7" s="7" customFormat="1" ht="11.25" customHeight="1">
      <c r="A32" s="22" t="s">
        <v>118</v>
      </c>
      <c r="B32" s="22">
        <v>32</v>
      </c>
      <c r="C32" s="22" t="str">
        <f>IF(入力表・参加種目確認!AH45="","@",入力表・参加種目確認!$E$4&amp;入力表・参加種目確認!H45&amp;"子"&amp;入力表・参加種目確認!AH45)</f>
        <v>@</v>
      </c>
      <c r="D32" s="22">
        <f>COUNTIF($C$1:C32,C32)</f>
        <v>32</v>
      </c>
      <c r="E32" s="22" t="str">
        <f t="shared" si="0"/>
        <v>@32</v>
      </c>
      <c r="F32" s="22" t="str">
        <f>SUBSTITUTE(入力表・参加種目確認!N45,"　","")</f>
        <v/>
      </c>
      <c r="G32" s="22" t="e">
        <f>SUBSTITUTE(IF(#REF!="","",#REF!),"　","")</f>
        <v>#REF!</v>
      </c>
    </row>
    <row r="33" spans="1:7" s="7" customFormat="1" ht="11.25" customHeight="1">
      <c r="A33" s="22" t="s">
        <v>118</v>
      </c>
      <c r="B33" s="22">
        <v>33</v>
      </c>
      <c r="C33" s="22" t="str">
        <f>IF(入力表・参加種目確認!AH46="","@",入力表・参加種目確認!$E$4&amp;入力表・参加種目確認!H46&amp;"子"&amp;入力表・参加種目確認!AH46)</f>
        <v>@</v>
      </c>
      <c r="D33" s="22">
        <f>COUNTIF($C$1:C33,C33)</f>
        <v>33</v>
      </c>
      <c r="E33" s="22" t="str">
        <f t="shared" si="0"/>
        <v>@33</v>
      </c>
      <c r="F33" s="22" t="str">
        <f>SUBSTITUTE(入力表・参加種目確認!N46,"　","")</f>
        <v/>
      </c>
      <c r="G33" s="22" t="e">
        <f>SUBSTITUTE(IF(#REF!="","",#REF!),"　","")</f>
        <v>#REF!</v>
      </c>
    </row>
    <row r="34" spans="1:7" s="7" customFormat="1" ht="11.25" customHeight="1">
      <c r="A34" s="22" t="s">
        <v>118</v>
      </c>
      <c r="B34" s="22">
        <v>34</v>
      </c>
      <c r="C34" s="22" t="str">
        <f>IF(入力表・参加種目確認!AH47="","@",入力表・参加種目確認!$E$4&amp;入力表・参加種目確認!H47&amp;"子"&amp;入力表・参加種目確認!AH47)</f>
        <v>@</v>
      </c>
      <c r="D34" s="22">
        <f>COUNTIF($C$1:C34,C34)</f>
        <v>34</v>
      </c>
      <c r="E34" s="22" t="str">
        <f t="shared" si="0"/>
        <v>@34</v>
      </c>
      <c r="F34" s="22" t="str">
        <f>SUBSTITUTE(入力表・参加種目確認!N47,"　","")</f>
        <v/>
      </c>
      <c r="G34" s="22" t="e">
        <f>SUBSTITUTE(IF(#REF!="","",#REF!),"　","")</f>
        <v>#REF!</v>
      </c>
    </row>
    <row r="35" spans="1:7" s="7" customFormat="1" ht="11.25" customHeight="1">
      <c r="A35" s="22" t="s">
        <v>118</v>
      </c>
      <c r="B35" s="22">
        <v>35</v>
      </c>
      <c r="C35" s="22" t="str">
        <f>IF(入力表・参加種目確認!AH48="","@",入力表・参加種目確認!$E$4&amp;入力表・参加種目確認!H48&amp;"子"&amp;入力表・参加種目確認!AH48)</f>
        <v>@</v>
      </c>
      <c r="D35" s="22">
        <f>COUNTIF($C$1:C35,C35)</f>
        <v>35</v>
      </c>
      <c r="E35" s="22" t="str">
        <f t="shared" si="0"/>
        <v>@35</v>
      </c>
      <c r="F35" s="22" t="str">
        <f>SUBSTITUTE(入力表・参加種目確認!N48,"　","")</f>
        <v/>
      </c>
      <c r="G35" s="22" t="e">
        <f>SUBSTITUTE(IF(#REF!="","",#REF!),"　","")</f>
        <v>#REF!</v>
      </c>
    </row>
    <row r="36" spans="1:7" s="7" customFormat="1" ht="11.25" customHeight="1">
      <c r="A36" s="22" t="s">
        <v>118</v>
      </c>
      <c r="B36" s="22">
        <v>36</v>
      </c>
      <c r="C36" s="22" t="str">
        <f>IF(入力表・参加種目確認!AH49="","@",入力表・参加種目確認!$E$4&amp;入力表・参加種目確認!H49&amp;"子"&amp;入力表・参加種目確認!AH49)</f>
        <v>@</v>
      </c>
      <c r="D36" s="22">
        <f>COUNTIF($C$1:C36,C36)</f>
        <v>36</v>
      </c>
      <c r="E36" s="22" t="str">
        <f t="shared" si="0"/>
        <v>@36</v>
      </c>
      <c r="F36" s="22" t="str">
        <f>SUBSTITUTE(入力表・参加種目確認!N49,"　","")</f>
        <v/>
      </c>
      <c r="G36" s="22" t="e">
        <f>SUBSTITUTE(IF(#REF!="","",#REF!),"　","")</f>
        <v>#REF!</v>
      </c>
    </row>
    <row r="37" spans="1:7" s="7" customFormat="1" ht="11.25" customHeight="1">
      <c r="A37" s="22" t="s">
        <v>118</v>
      </c>
      <c r="B37" s="22">
        <v>37</v>
      </c>
      <c r="C37" s="22" t="str">
        <f>IF(入力表・参加種目確認!AH50="","@",入力表・参加種目確認!$E$4&amp;入力表・参加種目確認!H50&amp;"子"&amp;入力表・参加種目確認!AH50)</f>
        <v>@</v>
      </c>
      <c r="D37" s="22">
        <f>COUNTIF($C$1:C37,C37)</f>
        <v>37</v>
      </c>
      <c r="E37" s="22" t="str">
        <f t="shared" si="0"/>
        <v>@37</v>
      </c>
      <c r="F37" s="22" t="str">
        <f>SUBSTITUTE(入力表・参加種目確認!N50,"　","")</f>
        <v/>
      </c>
      <c r="G37" s="22" t="e">
        <f>SUBSTITUTE(IF(#REF!="","",#REF!),"　","")</f>
        <v>#REF!</v>
      </c>
    </row>
    <row r="38" spans="1:7" s="7" customFormat="1" ht="11.25" customHeight="1">
      <c r="A38" s="22" t="s">
        <v>118</v>
      </c>
      <c r="B38" s="22">
        <v>38</v>
      </c>
      <c r="C38" s="22" t="str">
        <f>IF(入力表・参加種目確認!AH51="","@",入力表・参加種目確認!$E$4&amp;入力表・参加種目確認!H51&amp;"子"&amp;入力表・参加種目確認!AH51)</f>
        <v>@</v>
      </c>
      <c r="D38" s="22">
        <f>COUNTIF($C$1:C38,C38)</f>
        <v>38</v>
      </c>
      <c r="E38" s="22" t="str">
        <f t="shared" si="0"/>
        <v>@38</v>
      </c>
      <c r="F38" s="22" t="str">
        <f>SUBSTITUTE(入力表・参加種目確認!N51,"　","")</f>
        <v/>
      </c>
      <c r="G38" s="22" t="e">
        <f>SUBSTITUTE(IF(#REF!="","",#REF!),"　","")</f>
        <v>#REF!</v>
      </c>
    </row>
    <row r="39" spans="1:7" s="7" customFormat="1" ht="11.25" customHeight="1">
      <c r="A39" s="22" t="s">
        <v>118</v>
      </c>
      <c r="B39" s="22">
        <v>39</v>
      </c>
      <c r="C39" s="22" t="str">
        <f>IF(入力表・参加種目確認!AH52="","@",入力表・参加種目確認!$E$4&amp;入力表・参加種目確認!H52&amp;"子"&amp;入力表・参加種目確認!AH52)</f>
        <v>@</v>
      </c>
      <c r="D39" s="22">
        <f>COUNTIF($C$1:C39,C39)</f>
        <v>39</v>
      </c>
      <c r="E39" s="22" t="str">
        <f t="shared" si="0"/>
        <v>@39</v>
      </c>
      <c r="F39" s="22" t="str">
        <f>SUBSTITUTE(入力表・参加種目確認!N52,"　","")</f>
        <v/>
      </c>
      <c r="G39" s="22" t="e">
        <f>SUBSTITUTE(IF(#REF!="","",#REF!),"　","")</f>
        <v>#REF!</v>
      </c>
    </row>
    <row r="40" spans="1:7" s="7" customFormat="1" ht="11.25" customHeight="1" thickBot="1">
      <c r="A40" s="94" t="s">
        <v>118</v>
      </c>
      <c r="B40" s="94">
        <v>40</v>
      </c>
      <c r="C40" s="94" t="str">
        <f>IF(入力表・参加種目確認!AH53="","@",入力表・参加種目確認!$E$4&amp;入力表・参加種目確認!H53&amp;"子"&amp;入力表・参加種目確認!AH53)</f>
        <v>@</v>
      </c>
      <c r="D40" s="94">
        <f>COUNTIF($C$1:C40,C40)</f>
        <v>40</v>
      </c>
      <c r="E40" s="94" t="str">
        <f t="shared" si="0"/>
        <v>@40</v>
      </c>
      <c r="F40" s="94" t="str">
        <f>SUBSTITUTE(入力表・参加種目確認!N53,"　","")</f>
        <v/>
      </c>
      <c r="G40" s="22" t="e">
        <f>SUBSTITUTE(IF(#REF!="","",#REF!),"　","")</f>
        <v>#REF!</v>
      </c>
    </row>
    <row r="41" spans="1:7" s="7" customFormat="1" ht="11.25" customHeight="1">
      <c r="A41" s="22" t="s">
        <v>119</v>
      </c>
      <c r="B41" s="22">
        <v>1</v>
      </c>
      <c r="C41" s="22" t="str">
        <f>IF(入力表・参加種目確認!AV14="","@",入力表・参加種目確認!$E$4&amp;入力表・参加種目確認!H14&amp;"子"&amp;入力表・参加種目確認!AV14)</f>
        <v>@</v>
      </c>
      <c r="D41" s="22">
        <f>COUNTIF($C$1:C41,C41)</f>
        <v>41</v>
      </c>
      <c r="E41" s="22" t="str">
        <f t="shared" si="0"/>
        <v>@41</v>
      </c>
      <c r="F41" s="22" t="str">
        <f>F1</f>
        <v/>
      </c>
      <c r="G41" s="22" t="e">
        <f>SUBSTITUTE(IF(#REF!="","",#REF!),"　","")</f>
        <v>#REF!</v>
      </c>
    </row>
    <row r="42" spans="1:7" s="7" customFormat="1" ht="11.25" customHeight="1">
      <c r="A42" s="22" t="s">
        <v>119</v>
      </c>
      <c r="B42" s="22">
        <v>2</v>
      </c>
      <c r="C42" s="22" t="str">
        <f>IF(入力表・参加種目確認!AV15="","@",入力表・参加種目確認!$E$4&amp;入力表・参加種目確認!H15&amp;"子"&amp;入力表・参加種目確認!AV15)</f>
        <v>@</v>
      </c>
      <c r="D42" s="22">
        <f>COUNTIF($C$1:C42,C42)</f>
        <v>42</v>
      </c>
      <c r="E42" s="22" t="str">
        <f t="shared" si="0"/>
        <v>@42</v>
      </c>
      <c r="F42" s="22" t="str">
        <f t="shared" ref="F42:F80" si="1">F2</f>
        <v/>
      </c>
      <c r="G42" s="22" t="e">
        <f>SUBSTITUTE(IF(#REF!="","",#REF!),"　","")</f>
        <v>#REF!</v>
      </c>
    </row>
    <row r="43" spans="1:7" s="7" customFormat="1" ht="11.25" customHeight="1">
      <c r="A43" s="22" t="s">
        <v>119</v>
      </c>
      <c r="B43" s="22">
        <v>3</v>
      </c>
      <c r="C43" s="22" t="str">
        <f>IF(入力表・参加種目確認!AV16="","@",入力表・参加種目確認!$E$4&amp;入力表・参加種目確認!H16&amp;"子"&amp;入力表・参加種目確認!AV16)</f>
        <v>@</v>
      </c>
      <c r="D43" s="22">
        <f>COUNTIF($C$1:C43,C43)</f>
        <v>43</v>
      </c>
      <c r="E43" s="22" t="str">
        <f t="shared" si="0"/>
        <v>@43</v>
      </c>
      <c r="F43" s="22" t="str">
        <f t="shared" si="1"/>
        <v/>
      </c>
      <c r="G43" s="22" t="e">
        <f>SUBSTITUTE(IF(#REF!="","",#REF!),"　","")</f>
        <v>#REF!</v>
      </c>
    </row>
    <row r="44" spans="1:7" s="7" customFormat="1" ht="11.25" customHeight="1">
      <c r="A44" s="22" t="s">
        <v>119</v>
      </c>
      <c r="B44" s="22">
        <v>4</v>
      </c>
      <c r="C44" s="22" t="str">
        <f>IF(入力表・参加種目確認!AV17="","@",入力表・参加種目確認!$E$4&amp;入力表・参加種目確認!H17&amp;"子"&amp;入力表・参加種目確認!AV17)</f>
        <v>@</v>
      </c>
      <c r="D44" s="22">
        <f>COUNTIF($C$1:C44,C44)</f>
        <v>44</v>
      </c>
      <c r="E44" s="22" t="str">
        <f t="shared" si="0"/>
        <v>@44</v>
      </c>
      <c r="F44" s="22" t="str">
        <f t="shared" si="1"/>
        <v/>
      </c>
      <c r="G44" s="22" t="e">
        <f>SUBSTITUTE(IF(#REF!="","",#REF!),"　","")</f>
        <v>#REF!</v>
      </c>
    </row>
    <row r="45" spans="1:7" s="7" customFormat="1" ht="11.25" customHeight="1">
      <c r="A45" s="22" t="s">
        <v>119</v>
      </c>
      <c r="B45" s="22">
        <v>5</v>
      </c>
      <c r="C45" s="22" t="str">
        <f>IF(入力表・参加種目確認!AV18="","@",入力表・参加種目確認!$E$4&amp;入力表・参加種目確認!H18&amp;"子"&amp;入力表・参加種目確認!AV18)</f>
        <v>@</v>
      </c>
      <c r="D45" s="22">
        <f>COUNTIF($C$1:C45,C45)</f>
        <v>45</v>
      </c>
      <c r="E45" s="22" t="str">
        <f t="shared" si="0"/>
        <v>@45</v>
      </c>
      <c r="F45" s="22" t="str">
        <f t="shared" si="1"/>
        <v/>
      </c>
      <c r="G45" s="22" t="e">
        <f>SUBSTITUTE(IF(#REF!="","",#REF!),"　","")</f>
        <v>#REF!</v>
      </c>
    </row>
    <row r="46" spans="1:7" s="7" customFormat="1" ht="11.25" customHeight="1">
      <c r="A46" s="22" t="s">
        <v>119</v>
      </c>
      <c r="B46" s="22">
        <v>6</v>
      </c>
      <c r="C46" s="22" t="str">
        <f>IF(入力表・参加種目確認!AV19="","@",入力表・参加種目確認!$E$4&amp;入力表・参加種目確認!H19&amp;"子"&amp;入力表・参加種目確認!AV19)</f>
        <v>@</v>
      </c>
      <c r="D46" s="22">
        <f>COUNTIF($C$1:C46,C46)</f>
        <v>46</v>
      </c>
      <c r="E46" s="22" t="str">
        <f t="shared" si="0"/>
        <v>@46</v>
      </c>
      <c r="F46" s="22" t="str">
        <f t="shared" si="1"/>
        <v/>
      </c>
      <c r="G46" s="22" t="e">
        <f>SUBSTITUTE(IF(#REF!="","",#REF!),"　","")</f>
        <v>#REF!</v>
      </c>
    </row>
    <row r="47" spans="1:7" s="7" customFormat="1" ht="11.25" customHeight="1">
      <c r="A47" s="22" t="s">
        <v>119</v>
      </c>
      <c r="B47" s="22">
        <v>7</v>
      </c>
      <c r="C47" s="22" t="str">
        <f>IF(入力表・参加種目確認!AV20="","@",入力表・参加種目確認!$E$4&amp;入力表・参加種目確認!H20&amp;"子"&amp;入力表・参加種目確認!AV20)</f>
        <v>@</v>
      </c>
      <c r="D47" s="22">
        <f>COUNTIF($C$1:C47,C47)</f>
        <v>47</v>
      </c>
      <c r="E47" s="22" t="str">
        <f t="shared" si="0"/>
        <v>@47</v>
      </c>
      <c r="F47" s="22" t="str">
        <f t="shared" si="1"/>
        <v/>
      </c>
      <c r="G47" s="22" t="e">
        <f>SUBSTITUTE(IF(#REF!="","",#REF!),"　","")</f>
        <v>#REF!</v>
      </c>
    </row>
    <row r="48" spans="1:7" s="7" customFormat="1" ht="11.25" customHeight="1">
      <c r="A48" s="22" t="s">
        <v>119</v>
      </c>
      <c r="B48" s="22">
        <v>8</v>
      </c>
      <c r="C48" s="22" t="str">
        <f>IF(入力表・参加種目確認!AV21="","@",入力表・参加種目確認!$E$4&amp;入力表・参加種目確認!H21&amp;"子"&amp;入力表・参加種目確認!AV21)</f>
        <v>@</v>
      </c>
      <c r="D48" s="22">
        <f>COUNTIF($C$1:C48,C48)</f>
        <v>48</v>
      </c>
      <c r="E48" s="22" t="str">
        <f t="shared" si="0"/>
        <v>@48</v>
      </c>
      <c r="F48" s="22" t="str">
        <f t="shared" si="1"/>
        <v/>
      </c>
      <c r="G48" s="22" t="e">
        <f>SUBSTITUTE(IF(#REF!="","",#REF!),"　","")</f>
        <v>#REF!</v>
      </c>
    </row>
    <row r="49" spans="1:7" s="7" customFormat="1" ht="11.25" customHeight="1">
      <c r="A49" s="22" t="s">
        <v>119</v>
      </c>
      <c r="B49" s="22">
        <v>9</v>
      </c>
      <c r="C49" s="22" t="str">
        <f>IF(入力表・参加種目確認!AV22="","@",入力表・参加種目確認!$E$4&amp;入力表・参加種目確認!H22&amp;"子"&amp;入力表・参加種目確認!AV22)</f>
        <v>@</v>
      </c>
      <c r="D49" s="22">
        <f>COUNTIF($C$1:C49,C49)</f>
        <v>49</v>
      </c>
      <c r="E49" s="22" t="str">
        <f t="shared" si="0"/>
        <v>@49</v>
      </c>
      <c r="F49" s="22" t="str">
        <f t="shared" si="1"/>
        <v/>
      </c>
      <c r="G49" s="22" t="e">
        <f>SUBSTITUTE(IF(#REF!="","",#REF!),"　","")</f>
        <v>#REF!</v>
      </c>
    </row>
    <row r="50" spans="1:7" s="7" customFormat="1" ht="11.25" customHeight="1">
      <c r="A50" s="22" t="s">
        <v>119</v>
      </c>
      <c r="B50" s="22">
        <v>10</v>
      </c>
      <c r="C50" s="22" t="str">
        <f>IF(入力表・参加種目確認!AV23="","@",入力表・参加種目確認!$E$4&amp;入力表・参加種目確認!H23&amp;"子"&amp;入力表・参加種目確認!AV23)</f>
        <v>@</v>
      </c>
      <c r="D50" s="22">
        <f>COUNTIF($C$1:C50,C50)</f>
        <v>50</v>
      </c>
      <c r="E50" s="22" t="str">
        <f t="shared" si="0"/>
        <v>@50</v>
      </c>
      <c r="F50" s="22" t="str">
        <f t="shared" si="1"/>
        <v/>
      </c>
      <c r="G50" s="22" t="e">
        <f>SUBSTITUTE(IF(#REF!="","",#REF!),"　","")</f>
        <v>#REF!</v>
      </c>
    </row>
    <row r="51" spans="1:7" s="7" customFormat="1" ht="11.25" customHeight="1">
      <c r="A51" s="22" t="s">
        <v>119</v>
      </c>
      <c r="B51" s="22">
        <v>11</v>
      </c>
      <c r="C51" s="22" t="str">
        <f>IF(入力表・参加種目確認!AV24="","@",入力表・参加種目確認!$E$4&amp;入力表・参加種目確認!H24&amp;"子"&amp;入力表・参加種目確認!AV24)</f>
        <v>@</v>
      </c>
      <c r="D51" s="22">
        <f>COUNTIF($C$1:C51,C51)</f>
        <v>51</v>
      </c>
      <c r="E51" s="22" t="str">
        <f t="shared" si="0"/>
        <v>@51</v>
      </c>
      <c r="F51" s="22" t="str">
        <f t="shared" si="1"/>
        <v/>
      </c>
      <c r="G51" s="22" t="e">
        <f>SUBSTITUTE(IF(#REF!="","",#REF!),"　","")</f>
        <v>#REF!</v>
      </c>
    </row>
    <row r="52" spans="1:7" s="7" customFormat="1" ht="11.25" customHeight="1">
      <c r="A52" s="22" t="s">
        <v>119</v>
      </c>
      <c r="B52" s="22">
        <v>12</v>
      </c>
      <c r="C52" s="22" t="str">
        <f>IF(入力表・参加種目確認!AV25="","@",入力表・参加種目確認!$E$4&amp;入力表・参加種目確認!H25&amp;"子"&amp;入力表・参加種目確認!AV25)</f>
        <v>@</v>
      </c>
      <c r="D52" s="22">
        <f>COUNTIF($C$1:C52,C52)</f>
        <v>52</v>
      </c>
      <c r="E52" s="22" t="str">
        <f t="shared" si="0"/>
        <v>@52</v>
      </c>
      <c r="F52" s="22" t="str">
        <f t="shared" si="1"/>
        <v/>
      </c>
      <c r="G52" s="22" t="e">
        <f>SUBSTITUTE(IF(#REF!="","",#REF!),"　","")</f>
        <v>#REF!</v>
      </c>
    </row>
    <row r="53" spans="1:7" s="7" customFormat="1" ht="11.25" customHeight="1">
      <c r="A53" s="22" t="s">
        <v>119</v>
      </c>
      <c r="B53" s="22">
        <v>13</v>
      </c>
      <c r="C53" s="22" t="str">
        <f>IF(入力表・参加種目確認!AV26="","@",入力表・参加種目確認!$E$4&amp;入力表・参加種目確認!H26&amp;"子"&amp;入力表・参加種目確認!AV26)</f>
        <v>@</v>
      </c>
      <c r="D53" s="22">
        <f>COUNTIF($C$1:C53,C53)</f>
        <v>53</v>
      </c>
      <c r="E53" s="22" t="str">
        <f t="shared" si="0"/>
        <v>@53</v>
      </c>
      <c r="F53" s="22" t="str">
        <f t="shared" si="1"/>
        <v/>
      </c>
      <c r="G53" s="22" t="e">
        <f>SUBSTITUTE(IF(#REF!="","",#REF!),"　","")</f>
        <v>#REF!</v>
      </c>
    </row>
    <row r="54" spans="1:7" s="7" customFormat="1" ht="11.25" customHeight="1">
      <c r="A54" s="22" t="s">
        <v>119</v>
      </c>
      <c r="B54" s="22">
        <v>14</v>
      </c>
      <c r="C54" s="22" t="str">
        <f>IF(入力表・参加種目確認!AV27="","@",入力表・参加種目確認!$E$4&amp;入力表・参加種目確認!H27&amp;"子"&amp;入力表・参加種目確認!AV27)</f>
        <v>@</v>
      </c>
      <c r="D54" s="22">
        <f>COUNTIF($C$1:C54,C54)</f>
        <v>54</v>
      </c>
      <c r="E54" s="22" t="str">
        <f t="shared" si="0"/>
        <v>@54</v>
      </c>
      <c r="F54" s="22" t="str">
        <f t="shared" si="1"/>
        <v/>
      </c>
      <c r="G54" s="22" t="e">
        <f>SUBSTITUTE(IF(#REF!="","",#REF!),"　","")</f>
        <v>#REF!</v>
      </c>
    </row>
    <row r="55" spans="1:7" s="7" customFormat="1" ht="11.25" customHeight="1">
      <c r="A55" s="22" t="s">
        <v>119</v>
      </c>
      <c r="B55" s="22">
        <v>15</v>
      </c>
      <c r="C55" s="22" t="str">
        <f>IF(入力表・参加種目確認!AV28="","@",入力表・参加種目確認!$E$4&amp;入力表・参加種目確認!H28&amp;"子"&amp;入力表・参加種目確認!AV28)</f>
        <v>@</v>
      </c>
      <c r="D55" s="22">
        <f>COUNTIF($C$1:C55,C55)</f>
        <v>55</v>
      </c>
      <c r="E55" s="22" t="str">
        <f t="shared" si="0"/>
        <v>@55</v>
      </c>
      <c r="F55" s="22" t="str">
        <f t="shared" si="1"/>
        <v/>
      </c>
      <c r="G55" s="22" t="e">
        <f>SUBSTITUTE(IF(#REF!="","",#REF!),"　","")</f>
        <v>#REF!</v>
      </c>
    </row>
    <row r="56" spans="1:7" s="7" customFormat="1" ht="11.25" customHeight="1">
      <c r="A56" s="22" t="s">
        <v>119</v>
      </c>
      <c r="B56" s="22">
        <v>16</v>
      </c>
      <c r="C56" s="22" t="str">
        <f>IF(入力表・参加種目確認!AV29="","@",入力表・参加種目確認!$E$4&amp;入力表・参加種目確認!H29&amp;"子"&amp;入力表・参加種目確認!AV29)</f>
        <v>@</v>
      </c>
      <c r="D56" s="22">
        <f>COUNTIF($C$1:C56,C56)</f>
        <v>56</v>
      </c>
      <c r="E56" s="22" t="str">
        <f t="shared" si="0"/>
        <v>@56</v>
      </c>
      <c r="F56" s="22" t="str">
        <f t="shared" si="1"/>
        <v/>
      </c>
      <c r="G56" s="22" t="e">
        <f>SUBSTITUTE(IF(#REF!="","",#REF!),"　","")</f>
        <v>#REF!</v>
      </c>
    </row>
    <row r="57" spans="1:7" s="7" customFormat="1" ht="11.25" customHeight="1">
      <c r="A57" s="22" t="s">
        <v>119</v>
      </c>
      <c r="B57" s="22">
        <v>17</v>
      </c>
      <c r="C57" s="22" t="str">
        <f>IF(入力表・参加種目確認!AV30="","@",入力表・参加種目確認!$E$4&amp;入力表・参加種目確認!H30&amp;"子"&amp;入力表・参加種目確認!AV30)</f>
        <v>@</v>
      </c>
      <c r="D57" s="22">
        <f>COUNTIF($C$1:C57,C57)</f>
        <v>57</v>
      </c>
      <c r="E57" s="22" t="str">
        <f t="shared" si="0"/>
        <v>@57</v>
      </c>
      <c r="F57" s="22" t="str">
        <f t="shared" si="1"/>
        <v/>
      </c>
      <c r="G57" s="22" t="e">
        <f>SUBSTITUTE(IF(#REF!="","",#REF!),"　","")</f>
        <v>#REF!</v>
      </c>
    </row>
    <row r="58" spans="1:7" s="7" customFormat="1" ht="11.25" customHeight="1">
      <c r="A58" s="22" t="s">
        <v>119</v>
      </c>
      <c r="B58" s="22">
        <v>18</v>
      </c>
      <c r="C58" s="22" t="str">
        <f>IF(入力表・参加種目確認!AV31="","@",入力表・参加種目確認!$E$4&amp;入力表・参加種目確認!H31&amp;"子"&amp;入力表・参加種目確認!AV31)</f>
        <v>@</v>
      </c>
      <c r="D58" s="22">
        <f>COUNTIF($C$1:C58,C58)</f>
        <v>58</v>
      </c>
      <c r="E58" s="22" t="str">
        <f t="shared" si="0"/>
        <v>@58</v>
      </c>
      <c r="F58" s="22" t="str">
        <f t="shared" si="1"/>
        <v/>
      </c>
      <c r="G58" s="22" t="e">
        <f>SUBSTITUTE(IF(#REF!="","",#REF!),"　","")</f>
        <v>#REF!</v>
      </c>
    </row>
    <row r="59" spans="1:7" s="7" customFormat="1" ht="11.25" customHeight="1">
      <c r="A59" s="22" t="s">
        <v>119</v>
      </c>
      <c r="B59" s="22">
        <v>19</v>
      </c>
      <c r="C59" s="22" t="str">
        <f>IF(入力表・参加種目確認!AV32="","@",入力表・参加種目確認!$E$4&amp;入力表・参加種目確認!H32&amp;"子"&amp;入力表・参加種目確認!AV32)</f>
        <v>@</v>
      </c>
      <c r="D59" s="22">
        <f>COUNTIF($C$1:C59,C59)</f>
        <v>59</v>
      </c>
      <c r="E59" s="22" t="str">
        <f t="shared" si="0"/>
        <v>@59</v>
      </c>
      <c r="F59" s="22" t="str">
        <f t="shared" si="1"/>
        <v/>
      </c>
      <c r="G59" s="22" t="e">
        <f>SUBSTITUTE(IF(#REF!="","",#REF!),"　","")</f>
        <v>#REF!</v>
      </c>
    </row>
    <row r="60" spans="1:7" s="7" customFormat="1" ht="11.25" customHeight="1">
      <c r="A60" s="22" t="s">
        <v>119</v>
      </c>
      <c r="B60" s="22">
        <v>20</v>
      </c>
      <c r="C60" s="22" t="str">
        <f>IF(入力表・参加種目確認!AV33="","@",入力表・参加種目確認!$E$4&amp;入力表・参加種目確認!H33&amp;"子"&amp;入力表・参加種目確認!AV33)</f>
        <v>@</v>
      </c>
      <c r="D60" s="22">
        <f>COUNTIF($C$1:C60,C60)</f>
        <v>60</v>
      </c>
      <c r="E60" s="22" t="str">
        <f t="shared" si="0"/>
        <v>@60</v>
      </c>
      <c r="F60" s="22" t="str">
        <f t="shared" si="1"/>
        <v/>
      </c>
      <c r="G60" s="22" t="e">
        <f>SUBSTITUTE(IF(#REF!="","",#REF!),"　","")</f>
        <v>#REF!</v>
      </c>
    </row>
    <row r="61" spans="1:7" s="7" customFormat="1" ht="11.25" customHeight="1">
      <c r="A61" s="22" t="s">
        <v>119</v>
      </c>
      <c r="B61" s="22">
        <v>21</v>
      </c>
      <c r="C61" s="22" t="str">
        <f>IF(入力表・参加種目確認!AV34="","@",入力表・参加種目確認!$E$4&amp;入力表・参加種目確認!H34&amp;"子"&amp;入力表・参加種目確認!AV34)</f>
        <v>@</v>
      </c>
      <c r="D61" s="22">
        <f>COUNTIF($C$1:C61,C61)</f>
        <v>61</v>
      </c>
      <c r="E61" s="22" t="str">
        <f t="shared" si="0"/>
        <v>@61</v>
      </c>
      <c r="F61" s="22" t="str">
        <f t="shared" si="1"/>
        <v/>
      </c>
      <c r="G61" s="22" t="e">
        <f>SUBSTITUTE(IF(#REF!="","",#REF!),"　","")</f>
        <v>#REF!</v>
      </c>
    </row>
    <row r="62" spans="1:7" s="7" customFormat="1" ht="11.25" customHeight="1">
      <c r="A62" s="22" t="s">
        <v>119</v>
      </c>
      <c r="B62" s="22">
        <v>22</v>
      </c>
      <c r="C62" s="22" t="str">
        <f>IF(入力表・参加種目確認!AV35="","@",入力表・参加種目確認!$E$4&amp;入力表・参加種目確認!H35&amp;"子"&amp;入力表・参加種目確認!AV35)</f>
        <v>@</v>
      </c>
      <c r="D62" s="22">
        <f>COUNTIF($C$1:C62,C62)</f>
        <v>62</v>
      </c>
      <c r="E62" s="22" t="str">
        <f t="shared" si="0"/>
        <v>@62</v>
      </c>
      <c r="F62" s="22" t="str">
        <f t="shared" si="1"/>
        <v/>
      </c>
      <c r="G62" s="22" t="e">
        <f>SUBSTITUTE(IF(#REF!="","",#REF!),"　","")</f>
        <v>#REF!</v>
      </c>
    </row>
    <row r="63" spans="1:7" s="7" customFormat="1" ht="11.25" customHeight="1">
      <c r="A63" s="22" t="s">
        <v>119</v>
      </c>
      <c r="B63" s="22">
        <v>23</v>
      </c>
      <c r="C63" s="22" t="str">
        <f>IF(入力表・参加種目確認!AV36="","@",入力表・参加種目確認!$E$4&amp;入力表・参加種目確認!H36&amp;"子"&amp;入力表・参加種目確認!AV36)</f>
        <v>@</v>
      </c>
      <c r="D63" s="22">
        <f>COUNTIF($C$1:C63,C63)</f>
        <v>63</v>
      </c>
      <c r="E63" s="22" t="str">
        <f t="shared" si="0"/>
        <v>@63</v>
      </c>
      <c r="F63" s="22" t="str">
        <f t="shared" si="1"/>
        <v/>
      </c>
      <c r="G63" s="22" t="e">
        <f>SUBSTITUTE(IF(#REF!="","",#REF!),"　","")</f>
        <v>#REF!</v>
      </c>
    </row>
    <row r="64" spans="1:7" s="7" customFormat="1" ht="11.25" customHeight="1">
      <c r="A64" s="22" t="s">
        <v>119</v>
      </c>
      <c r="B64" s="22">
        <v>24</v>
      </c>
      <c r="C64" s="22" t="str">
        <f>IF(入力表・参加種目確認!AV37="","@",入力表・参加種目確認!$E$4&amp;入力表・参加種目確認!H37&amp;"子"&amp;入力表・参加種目確認!AV37)</f>
        <v>@</v>
      </c>
      <c r="D64" s="22">
        <f>COUNTIF($C$1:C64,C64)</f>
        <v>64</v>
      </c>
      <c r="E64" s="22" t="str">
        <f t="shared" si="0"/>
        <v>@64</v>
      </c>
      <c r="F64" s="22" t="str">
        <f t="shared" si="1"/>
        <v/>
      </c>
      <c r="G64" s="22" t="e">
        <f>SUBSTITUTE(IF(#REF!="","",#REF!),"　","")</f>
        <v>#REF!</v>
      </c>
    </row>
    <row r="65" spans="1:7" s="7" customFormat="1" ht="11.25" customHeight="1">
      <c r="A65" s="22" t="s">
        <v>119</v>
      </c>
      <c r="B65" s="22">
        <v>25</v>
      </c>
      <c r="C65" s="22" t="str">
        <f>IF(入力表・参加種目確認!AV38="","@",入力表・参加種目確認!$E$4&amp;入力表・参加種目確認!H38&amp;"子"&amp;入力表・参加種目確認!AV38)</f>
        <v>@</v>
      </c>
      <c r="D65" s="22">
        <f>COUNTIF($C$1:C65,C65)</f>
        <v>65</v>
      </c>
      <c r="E65" s="22" t="str">
        <f t="shared" si="0"/>
        <v>@65</v>
      </c>
      <c r="F65" s="22" t="str">
        <f t="shared" si="1"/>
        <v/>
      </c>
      <c r="G65" s="22" t="e">
        <f>SUBSTITUTE(IF(#REF!="","",#REF!),"　","")</f>
        <v>#REF!</v>
      </c>
    </row>
    <row r="66" spans="1:7" s="7" customFormat="1" ht="11.25" customHeight="1">
      <c r="A66" s="22" t="s">
        <v>119</v>
      </c>
      <c r="B66" s="22">
        <v>26</v>
      </c>
      <c r="C66" s="22" t="str">
        <f>IF(入力表・参加種目確認!AV39="","@",入力表・参加種目確認!$E$4&amp;入力表・参加種目確認!H39&amp;"子"&amp;入力表・参加種目確認!AV39)</f>
        <v>@</v>
      </c>
      <c r="D66" s="22">
        <f>COUNTIF($C$1:C66,C66)</f>
        <v>66</v>
      </c>
      <c r="E66" s="22" t="str">
        <f t="shared" ref="E66:E129" si="2">C66&amp;D66</f>
        <v>@66</v>
      </c>
      <c r="F66" s="22" t="str">
        <f t="shared" si="1"/>
        <v/>
      </c>
      <c r="G66" s="22" t="e">
        <f>SUBSTITUTE(IF(#REF!="","",#REF!),"　","")</f>
        <v>#REF!</v>
      </c>
    </row>
    <row r="67" spans="1:7" s="7" customFormat="1" ht="11.25" customHeight="1">
      <c r="A67" s="22" t="s">
        <v>119</v>
      </c>
      <c r="B67" s="22">
        <v>27</v>
      </c>
      <c r="C67" s="22" t="str">
        <f>IF(入力表・参加種目確認!AV40="","@",入力表・参加種目確認!$E$4&amp;入力表・参加種目確認!H40&amp;"子"&amp;入力表・参加種目確認!AV40)</f>
        <v>@</v>
      </c>
      <c r="D67" s="22">
        <f>COUNTIF($C$1:C67,C67)</f>
        <v>67</v>
      </c>
      <c r="E67" s="22" t="str">
        <f t="shared" si="2"/>
        <v>@67</v>
      </c>
      <c r="F67" s="22" t="str">
        <f t="shared" si="1"/>
        <v/>
      </c>
      <c r="G67" s="22" t="e">
        <f>SUBSTITUTE(IF(#REF!="","",#REF!),"　","")</f>
        <v>#REF!</v>
      </c>
    </row>
    <row r="68" spans="1:7" s="7" customFormat="1" ht="11.25" customHeight="1">
      <c r="A68" s="22" t="s">
        <v>119</v>
      </c>
      <c r="B68" s="22">
        <v>28</v>
      </c>
      <c r="C68" s="22" t="str">
        <f>IF(入力表・参加種目確認!AV41="","@",入力表・参加種目確認!$E$4&amp;入力表・参加種目確認!H41&amp;"子"&amp;入力表・参加種目確認!AV41)</f>
        <v>@</v>
      </c>
      <c r="D68" s="22">
        <f>COUNTIF($C$1:C68,C68)</f>
        <v>68</v>
      </c>
      <c r="E68" s="22" t="str">
        <f t="shared" si="2"/>
        <v>@68</v>
      </c>
      <c r="F68" s="22" t="str">
        <f t="shared" si="1"/>
        <v/>
      </c>
      <c r="G68" s="22" t="e">
        <f>SUBSTITUTE(IF(#REF!="","",#REF!),"　","")</f>
        <v>#REF!</v>
      </c>
    </row>
    <row r="69" spans="1:7" s="7" customFormat="1" ht="11.25" customHeight="1">
      <c r="A69" s="22" t="s">
        <v>119</v>
      </c>
      <c r="B69" s="22">
        <v>29</v>
      </c>
      <c r="C69" s="22" t="str">
        <f>IF(入力表・参加種目確認!AV42="","@",入力表・参加種目確認!$E$4&amp;入力表・参加種目確認!H42&amp;"子"&amp;入力表・参加種目確認!AV42)</f>
        <v>@</v>
      </c>
      <c r="D69" s="22">
        <f>COUNTIF($C$1:C69,C69)</f>
        <v>69</v>
      </c>
      <c r="E69" s="22" t="str">
        <f t="shared" si="2"/>
        <v>@69</v>
      </c>
      <c r="F69" s="22" t="str">
        <f t="shared" si="1"/>
        <v/>
      </c>
      <c r="G69" s="22" t="e">
        <f>SUBSTITUTE(IF(#REF!="","",#REF!),"　","")</f>
        <v>#REF!</v>
      </c>
    </row>
    <row r="70" spans="1:7" s="7" customFormat="1" ht="11.25" customHeight="1">
      <c r="A70" s="22" t="s">
        <v>119</v>
      </c>
      <c r="B70" s="22">
        <v>30</v>
      </c>
      <c r="C70" s="22" t="str">
        <f>IF(入力表・参加種目確認!AV43="","@",入力表・参加種目確認!$E$4&amp;入力表・参加種目確認!H43&amp;"子"&amp;入力表・参加種目確認!AV43)</f>
        <v>@</v>
      </c>
      <c r="D70" s="22">
        <f>COUNTIF($C$1:C70,C70)</f>
        <v>70</v>
      </c>
      <c r="E70" s="22" t="str">
        <f t="shared" si="2"/>
        <v>@70</v>
      </c>
      <c r="F70" s="22" t="str">
        <f t="shared" si="1"/>
        <v/>
      </c>
      <c r="G70" s="22" t="e">
        <f>SUBSTITUTE(IF(#REF!="","",#REF!),"　","")</f>
        <v>#REF!</v>
      </c>
    </row>
    <row r="71" spans="1:7" s="7" customFormat="1" ht="11.25" customHeight="1">
      <c r="A71" s="22" t="s">
        <v>119</v>
      </c>
      <c r="B71" s="22">
        <v>31</v>
      </c>
      <c r="C71" s="22" t="str">
        <f>IF(入力表・参加種目確認!AV44="","@",入力表・参加種目確認!$E$4&amp;入力表・参加種目確認!H44&amp;"子"&amp;入力表・参加種目確認!AV44)</f>
        <v>@</v>
      </c>
      <c r="D71" s="22">
        <f>COUNTIF($C$1:C71,C71)</f>
        <v>71</v>
      </c>
      <c r="E71" s="22" t="str">
        <f t="shared" si="2"/>
        <v>@71</v>
      </c>
      <c r="F71" s="22" t="str">
        <f t="shared" si="1"/>
        <v/>
      </c>
      <c r="G71" s="22" t="e">
        <f>SUBSTITUTE(IF(#REF!="","",#REF!),"　","")</f>
        <v>#REF!</v>
      </c>
    </row>
    <row r="72" spans="1:7" s="7" customFormat="1" ht="11.25" customHeight="1">
      <c r="A72" s="22" t="s">
        <v>119</v>
      </c>
      <c r="B72" s="22">
        <v>32</v>
      </c>
      <c r="C72" s="22" t="str">
        <f>IF(入力表・参加種目確認!AV45="","@",入力表・参加種目確認!$E$4&amp;入力表・参加種目確認!H45&amp;"子"&amp;入力表・参加種目確認!AV45)</f>
        <v>@</v>
      </c>
      <c r="D72" s="22">
        <f>COUNTIF($C$1:C72,C72)</f>
        <v>72</v>
      </c>
      <c r="E72" s="22" t="str">
        <f t="shared" si="2"/>
        <v>@72</v>
      </c>
      <c r="F72" s="22" t="str">
        <f t="shared" si="1"/>
        <v/>
      </c>
      <c r="G72" s="22" t="e">
        <f>SUBSTITUTE(IF(#REF!="","",#REF!),"　","")</f>
        <v>#REF!</v>
      </c>
    </row>
    <row r="73" spans="1:7" s="7" customFormat="1" ht="11.25" customHeight="1">
      <c r="A73" s="22" t="s">
        <v>119</v>
      </c>
      <c r="B73" s="22">
        <v>33</v>
      </c>
      <c r="C73" s="22" t="str">
        <f>IF(入力表・参加種目確認!AV46="","@",入力表・参加種目確認!$E$4&amp;入力表・参加種目確認!H46&amp;"子"&amp;入力表・参加種目確認!AV46)</f>
        <v>@</v>
      </c>
      <c r="D73" s="22">
        <f>COUNTIF($C$1:C73,C73)</f>
        <v>73</v>
      </c>
      <c r="E73" s="22" t="str">
        <f t="shared" si="2"/>
        <v>@73</v>
      </c>
      <c r="F73" s="22" t="str">
        <f t="shared" si="1"/>
        <v/>
      </c>
      <c r="G73" s="22" t="e">
        <f>SUBSTITUTE(IF(#REF!="","",#REF!),"　","")</f>
        <v>#REF!</v>
      </c>
    </row>
    <row r="74" spans="1:7" s="7" customFormat="1" ht="11.25" customHeight="1">
      <c r="A74" s="22" t="s">
        <v>119</v>
      </c>
      <c r="B74" s="22">
        <v>34</v>
      </c>
      <c r="C74" s="22" t="str">
        <f>IF(入力表・参加種目確認!AV47="","@",入力表・参加種目確認!$E$4&amp;入力表・参加種目確認!H47&amp;"子"&amp;入力表・参加種目確認!AV47)</f>
        <v>@</v>
      </c>
      <c r="D74" s="22">
        <f>COUNTIF($C$1:C74,C74)</f>
        <v>74</v>
      </c>
      <c r="E74" s="22" t="str">
        <f t="shared" si="2"/>
        <v>@74</v>
      </c>
      <c r="F74" s="22" t="str">
        <f t="shared" si="1"/>
        <v/>
      </c>
      <c r="G74" s="22" t="e">
        <f>SUBSTITUTE(IF(#REF!="","",#REF!),"　","")</f>
        <v>#REF!</v>
      </c>
    </row>
    <row r="75" spans="1:7" s="7" customFormat="1" ht="11.25" customHeight="1">
      <c r="A75" s="22" t="s">
        <v>119</v>
      </c>
      <c r="B75" s="22">
        <v>35</v>
      </c>
      <c r="C75" s="22" t="str">
        <f>IF(入力表・参加種目確認!AV48="","@",入力表・参加種目確認!$E$4&amp;入力表・参加種目確認!H48&amp;"子"&amp;入力表・参加種目確認!AV48)</f>
        <v>@</v>
      </c>
      <c r="D75" s="22">
        <f>COUNTIF($C$1:C75,C75)</f>
        <v>75</v>
      </c>
      <c r="E75" s="22" t="str">
        <f t="shared" si="2"/>
        <v>@75</v>
      </c>
      <c r="F75" s="22" t="str">
        <f t="shared" si="1"/>
        <v/>
      </c>
      <c r="G75" s="22" t="e">
        <f>SUBSTITUTE(IF(#REF!="","",#REF!),"　","")</f>
        <v>#REF!</v>
      </c>
    </row>
    <row r="76" spans="1:7" s="7" customFormat="1" ht="11.25" customHeight="1">
      <c r="A76" s="22" t="s">
        <v>119</v>
      </c>
      <c r="B76" s="22">
        <v>36</v>
      </c>
      <c r="C76" s="22" t="str">
        <f>IF(入力表・参加種目確認!AV49="","@",入力表・参加種目確認!$E$4&amp;入力表・参加種目確認!H49&amp;"子"&amp;入力表・参加種目確認!AV49)</f>
        <v>@</v>
      </c>
      <c r="D76" s="22">
        <f>COUNTIF($C$1:C76,C76)</f>
        <v>76</v>
      </c>
      <c r="E76" s="22" t="str">
        <f t="shared" si="2"/>
        <v>@76</v>
      </c>
      <c r="F76" s="22" t="str">
        <f t="shared" si="1"/>
        <v/>
      </c>
      <c r="G76" s="22" t="e">
        <f>SUBSTITUTE(IF(#REF!="","",#REF!),"　","")</f>
        <v>#REF!</v>
      </c>
    </row>
    <row r="77" spans="1:7" s="7" customFormat="1" ht="11.25" customHeight="1">
      <c r="A77" s="22" t="s">
        <v>119</v>
      </c>
      <c r="B77" s="22">
        <v>37</v>
      </c>
      <c r="C77" s="22" t="str">
        <f>IF(入力表・参加種目確認!AV50="","@",入力表・参加種目確認!$E$4&amp;入力表・参加種目確認!H50&amp;"子"&amp;入力表・参加種目確認!AV50)</f>
        <v>@</v>
      </c>
      <c r="D77" s="22">
        <f>COUNTIF($C$1:C77,C77)</f>
        <v>77</v>
      </c>
      <c r="E77" s="22" t="str">
        <f t="shared" si="2"/>
        <v>@77</v>
      </c>
      <c r="F77" s="22" t="str">
        <f t="shared" si="1"/>
        <v/>
      </c>
      <c r="G77" s="22" t="e">
        <f>SUBSTITUTE(IF(#REF!="","",#REF!),"　","")</f>
        <v>#REF!</v>
      </c>
    </row>
    <row r="78" spans="1:7" s="7" customFormat="1" ht="11.25" customHeight="1">
      <c r="A78" s="22" t="s">
        <v>119</v>
      </c>
      <c r="B78" s="22">
        <v>38</v>
      </c>
      <c r="C78" s="22" t="str">
        <f>IF(入力表・参加種目確認!AV51="","@",入力表・参加種目確認!$E$4&amp;入力表・参加種目確認!H51&amp;"子"&amp;入力表・参加種目確認!AV51)</f>
        <v>@</v>
      </c>
      <c r="D78" s="22">
        <f>COUNTIF($C$1:C78,C78)</f>
        <v>78</v>
      </c>
      <c r="E78" s="22" t="str">
        <f t="shared" si="2"/>
        <v>@78</v>
      </c>
      <c r="F78" s="22" t="str">
        <f t="shared" si="1"/>
        <v/>
      </c>
      <c r="G78" s="22" t="e">
        <f>SUBSTITUTE(IF(#REF!="","",#REF!),"　","")</f>
        <v>#REF!</v>
      </c>
    </row>
    <row r="79" spans="1:7" s="7" customFormat="1" ht="11.25" customHeight="1">
      <c r="A79" s="22" t="s">
        <v>119</v>
      </c>
      <c r="B79" s="22">
        <v>39</v>
      </c>
      <c r="C79" s="22" t="str">
        <f>IF(入力表・参加種目確認!AV52="","@",入力表・参加種目確認!$E$4&amp;入力表・参加種目確認!H52&amp;"子"&amp;入力表・参加種目確認!AV52)</f>
        <v>@</v>
      </c>
      <c r="D79" s="22">
        <f>COUNTIF($C$1:C79,C79)</f>
        <v>79</v>
      </c>
      <c r="E79" s="22" t="str">
        <f t="shared" si="2"/>
        <v>@79</v>
      </c>
      <c r="F79" s="22" t="str">
        <f t="shared" si="1"/>
        <v/>
      </c>
      <c r="G79" s="22" t="e">
        <f>SUBSTITUTE(IF(#REF!="","",#REF!),"　","")</f>
        <v>#REF!</v>
      </c>
    </row>
    <row r="80" spans="1:7" s="7" customFormat="1" ht="11.25" customHeight="1" thickBot="1">
      <c r="A80" s="94" t="s">
        <v>119</v>
      </c>
      <c r="B80" s="94">
        <v>40</v>
      </c>
      <c r="C80" s="94" t="str">
        <f>IF(入力表・参加種目確認!AV53="","@",入力表・参加種目確認!$E$4&amp;入力表・参加種目確認!H53&amp;"子"&amp;入力表・参加種目確認!AV53)</f>
        <v>@</v>
      </c>
      <c r="D80" s="94">
        <f>COUNTIF($C$1:C80,C80)</f>
        <v>80</v>
      </c>
      <c r="E80" s="94" t="str">
        <f t="shared" si="2"/>
        <v>@80</v>
      </c>
      <c r="F80" s="94" t="str">
        <f t="shared" si="1"/>
        <v/>
      </c>
      <c r="G80" s="22" t="e">
        <f>SUBSTITUTE(IF(#REF!="","",#REF!),"　","")</f>
        <v>#REF!</v>
      </c>
    </row>
    <row r="81" spans="1:7" s="7" customFormat="1" ht="11.25" customHeight="1">
      <c r="A81" s="22" t="s">
        <v>197</v>
      </c>
      <c r="B81" s="22">
        <v>1</v>
      </c>
      <c r="C81" s="22" t="str">
        <f>IF(入力表・参加種目確認!BJ14="","@",入力表・参加種目確認!$E$4&amp;入力表・参加種目確認!H14&amp;"子"&amp;入力表・参加種目確認!BJ14)</f>
        <v>@</v>
      </c>
      <c r="D81" s="22">
        <f>COUNTIF($C$1:C81,C81)</f>
        <v>81</v>
      </c>
      <c r="E81" s="22" t="str">
        <f t="shared" si="2"/>
        <v>@81</v>
      </c>
      <c r="F81" s="22" t="str">
        <f>F1</f>
        <v/>
      </c>
      <c r="G81" s="22" t="e">
        <f>SUBSTITUTE(IF(#REF!="","",#REF!),"　","")</f>
        <v>#REF!</v>
      </c>
    </row>
    <row r="82" spans="1:7" s="7" customFormat="1" ht="11.25" customHeight="1">
      <c r="A82" s="22" t="s">
        <v>197</v>
      </c>
      <c r="B82" s="22">
        <v>2</v>
      </c>
      <c r="C82" s="22" t="str">
        <f>IF(入力表・参加種目確認!BJ15="","@",入力表・参加種目確認!$E$4&amp;入力表・参加種目確認!H15&amp;"子"&amp;入力表・参加種目確認!BJ15)</f>
        <v>@</v>
      </c>
      <c r="D82" s="22">
        <f>COUNTIF($C$1:C82,C82)</f>
        <v>82</v>
      </c>
      <c r="E82" s="22" t="str">
        <f t="shared" si="2"/>
        <v>@82</v>
      </c>
      <c r="F82" s="22" t="str">
        <f t="shared" ref="F82:F120" si="3">F2</f>
        <v/>
      </c>
      <c r="G82" s="22" t="e">
        <f>SUBSTITUTE(IF(#REF!="","",#REF!),"　","")</f>
        <v>#REF!</v>
      </c>
    </row>
    <row r="83" spans="1:7" s="7" customFormat="1" ht="11.25" customHeight="1">
      <c r="A83" s="22" t="s">
        <v>197</v>
      </c>
      <c r="B83" s="22">
        <v>3</v>
      </c>
      <c r="C83" s="22" t="str">
        <f>IF(入力表・参加種目確認!BJ16="","@",入力表・参加種目確認!$E$4&amp;入力表・参加種目確認!H16&amp;"子"&amp;入力表・参加種目確認!BJ16)</f>
        <v>@</v>
      </c>
      <c r="D83" s="22">
        <f>COUNTIF($C$1:C83,C83)</f>
        <v>83</v>
      </c>
      <c r="E83" s="22" t="str">
        <f t="shared" si="2"/>
        <v>@83</v>
      </c>
      <c r="F83" s="22" t="str">
        <f t="shared" si="3"/>
        <v/>
      </c>
      <c r="G83" s="22" t="e">
        <f>SUBSTITUTE(IF(#REF!="","",#REF!),"　","")</f>
        <v>#REF!</v>
      </c>
    </row>
    <row r="84" spans="1:7" s="7" customFormat="1" ht="11.25" customHeight="1">
      <c r="A84" s="22" t="s">
        <v>197</v>
      </c>
      <c r="B84" s="22">
        <v>4</v>
      </c>
      <c r="C84" s="22" t="str">
        <f>IF(入力表・参加種目確認!BJ17="","@",入力表・参加種目確認!$E$4&amp;入力表・参加種目確認!H17&amp;"子"&amp;入力表・参加種目確認!BJ17)</f>
        <v>@</v>
      </c>
      <c r="D84" s="22">
        <f>COUNTIF($C$1:C84,C84)</f>
        <v>84</v>
      </c>
      <c r="E84" s="22" t="str">
        <f t="shared" si="2"/>
        <v>@84</v>
      </c>
      <c r="F84" s="22" t="str">
        <f t="shared" si="3"/>
        <v/>
      </c>
      <c r="G84" s="22" t="e">
        <f>SUBSTITUTE(IF(#REF!="","",#REF!),"　","")</f>
        <v>#REF!</v>
      </c>
    </row>
    <row r="85" spans="1:7" s="7" customFormat="1" ht="11.25" customHeight="1">
      <c r="A85" s="22" t="s">
        <v>197</v>
      </c>
      <c r="B85" s="22">
        <v>5</v>
      </c>
      <c r="C85" s="22" t="str">
        <f>IF(入力表・参加種目確認!BJ18="","@",入力表・参加種目確認!$E$4&amp;入力表・参加種目確認!H18&amp;"子"&amp;入力表・参加種目確認!BJ18)</f>
        <v>@</v>
      </c>
      <c r="D85" s="22">
        <f>COUNTIF($C$1:C85,C85)</f>
        <v>85</v>
      </c>
      <c r="E85" s="22" t="str">
        <f t="shared" si="2"/>
        <v>@85</v>
      </c>
      <c r="F85" s="22" t="str">
        <f t="shared" si="3"/>
        <v/>
      </c>
      <c r="G85" s="22" t="e">
        <f>SUBSTITUTE(IF(#REF!="","",#REF!),"　","")</f>
        <v>#REF!</v>
      </c>
    </row>
    <row r="86" spans="1:7" s="7" customFormat="1" ht="11.25" customHeight="1">
      <c r="A86" s="22" t="s">
        <v>197</v>
      </c>
      <c r="B86" s="22">
        <v>6</v>
      </c>
      <c r="C86" s="22" t="str">
        <f>IF(入力表・参加種目確認!BJ19="","@",入力表・参加種目確認!$E$4&amp;入力表・参加種目確認!H19&amp;"子"&amp;入力表・参加種目確認!BJ19)</f>
        <v>@</v>
      </c>
      <c r="D86" s="22">
        <f>COUNTIF($C$1:C86,C86)</f>
        <v>86</v>
      </c>
      <c r="E86" s="22" t="str">
        <f t="shared" si="2"/>
        <v>@86</v>
      </c>
      <c r="F86" s="22" t="str">
        <f t="shared" si="3"/>
        <v/>
      </c>
      <c r="G86" s="22" t="e">
        <f>SUBSTITUTE(IF(#REF!="","",#REF!),"　","")</f>
        <v>#REF!</v>
      </c>
    </row>
    <row r="87" spans="1:7" s="7" customFormat="1" ht="11.25" customHeight="1">
      <c r="A87" s="22" t="s">
        <v>197</v>
      </c>
      <c r="B87" s="22">
        <v>7</v>
      </c>
      <c r="C87" s="22" t="str">
        <f>IF(入力表・参加種目確認!BJ20="","@",入力表・参加種目確認!$E$4&amp;入力表・参加種目確認!H20&amp;"子"&amp;入力表・参加種目確認!BJ20)</f>
        <v>@</v>
      </c>
      <c r="D87" s="22">
        <f>COUNTIF($C$1:C87,C87)</f>
        <v>87</v>
      </c>
      <c r="E87" s="22" t="str">
        <f t="shared" si="2"/>
        <v>@87</v>
      </c>
      <c r="F87" s="22" t="str">
        <f t="shared" si="3"/>
        <v/>
      </c>
      <c r="G87" s="22" t="e">
        <f>SUBSTITUTE(IF(#REF!="","",#REF!),"　","")</f>
        <v>#REF!</v>
      </c>
    </row>
    <row r="88" spans="1:7" s="7" customFormat="1" ht="11.25" customHeight="1">
      <c r="A88" s="22" t="s">
        <v>197</v>
      </c>
      <c r="B88" s="22">
        <v>8</v>
      </c>
      <c r="C88" s="22" t="str">
        <f>IF(入力表・参加種目確認!BJ21="","@",入力表・参加種目確認!$E$4&amp;入力表・参加種目確認!H21&amp;"子"&amp;入力表・参加種目確認!BJ21)</f>
        <v>@</v>
      </c>
      <c r="D88" s="22">
        <f>COUNTIF($C$1:C88,C88)</f>
        <v>88</v>
      </c>
      <c r="E88" s="22" t="str">
        <f t="shared" si="2"/>
        <v>@88</v>
      </c>
      <c r="F88" s="22" t="str">
        <f t="shared" si="3"/>
        <v/>
      </c>
      <c r="G88" s="22" t="e">
        <f>SUBSTITUTE(IF(#REF!="","",#REF!),"　","")</f>
        <v>#REF!</v>
      </c>
    </row>
    <row r="89" spans="1:7" s="7" customFormat="1" ht="11.25" customHeight="1">
      <c r="A89" s="22" t="s">
        <v>197</v>
      </c>
      <c r="B89" s="22">
        <v>9</v>
      </c>
      <c r="C89" s="22" t="str">
        <f>IF(入力表・参加種目確認!BJ22="","@",入力表・参加種目確認!$E$4&amp;入力表・参加種目確認!H22&amp;"子"&amp;入力表・参加種目確認!BJ22)</f>
        <v>@</v>
      </c>
      <c r="D89" s="22">
        <f>COUNTIF($C$1:C89,C89)</f>
        <v>89</v>
      </c>
      <c r="E89" s="22" t="str">
        <f t="shared" si="2"/>
        <v>@89</v>
      </c>
      <c r="F89" s="22" t="str">
        <f t="shared" si="3"/>
        <v/>
      </c>
      <c r="G89" s="22" t="e">
        <f>SUBSTITUTE(IF(#REF!="","",#REF!),"　","")</f>
        <v>#REF!</v>
      </c>
    </row>
    <row r="90" spans="1:7" s="7" customFormat="1" ht="11.25" customHeight="1">
      <c r="A90" s="22" t="s">
        <v>197</v>
      </c>
      <c r="B90" s="22">
        <v>10</v>
      </c>
      <c r="C90" s="22" t="str">
        <f>IF(入力表・参加種目確認!BJ23="","@",入力表・参加種目確認!$E$4&amp;入力表・参加種目確認!H23&amp;"子"&amp;入力表・参加種目確認!BJ23)</f>
        <v>@</v>
      </c>
      <c r="D90" s="22">
        <f>COUNTIF($C$1:C90,C90)</f>
        <v>90</v>
      </c>
      <c r="E90" s="22" t="str">
        <f t="shared" si="2"/>
        <v>@90</v>
      </c>
      <c r="F90" s="22" t="str">
        <f t="shared" si="3"/>
        <v/>
      </c>
      <c r="G90" s="22" t="e">
        <f>SUBSTITUTE(IF(#REF!="","",#REF!),"　","")</f>
        <v>#REF!</v>
      </c>
    </row>
    <row r="91" spans="1:7" s="7" customFormat="1" ht="11.25" customHeight="1">
      <c r="A91" s="22" t="s">
        <v>197</v>
      </c>
      <c r="B91" s="22">
        <v>11</v>
      </c>
      <c r="C91" s="22" t="str">
        <f>IF(入力表・参加種目確認!BJ24="","@",入力表・参加種目確認!$E$4&amp;入力表・参加種目確認!H24&amp;"子"&amp;入力表・参加種目確認!BJ24)</f>
        <v>@</v>
      </c>
      <c r="D91" s="22">
        <f>COUNTIF($C$1:C91,C91)</f>
        <v>91</v>
      </c>
      <c r="E91" s="22" t="str">
        <f t="shared" si="2"/>
        <v>@91</v>
      </c>
      <c r="F91" s="22" t="str">
        <f t="shared" si="3"/>
        <v/>
      </c>
      <c r="G91" s="22" t="e">
        <f>SUBSTITUTE(IF(#REF!="","",#REF!),"　","")</f>
        <v>#REF!</v>
      </c>
    </row>
    <row r="92" spans="1:7" s="7" customFormat="1" ht="11.25" customHeight="1">
      <c r="A92" s="22" t="s">
        <v>197</v>
      </c>
      <c r="B92" s="22">
        <v>12</v>
      </c>
      <c r="C92" s="22" t="str">
        <f>IF(入力表・参加種目確認!BJ25="","@",入力表・参加種目確認!$E$4&amp;入力表・参加種目確認!H25&amp;"子"&amp;入力表・参加種目確認!BJ25)</f>
        <v>@</v>
      </c>
      <c r="D92" s="22">
        <f>COUNTIF($C$1:C92,C92)</f>
        <v>92</v>
      </c>
      <c r="E92" s="22" t="str">
        <f t="shared" si="2"/>
        <v>@92</v>
      </c>
      <c r="F92" s="22" t="str">
        <f t="shared" si="3"/>
        <v/>
      </c>
      <c r="G92" s="22" t="e">
        <f>SUBSTITUTE(IF(#REF!="","",#REF!),"　","")</f>
        <v>#REF!</v>
      </c>
    </row>
    <row r="93" spans="1:7" s="7" customFormat="1" ht="11.25" customHeight="1">
      <c r="A93" s="22" t="s">
        <v>197</v>
      </c>
      <c r="B93" s="22">
        <v>13</v>
      </c>
      <c r="C93" s="22" t="str">
        <f>IF(入力表・参加種目確認!BJ26="","@",入力表・参加種目確認!$E$4&amp;入力表・参加種目確認!H26&amp;"子"&amp;入力表・参加種目確認!BJ26)</f>
        <v>@</v>
      </c>
      <c r="D93" s="22">
        <f>COUNTIF($C$1:C93,C93)</f>
        <v>93</v>
      </c>
      <c r="E93" s="22" t="str">
        <f t="shared" si="2"/>
        <v>@93</v>
      </c>
      <c r="F93" s="22" t="str">
        <f t="shared" si="3"/>
        <v/>
      </c>
      <c r="G93" s="22" t="e">
        <f>SUBSTITUTE(IF(#REF!="","",#REF!),"　","")</f>
        <v>#REF!</v>
      </c>
    </row>
    <row r="94" spans="1:7" s="7" customFormat="1" ht="11.25" customHeight="1">
      <c r="A94" s="22" t="s">
        <v>197</v>
      </c>
      <c r="B94" s="22">
        <v>14</v>
      </c>
      <c r="C94" s="22" t="str">
        <f>IF(入力表・参加種目確認!BJ27="","@",入力表・参加種目確認!$E$4&amp;入力表・参加種目確認!H27&amp;"子"&amp;入力表・参加種目確認!BJ27)</f>
        <v>@</v>
      </c>
      <c r="D94" s="22">
        <f>COUNTIF($C$1:C94,C94)</f>
        <v>94</v>
      </c>
      <c r="E94" s="22" t="str">
        <f t="shared" si="2"/>
        <v>@94</v>
      </c>
      <c r="F94" s="22" t="str">
        <f t="shared" si="3"/>
        <v/>
      </c>
      <c r="G94" s="22" t="e">
        <f>SUBSTITUTE(IF(#REF!="","",#REF!),"　","")</f>
        <v>#REF!</v>
      </c>
    </row>
    <row r="95" spans="1:7" s="7" customFormat="1" ht="11.25" customHeight="1">
      <c r="A95" s="22" t="s">
        <v>197</v>
      </c>
      <c r="B95" s="22">
        <v>15</v>
      </c>
      <c r="C95" s="22" t="str">
        <f>IF(入力表・参加種目確認!BJ28="","@",入力表・参加種目確認!$E$4&amp;入力表・参加種目確認!H28&amp;"子"&amp;入力表・参加種目確認!BJ28)</f>
        <v>@</v>
      </c>
      <c r="D95" s="22">
        <f>COUNTIF($C$1:C95,C95)</f>
        <v>95</v>
      </c>
      <c r="E95" s="22" t="str">
        <f t="shared" si="2"/>
        <v>@95</v>
      </c>
      <c r="F95" s="22" t="str">
        <f t="shared" si="3"/>
        <v/>
      </c>
      <c r="G95" s="22" t="e">
        <f>SUBSTITUTE(IF(#REF!="","",#REF!),"　","")</f>
        <v>#REF!</v>
      </c>
    </row>
    <row r="96" spans="1:7" s="7" customFormat="1" ht="11.25" customHeight="1">
      <c r="A96" s="22" t="s">
        <v>197</v>
      </c>
      <c r="B96" s="22">
        <v>16</v>
      </c>
      <c r="C96" s="22" t="str">
        <f>IF(入力表・参加種目確認!BJ29="","@",入力表・参加種目確認!$E$4&amp;入力表・参加種目確認!H29&amp;"子"&amp;入力表・参加種目確認!BJ29)</f>
        <v>@</v>
      </c>
      <c r="D96" s="22">
        <f>COUNTIF($C$1:C96,C96)</f>
        <v>96</v>
      </c>
      <c r="E96" s="22" t="str">
        <f t="shared" si="2"/>
        <v>@96</v>
      </c>
      <c r="F96" s="22" t="str">
        <f t="shared" si="3"/>
        <v/>
      </c>
      <c r="G96" s="22" t="e">
        <f>SUBSTITUTE(IF(#REF!="","",#REF!),"　","")</f>
        <v>#REF!</v>
      </c>
    </row>
    <row r="97" spans="1:7" s="7" customFormat="1" ht="11.25" customHeight="1">
      <c r="A97" s="22" t="s">
        <v>197</v>
      </c>
      <c r="B97" s="22">
        <v>17</v>
      </c>
      <c r="C97" s="22" t="str">
        <f>IF(入力表・参加種目確認!BJ30="","@",入力表・参加種目確認!$E$4&amp;入力表・参加種目確認!H30&amp;"子"&amp;入力表・参加種目確認!BJ30)</f>
        <v>@</v>
      </c>
      <c r="D97" s="22">
        <f>COUNTIF($C$1:C97,C97)</f>
        <v>97</v>
      </c>
      <c r="E97" s="22" t="str">
        <f t="shared" si="2"/>
        <v>@97</v>
      </c>
      <c r="F97" s="22" t="str">
        <f t="shared" si="3"/>
        <v/>
      </c>
      <c r="G97" s="22" t="e">
        <f>SUBSTITUTE(IF(#REF!="","",#REF!),"　","")</f>
        <v>#REF!</v>
      </c>
    </row>
    <row r="98" spans="1:7" s="7" customFormat="1" ht="11.25" customHeight="1">
      <c r="A98" s="22" t="s">
        <v>197</v>
      </c>
      <c r="B98" s="22">
        <v>18</v>
      </c>
      <c r="C98" s="22" t="str">
        <f>IF(入力表・参加種目確認!BJ31="","@",入力表・参加種目確認!$E$4&amp;入力表・参加種目確認!H31&amp;"子"&amp;入力表・参加種目確認!BJ31)</f>
        <v>@</v>
      </c>
      <c r="D98" s="22">
        <f>COUNTIF($C$1:C98,C98)</f>
        <v>98</v>
      </c>
      <c r="E98" s="22" t="str">
        <f t="shared" si="2"/>
        <v>@98</v>
      </c>
      <c r="F98" s="22" t="str">
        <f t="shared" si="3"/>
        <v/>
      </c>
      <c r="G98" s="22" t="e">
        <f>SUBSTITUTE(IF(#REF!="","",#REF!),"　","")</f>
        <v>#REF!</v>
      </c>
    </row>
    <row r="99" spans="1:7" s="7" customFormat="1" ht="11.25" customHeight="1">
      <c r="A99" s="22" t="s">
        <v>197</v>
      </c>
      <c r="B99" s="22">
        <v>19</v>
      </c>
      <c r="C99" s="22" t="str">
        <f>IF(入力表・参加種目確認!BJ32="","@",入力表・参加種目確認!$E$4&amp;入力表・参加種目確認!H32&amp;"子"&amp;入力表・参加種目確認!BJ32)</f>
        <v>@</v>
      </c>
      <c r="D99" s="22">
        <f>COUNTIF($C$1:C99,C99)</f>
        <v>99</v>
      </c>
      <c r="E99" s="22" t="str">
        <f t="shared" si="2"/>
        <v>@99</v>
      </c>
      <c r="F99" s="22" t="str">
        <f t="shared" si="3"/>
        <v/>
      </c>
      <c r="G99" s="22" t="e">
        <f>SUBSTITUTE(IF(#REF!="","",#REF!),"　","")</f>
        <v>#REF!</v>
      </c>
    </row>
    <row r="100" spans="1:7" s="7" customFormat="1" ht="11.25" customHeight="1">
      <c r="A100" s="22" t="s">
        <v>197</v>
      </c>
      <c r="B100" s="22">
        <v>20</v>
      </c>
      <c r="C100" s="22" t="str">
        <f>IF(入力表・参加種目確認!BJ33="","@",入力表・参加種目確認!$E$4&amp;入力表・参加種目確認!H33&amp;"子"&amp;入力表・参加種目確認!BJ33)</f>
        <v>@</v>
      </c>
      <c r="D100" s="22">
        <f>COUNTIF($C$1:C100,C100)</f>
        <v>100</v>
      </c>
      <c r="E100" s="22" t="str">
        <f t="shared" si="2"/>
        <v>@100</v>
      </c>
      <c r="F100" s="22" t="str">
        <f t="shared" si="3"/>
        <v/>
      </c>
      <c r="G100" s="22" t="e">
        <f>SUBSTITUTE(IF(#REF!="","",#REF!),"　","")</f>
        <v>#REF!</v>
      </c>
    </row>
    <row r="101" spans="1:7" s="7" customFormat="1" ht="11.25" customHeight="1">
      <c r="A101" s="22" t="s">
        <v>197</v>
      </c>
      <c r="B101" s="22">
        <v>21</v>
      </c>
      <c r="C101" s="22" t="str">
        <f>IF(入力表・参加種目確認!BJ34="","@",入力表・参加種目確認!$E$4&amp;入力表・参加種目確認!H34&amp;"子"&amp;入力表・参加種目確認!BJ34)</f>
        <v>@</v>
      </c>
      <c r="D101" s="22">
        <f>COUNTIF($C$1:C101,C101)</f>
        <v>101</v>
      </c>
      <c r="E101" s="22" t="str">
        <f t="shared" si="2"/>
        <v>@101</v>
      </c>
      <c r="F101" s="22" t="str">
        <f t="shared" si="3"/>
        <v/>
      </c>
      <c r="G101" s="22" t="e">
        <f>SUBSTITUTE(IF(#REF!="","",#REF!),"　","")</f>
        <v>#REF!</v>
      </c>
    </row>
    <row r="102" spans="1:7" s="7" customFormat="1" ht="11.25" customHeight="1">
      <c r="A102" s="22" t="s">
        <v>197</v>
      </c>
      <c r="B102" s="22">
        <v>22</v>
      </c>
      <c r="C102" s="22" t="str">
        <f>IF(入力表・参加種目確認!BJ35="","@",入力表・参加種目確認!$E$4&amp;入力表・参加種目確認!H35&amp;"子"&amp;入力表・参加種目確認!BJ35)</f>
        <v>@</v>
      </c>
      <c r="D102" s="22">
        <f>COUNTIF($C$1:C102,C102)</f>
        <v>102</v>
      </c>
      <c r="E102" s="22" t="str">
        <f t="shared" si="2"/>
        <v>@102</v>
      </c>
      <c r="F102" s="22" t="str">
        <f t="shared" si="3"/>
        <v/>
      </c>
      <c r="G102" s="22" t="e">
        <f>SUBSTITUTE(IF(#REF!="","",#REF!),"　","")</f>
        <v>#REF!</v>
      </c>
    </row>
    <row r="103" spans="1:7" s="7" customFormat="1" ht="11.25" customHeight="1">
      <c r="A103" s="22" t="s">
        <v>197</v>
      </c>
      <c r="B103" s="22">
        <v>23</v>
      </c>
      <c r="C103" s="22" t="str">
        <f>IF(入力表・参加種目確認!BJ36="","@",入力表・参加種目確認!$E$4&amp;入力表・参加種目確認!H36&amp;"子"&amp;入力表・参加種目確認!BJ36)</f>
        <v>@</v>
      </c>
      <c r="D103" s="22">
        <f>COUNTIF($C$1:C103,C103)</f>
        <v>103</v>
      </c>
      <c r="E103" s="22" t="str">
        <f t="shared" si="2"/>
        <v>@103</v>
      </c>
      <c r="F103" s="22" t="str">
        <f t="shared" si="3"/>
        <v/>
      </c>
      <c r="G103" s="22" t="e">
        <f>SUBSTITUTE(IF(#REF!="","",#REF!),"　","")</f>
        <v>#REF!</v>
      </c>
    </row>
    <row r="104" spans="1:7" s="7" customFormat="1" ht="11.25" customHeight="1">
      <c r="A104" s="22" t="s">
        <v>197</v>
      </c>
      <c r="B104" s="22">
        <v>24</v>
      </c>
      <c r="C104" s="22" t="str">
        <f>IF(入力表・参加種目確認!BJ37="","@",入力表・参加種目確認!$E$4&amp;入力表・参加種目確認!H37&amp;"子"&amp;入力表・参加種目確認!BJ37)</f>
        <v>@</v>
      </c>
      <c r="D104" s="22">
        <f>COUNTIF($C$1:C104,C104)</f>
        <v>104</v>
      </c>
      <c r="E104" s="22" t="str">
        <f t="shared" si="2"/>
        <v>@104</v>
      </c>
      <c r="F104" s="22" t="str">
        <f t="shared" si="3"/>
        <v/>
      </c>
      <c r="G104" s="22" t="e">
        <f>SUBSTITUTE(IF(#REF!="","",#REF!),"　","")</f>
        <v>#REF!</v>
      </c>
    </row>
    <row r="105" spans="1:7" s="7" customFormat="1" ht="11.25" customHeight="1">
      <c r="A105" s="22" t="s">
        <v>197</v>
      </c>
      <c r="B105" s="22">
        <v>25</v>
      </c>
      <c r="C105" s="22" t="str">
        <f>IF(入力表・参加種目確認!BJ38="","@",入力表・参加種目確認!$E$4&amp;入力表・参加種目確認!H38&amp;"子"&amp;入力表・参加種目確認!BJ38)</f>
        <v>@</v>
      </c>
      <c r="D105" s="22">
        <f>COUNTIF($C$1:C105,C105)</f>
        <v>105</v>
      </c>
      <c r="E105" s="22" t="str">
        <f t="shared" si="2"/>
        <v>@105</v>
      </c>
      <c r="F105" s="22" t="str">
        <f t="shared" si="3"/>
        <v/>
      </c>
      <c r="G105" s="22" t="e">
        <f>SUBSTITUTE(IF(#REF!="","",#REF!),"　","")</f>
        <v>#REF!</v>
      </c>
    </row>
    <row r="106" spans="1:7" s="7" customFormat="1" ht="11.25" customHeight="1">
      <c r="A106" s="22" t="s">
        <v>197</v>
      </c>
      <c r="B106" s="22">
        <v>26</v>
      </c>
      <c r="C106" s="22" t="str">
        <f>IF(入力表・参加種目確認!BJ39="","@",入力表・参加種目確認!$E$4&amp;入力表・参加種目確認!H39&amp;"子"&amp;入力表・参加種目確認!BJ39)</f>
        <v>@</v>
      </c>
      <c r="D106" s="22">
        <f>COUNTIF($C$1:C106,C106)</f>
        <v>106</v>
      </c>
      <c r="E106" s="22" t="str">
        <f t="shared" si="2"/>
        <v>@106</v>
      </c>
      <c r="F106" s="22" t="str">
        <f t="shared" si="3"/>
        <v/>
      </c>
      <c r="G106" s="22" t="e">
        <f>SUBSTITUTE(IF(#REF!="","",#REF!),"　","")</f>
        <v>#REF!</v>
      </c>
    </row>
    <row r="107" spans="1:7" s="7" customFormat="1" ht="11.25" customHeight="1">
      <c r="A107" s="22" t="s">
        <v>197</v>
      </c>
      <c r="B107" s="22">
        <v>27</v>
      </c>
      <c r="C107" s="22" t="str">
        <f>IF(入力表・参加種目確認!BJ40="","@",入力表・参加種目確認!$E$4&amp;入力表・参加種目確認!H40&amp;"子"&amp;入力表・参加種目確認!BJ40)</f>
        <v>@</v>
      </c>
      <c r="D107" s="22">
        <f>COUNTIF($C$1:C107,C107)</f>
        <v>107</v>
      </c>
      <c r="E107" s="22" t="str">
        <f t="shared" si="2"/>
        <v>@107</v>
      </c>
      <c r="F107" s="22" t="str">
        <f t="shared" si="3"/>
        <v/>
      </c>
      <c r="G107" s="22" t="e">
        <f>SUBSTITUTE(IF(#REF!="","",#REF!),"　","")</f>
        <v>#REF!</v>
      </c>
    </row>
    <row r="108" spans="1:7" s="7" customFormat="1" ht="11.25" customHeight="1">
      <c r="A108" s="22" t="s">
        <v>197</v>
      </c>
      <c r="B108" s="22">
        <v>28</v>
      </c>
      <c r="C108" s="22" t="str">
        <f>IF(入力表・参加種目確認!BJ41="","@",入力表・参加種目確認!$E$4&amp;入力表・参加種目確認!H41&amp;"子"&amp;入力表・参加種目確認!BJ41)</f>
        <v>@</v>
      </c>
      <c r="D108" s="22">
        <f>COUNTIF($C$1:C108,C108)</f>
        <v>108</v>
      </c>
      <c r="E108" s="22" t="str">
        <f t="shared" si="2"/>
        <v>@108</v>
      </c>
      <c r="F108" s="22" t="str">
        <f t="shared" si="3"/>
        <v/>
      </c>
      <c r="G108" s="22" t="e">
        <f>SUBSTITUTE(IF(#REF!="","",#REF!),"　","")</f>
        <v>#REF!</v>
      </c>
    </row>
    <row r="109" spans="1:7" s="7" customFormat="1" ht="11.25" customHeight="1">
      <c r="A109" s="22" t="s">
        <v>197</v>
      </c>
      <c r="B109" s="22">
        <v>29</v>
      </c>
      <c r="C109" s="22" t="str">
        <f>IF(入力表・参加種目確認!BJ42="","@",入力表・参加種目確認!$E$4&amp;入力表・参加種目確認!H42&amp;"子"&amp;入力表・参加種目確認!BJ42)</f>
        <v>@</v>
      </c>
      <c r="D109" s="22">
        <f>COUNTIF($C$1:C109,C109)</f>
        <v>109</v>
      </c>
      <c r="E109" s="22" t="str">
        <f t="shared" si="2"/>
        <v>@109</v>
      </c>
      <c r="F109" s="22" t="str">
        <f t="shared" si="3"/>
        <v/>
      </c>
      <c r="G109" s="22" t="e">
        <f>SUBSTITUTE(IF(#REF!="","",#REF!),"　","")</f>
        <v>#REF!</v>
      </c>
    </row>
    <row r="110" spans="1:7" s="7" customFormat="1" ht="11.25" customHeight="1">
      <c r="A110" s="22" t="s">
        <v>197</v>
      </c>
      <c r="B110" s="22">
        <v>30</v>
      </c>
      <c r="C110" s="22" t="str">
        <f>IF(入力表・参加種目確認!BJ43="","@",入力表・参加種目確認!$E$4&amp;入力表・参加種目確認!H43&amp;"子"&amp;入力表・参加種目確認!BJ43)</f>
        <v>@</v>
      </c>
      <c r="D110" s="22">
        <f>COUNTIF($C$1:C110,C110)</f>
        <v>110</v>
      </c>
      <c r="E110" s="22" t="str">
        <f t="shared" si="2"/>
        <v>@110</v>
      </c>
      <c r="F110" s="22" t="str">
        <f t="shared" si="3"/>
        <v/>
      </c>
      <c r="G110" s="22" t="e">
        <f>SUBSTITUTE(IF(#REF!="","",#REF!),"　","")</f>
        <v>#REF!</v>
      </c>
    </row>
    <row r="111" spans="1:7" s="7" customFormat="1" ht="11.25" customHeight="1">
      <c r="A111" s="22" t="s">
        <v>197</v>
      </c>
      <c r="B111" s="22">
        <v>31</v>
      </c>
      <c r="C111" s="22" t="str">
        <f>IF(入力表・参加種目確認!BJ44="","@",入力表・参加種目確認!$E$4&amp;入力表・参加種目確認!H44&amp;"子"&amp;入力表・参加種目確認!BJ44)</f>
        <v>@</v>
      </c>
      <c r="D111" s="22">
        <f>COUNTIF($C$1:C111,C111)</f>
        <v>111</v>
      </c>
      <c r="E111" s="22" t="str">
        <f t="shared" si="2"/>
        <v>@111</v>
      </c>
      <c r="F111" s="22" t="str">
        <f t="shared" si="3"/>
        <v/>
      </c>
      <c r="G111" s="22" t="e">
        <f>SUBSTITUTE(IF(#REF!="","",#REF!),"　","")</f>
        <v>#REF!</v>
      </c>
    </row>
    <row r="112" spans="1:7" s="7" customFormat="1" ht="11.25" customHeight="1">
      <c r="A112" s="22" t="s">
        <v>197</v>
      </c>
      <c r="B112" s="22">
        <v>32</v>
      </c>
      <c r="C112" s="22" t="str">
        <f>IF(入力表・参加種目確認!BJ45="","@",入力表・参加種目確認!$E$4&amp;入力表・参加種目確認!H45&amp;"子"&amp;入力表・参加種目確認!BJ45)</f>
        <v>@</v>
      </c>
      <c r="D112" s="22">
        <f>COUNTIF($C$1:C112,C112)</f>
        <v>112</v>
      </c>
      <c r="E112" s="22" t="str">
        <f t="shared" si="2"/>
        <v>@112</v>
      </c>
      <c r="F112" s="22" t="str">
        <f t="shared" si="3"/>
        <v/>
      </c>
      <c r="G112" s="22" t="e">
        <f>SUBSTITUTE(IF(#REF!="","",#REF!),"　","")</f>
        <v>#REF!</v>
      </c>
    </row>
    <row r="113" spans="1:7" s="7" customFormat="1" ht="11.25" customHeight="1">
      <c r="A113" s="22" t="s">
        <v>197</v>
      </c>
      <c r="B113" s="22">
        <v>33</v>
      </c>
      <c r="C113" s="22" t="str">
        <f>IF(入力表・参加種目確認!BJ46="","@",入力表・参加種目確認!$E$4&amp;入力表・参加種目確認!H46&amp;"子"&amp;入力表・参加種目確認!BJ46)</f>
        <v>@</v>
      </c>
      <c r="D113" s="22">
        <f>COUNTIF($C$1:C113,C113)</f>
        <v>113</v>
      </c>
      <c r="E113" s="22" t="str">
        <f t="shared" si="2"/>
        <v>@113</v>
      </c>
      <c r="F113" s="22" t="str">
        <f t="shared" si="3"/>
        <v/>
      </c>
      <c r="G113" s="22" t="e">
        <f>SUBSTITUTE(IF(#REF!="","",#REF!),"　","")</f>
        <v>#REF!</v>
      </c>
    </row>
    <row r="114" spans="1:7" s="7" customFormat="1" ht="11.25" customHeight="1">
      <c r="A114" s="22" t="s">
        <v>197</v>
      </c>
      <c r="B114" s="22">
        <v>34</v>
      </c>
      <c r="C114" s="22" t="str">
        <f>IF(入力表・参加種目確認!BJ47="","@",入力表・参加種目確認!$E$4&amp;入力表・参加種目確認!H47&amp;"子"&amp;入力表・参加種目確認!BJ47)</f>
        <v>@</v>
      </c>
      <c r="D114" s="22">
        <f>COUNTIF($C$1:C114,C114)</f>
        <v>114</v>
      </c>
      <c r="E114" s="22" t="str">
        <f t="shared" si="2"/>
        <v>@114</v>
      </c>
      <c r="F114" s="22" t="str">
        <f t="shared" si="3"/>
        <v/>
      </c>
      <c r="G114" s="22" t="e">
        <f>SUBSTITUTE(IF(#REF!="","",#REF!),"　","")</f>
        <v>#REF!</v>
      </c>
    </row>
    <row r="115" spans="1:7" s="7" customFormat="1" ht="11.25" customHeight="1">
      <c r="A115" s="22" t="s">
        <v>197</v>
      </c>
      <c r="B115" s="22">
        <v>35</v>
      </c>
      <c r="C115" s="22" t="str">
        <f>IF(入力表・参加種目確認!BJ48="","@",入力表・参加種目確認!$E$4&amp;入力表・参加種目確認!H48&amp;"子"&amp;入力表・参加種目確認!BJ48)</f>
        <v>@</v>
      </c>
      <c r="D115" s="22">
        <f>COUNTIF($C$1:C115,C115)</f>
        <v>115</v>
      </c>
      <c r="E115" s="22" t="str">
        <f t="shared" si="2"/>
        <v>@115</v>
      </c>
      <c r="F115" s="22" t="str">
        <f t="shared" si="3"/>
        <v/>
      </c>
      <c r="G115" s="22" t="e">
        <f>SUBSTITUTE(IF(#REF!="","",#REF!),"　","")</f>
        <v>#REF!</v>
      </c>
    </row>
    <row r="116" spans="1:7" s="7" customFormat="1" ht="11.25" customHeight="1">
      <c r="A116" s="22" t="s">
        <v>197</v>
      </c>
      <c r="B116" s="22">
        <v>36</v>
      </c>
      <c r="C116" s="22" t="str">
        <f>IF(入力表・参加種目確認!BJ49="","@",入力表・参加種目確認!$E$4&amp;入力表・参加種目確認!H49&amp;"子"&amp;入力表・参加種目確認!BJ49)</f>
        <v>@</v>
      </c>
      <c r="D116" s="22">
        <f>COUNTIF($C$1:C116,C116)</f>
        <v>116</v>
      </c>
      <c r="E116" s="22" t="str">
        <f t="shared" si="2"/>
        <v>@116</v>
      </c>
      <c r="F116" s="22" t="str">
        <f t="shared" si="3"/>
        <v/>
      </c>
      <c r="G116" s="22" t="e">
        <f>SUBSTITUTE(IF(#REF!="","",#REF!),"　","")</f>
        <v>#REF!</v>
      </c>
    </row>
    <row r="117" spans="1:7" s="7" customFormat="1" ht="11.25" customHeight="1">
      <c r="A117" s="22" t="s">
        <v>197</v>
      </c>
      <c r="B117" s="22">
        <v>37</v>
      </c>
      <c r="C117" s="22" t="str">
        <f>IF(入力表・参加種目確認!BJ50="","@",入力表・参加種目確認!$E$4&amp;入力表・参加種目確認!H50&amp;"子"&amp;入力表・参加種目確認!BJ50)</f>
        <v>@</v>
      </c>
      <c r="D117" s="22">
        <f>COUNTIF($C$1:C117,C117)</f>
        <v>117</v>
      </c>
      <c r="E117" s="22" t="str">
        <f t="shared" si="2"/>
        <v>@117</v>
      </c>
      <c r="F117" s="22" t="str">
        <f t="shared" si="3"/>
        <v/>
      </c>
      <c r="G117" s="22" t="e">
        <f>SUBSTITUTE(IF(#REF!="","",#REF!),"　","")</f>
        <v>#REF!</v>
      </c>
    </row>
    <row r="118" spans="1:7" s="7" customFormat="1" ht="11.25" customHeight="1">
      <c r="A118" s="22" t="s">
        <v>197</v>
      </c>
      <c r="B118" s="22">
        <v>38</v>
      </c>
      <c r="C118" s="22" t="str">
        <f>IF(入力表・参加種目確認!BJ51="","@",入力表・参加種目確認!$E$4&amp;入力表・参加種目確認!H51&amp;"子"&amp;入力表・参加種目確認!BJ51)</f>
        <v>@</v>
      </c>
      <c r="D118" s="22">
        <f>COUNTIF($C$1:C118,C118)</f>
        <v>118</v>
      </c>
      <c r="E118" s="22" t="str">
        <f t="shared" si="2"/>
        <v>@118</v>
      </c>
      <c r="F118" s="22" t="str">
        <f t="shared" si="3"/>
        <v/>
      </c>
      <c r="G118" s="22" t="e">
        <f>SUBSTITUTE(IF(#REF!="","",#REF!),"　","")</f>
        <v>#REF!</v>
      </c>
    </row>
    <row r="119" spans="1:7" s="7" customFormat="1" ht="11.25" customHeight="1">
      <c r="A119" s="22" t="s">
        <v>197</v>
      </c>
      <c r="B119" s="22">
        <v>39</v>
      </c>
      <c r="C119" s="22" t="str">
        <f>IF(入力表・参加種目確認!BJ52="","@",入力表・参加種目確認!$E$4&amp;入力表・参加種目確認!H52&amp;"子"&amp;入力表・参加種目確認!BJ52)</f>
        <v>@</v>
      </c>
      <c r="D119" s="22">
        <f>COUNTIF($C$1:C119,C119)</f>
        <v>119</v>
      </c>
      <c r="E119" s="22" t="str">
        <f t="shared" si="2"/>
        <v>@119</v>
      </c>
      <c r="F119" s="22" t="str">
        <f t="shared" si="3"/>
        <v/>
      </c>
      <c r="G119" s="22" t="e">
        <f>SUBSTITUTE(IF(#REF!="","",#REF!),"　","")</f>
        <v>#REF!</v>
      </c>
    </row>
    <row r="120" spans="1:7" s="7" customFormat="1" ht="11.25" customHeight="1" thickBot="1">
      <c r="A120" s="94" t="s">
        <v>197</v>
      </c>
      <c r="B120" s="94">
        <v>40</v>
      </c>
      <c r="C120" s="94" t="str">
        <f>IF(入力表・参加種目確認!BJ53="","@",入力表・参加種目確認!$E$4&amp;入力表・参加種目確認!H53&amp;"子"&amp;入力表・参加種目確認!BJ53)</f>
        <v>@</v>
      </c>
      <c r="D120" s="94">
        <f>COUNTIF($C$1:C120,C120)</f>
        <v>120</v>
      </c>
      <c r="E120" s="94" t="str">
        <f t="shared" si="2"/>
        <v>@120</v>
      </c>
      <c r="F120" s="94" t="str">
        <f t="shared" si="3"/>
        <v/>
      </c>
      <c r="G120" s="22" t="e">
        <f>SUBSTITUTE(IF(#REF!="","",#REF!),"　","")</f>
        <v>#REF!</v>
      </c>
    </row>
    <row r="121" spans="1:7" s="7" customFormat="1" ht="11.25" customHeight="1">
      <c r="A121" s="22" t="s">
        <v>120</v>
      </c>
      <c r="B121" s="22">
        <v>1</v>
      </c>
      <c r="C121" s="22" t="str">
        <f>IF(入力表・参加種目確認!BX14="","@",入力表・参加種目確認!BX14)</f>
        <v>@</v>
      </c>
      <c r="D121" s="22">
        <f>COUNTIF($C$121:C121,C121)</f>
        <v>1</v>
      </c>
      <c r="E121" s="22" t="str">
        <f t="shared" si="2"/>
        <v>@1</v>
      </c>
      <c r="F121" s="22" t="str">
        <f>F81</f>
        <v/>
      </c>
      <c r="G121" s="22" t="e">
        <f>#REF!</f>
        <v>#REF!</v>
      </c>
    </row>
    <row r="122" spans="1:7" s="7" customFormat="1" ht="11.25" customHeight="1">
      <c r="A122" s="22" t="s">
        <v>120</v>
      </c>
      <c r="B122" s="22">
        <v>2</v>
      </c>
      <c r="C122" s="22" t="str">
        <f>IF(入力表・参加種目確認!BX15="","@",入力表・参加種目確認!BX15)</f>
        <v>@</v>
      </c>
      <c r="D122" s="22">
        <f>COUNTIF($C$121:C122,C122)</f>
        <v>2</v>
      </c>
      <c r="E122" s="22" t="str">
        <f t="shared" si="2"/>
        <v>@2</v>
      </c>
      <c r="F122" s="22" t="str">
        <f t="shared" ref="F122:F160" si="4">F82</f>
        <v/>
      </c>
      <c r="G122" s="22" t="e">
        <f>#REF!</f>
        <v>#REF!</v>
      </c>
    </row>
    <row r="123" spans="1:7" s="7" customFormat="1" ht="11.25" customHeight="1">
      <c r="A123" s="22" t="s">
        <v>120</v>
      </c>
      <c r="B123" s="22">
        <v>3</v>
      </c>
      <c r="C123" s="22" t="str">
        <f>IF(入力表・参加種目確認!BX16="","@",入力表・参加種目確認!BX16)</f>
        <v>@</v>
      </c>
      <c r="D123" s="22">
        <f>COUNTIF($C$121:C123,C123)</f>
        <v>3</v>
      </c>
      <c r="E123" s="22" t="str">
        <f t="shared" si="2"/>
        <v>@3</v>
      </c>
      <c r="F123" s="22" t="str">
        <f t="shared" si="4"/>
        <v/>
      </c>
      <c r="G123" s="22" t="e">
        <f>#REF!</f>
        <v>#REF!</v>
      </c>
    </row>
    <row r="124" spans="1:7" s="7" customFormat="1" ht="11.25" customHeight="1">
      <c r="A124" s="22" t="s">
        <v>120</v>
      </c>
      <c r="B124" s="22">
        <v>4</v>
      </c>
      <c r="C124" s="22" t="str">
        <f>IF(入力表・参加種目確認!BX17="","@",入力表・参加種目確認!BX17)</f>
        <v>@</v>
      </c>
      <c r="D124" s="22">
        <f>COUNTIF($C$121:C124,C124)</f>
        <v>4</v>
      </c>
      <c r="E124" s="22" t="str">
        <f t="shared" si="2"/>
        <v>@4</v>
      </c>
      <c r="F124" s="22" t="str">
        <f t="shared" si="4"/>
        <v/>
      </c>
      <c r="G124" s="22" t="e">
        <f>#REF!</f>
        <v>#REF!</v>
      </c>
    </row>
    <row r="125" spans="1:7" s="7" customFormat="1" ht="11.25" customHeight="1">
      <c r="A125" s="22" t="s">
        <v>120</v>
      </c>
      <c r="B125" s="22">
        <v>5</v>
      </c>
      <c r="C125" s="22" t="str">
        <f>IF(入力表・参加種目確認!BX18="","@",入力表・参加種目確認!BX18)</f>
        <v>@</v>
      </c>
      <c r="D125" s="22">
        <f>COUNTIF($C$121:C125,C125)</f>
        <v>5</v>
      </c>
      <c r="E125" s="22" t="str">
        <f t="shared" si="2"/>
        <v>@5</v>
      </c>
      <c r="F125" s="22" t="str">
        <f t="shared" si="4"/>
        <v/>
      </c>
      <c r="G125" s="22" t="e">
        <f>#REF!</f>
        <v>#REF!</v>
      </c>
    </row>
    <row r="126" spans="1:7" s="7" customFormat="1" ht="11.25" customHeight="1">
      <c r="A126" s="22" t="s">
        <v>120</v>
      </c>
      <c r="B126" s="22">
        <v>6</v>
      </c>
      <c r="C126" s="22" t="str">
        <f>IF(入力表・参加種目確認!BX19="","@",入力表・参加種目確認!BX19)</f>
        <v>@</v>
      </c>
      <c r="D126" s="22">
        <f>COUNTIF($C$121:C126,C126)</f>
        <v>6</v>
      </c>
      <c r="E126" s="22" t="str">
        <f t="shared" si="2"/>
        <v>@6</v>
      </c>
      <c r="F126" s="22" t="str">
        <f t="shared" si="4"/>
        <v/>
      </c>
      <c r="G126" s="22" t="e">
        <f>#REF!</f>
        <v>#REF!</v>
      </c>
    </row>
    <row r="127" spans="1:7" s="7" customFormat="1" ht="11.25" customHeight="1">
      <c r="A127" s="22" t="s">
        <v>120</v>
      </c>
      <c r="B127" s="22">
        <v>7</v>
      </c>
      <c r="C127" s="22" t="str">
        <f>IF(入力表・参加種目確認!BX20="","@",入力表・参加種目確認!BX20)</f>
        <v>@</v>
      </c>
      <c r="D127" s="22">
        <f>COUNTIF($C$121:C127,C127)</f>
        <v>7</v>
      </c>
      <c r="E127" s="22" t="str">
        <f t="shared" si="2"/>
        <v>@7</v>
      </c>
      <c r="F127" s="22" t="str">
        <f t="shared" si="4"/>
        <v/>
      </c>
      <c r="G127" s="22" t="e">
        <f>#REF!</f>
        <v>#REF!</v>
      </c>
    </row>
    <row r="128" spans="1:7" s="7" customFormat="1" ht="11.25" customHeight="1">
      <c r="A128" s="22" t="s">
        <v>120</v>
      </c>
      <c r="B128" s="22">
        <v>8</v>
      </c>
      <c r="C128" s="22" t="str">
        <f>IF(入力表・参加種目確認!BX21="","@",入力表・参加種目確認!BX21)</f>
        <v>@</v>
      </c>
      <c r="D128" s="22">
        <f>COUNTIF($C$121:C128,C128)</f>
        <v>8</v>
      </c>
      <c r="E128" s="22" t="str">
        <f t="shared" si="2"/>
        <v>@8</v>
      </c>
      <c r="F128" s="22" t="str">
        <f t="shared" si="4"/>
        <v/>
      </c>
      <c r="G128" s="22" t="e">
        <f>#REF!</f>
        <v>#REF!</v>
      </c>
    </row>
    <row r="129" spans="1:7" s="7" customFormat="1" ht="11.25" customHeight="1">
      <c r="A129" s="22" t="s">
        <v>120</v>
      </c>
      <c r="B129" s="22">
        <v>9</v>
      </c>
      <c r="C129" s="22" t="str">
        <f>IF(入力表・参加種目確認!BX22="","@",入力表・参加種目確認!BX22)</f>
        <v>@</v>
      </c>
      <c r="D129" s="22">
        <f>COUNTIF($C$121:C129,C129)</f>
        <v>9</v>
      </c>
      <c r="E129" s="22" t="str">
        <f t="shared" si="2"/>
        <v>@9</v>
      </c>
      <c r="F129" s="22" t="str">
        <f t="shared" si="4"/>
        <v/>
      </c>
      <c r="G129" s="22" t="e">
        <f>#REF!</f>
        <v>#REF!</v>
      </c>
    </row>
    <row r="130" spans="1:7" s="7" customFormat="1" ht="11.25" customHeight="1">
      <c r="A130" s="22" t="s">
        <v>120</v>
      </c>
      <c r="B130" s="22">
        <v>10</v>
      </c>
      <c r="C130" s="22" t="str">
        <f>IF(入力表・参加種目確認!BX23="","@",入力表・参加種目確認!BX23)</f>
        <v>@</v>
      </c>
      <c r="D130" s="22">
        <f>COUNTIF($C$121:C130,C130)</f>
        <v>10</v>
      </c>
      <c r="E130" s="22" t="str">
        <f t="shared" ref="E130:E193" si="5">C130&amp;D130</f>
        <v>@10</v>
      </c>
      <c r="F130" s="22" t="str">
        <f t="shared" si="4"/>
        <v/>
      </c>
      <c r="G130" s="22" t="e">
        <f>#REF!</f>
        <v>#REF!</v>
      </c>
    </row>
    <row r="131" spans="1:7" s="7" customFormat="1" ht="11.25" customHeight="1">
      <c r="A131" s="22" t="s">
        <v>120</v>
      </c>
      <c r="B131" s="22">
        <v>11</v>
      </c>
      <c r="C131" s="22" t="str">
        <f>IF(入力表・参加種目確認!BX24="","@",入力表・参加種目確認!BX24)</f>
        <v>@</v>
      </c>
      <c r="D131" s="22">
        <f>COUNTIF($C$121:C131,C131)</f>
        <v>11</v>
      </c>
      <c r="E131" s="22" t="str">
        <f t="shared" si="5"/>
        <v>@11</v>
      </c>
      <c r="F131" s="22" t="str">
        <f t="shared" si="4"/>
        <v/>
      </c>
      <c r="G131" s="22" t="e">
        <f>#REF!</f>
        <v>#REF!</v>
      </c>
    </row>
    <row r="132" spans="1:7" s="7" customFormat="1" ht="11.25" customHeight="1">
      <c r="A132" s="22" t="s">
        <v>120</v>
      </c>
      <c r="B132" s="22">
        <v>12</v>
      </c>
      <c r="C132" s="22" t="str">
        <f>IF(入力表・参加種目確認!BX25="","@",入力表・参加種目確認!BX25)</f>
        <v>@</v>
      </c>
      <c r="D132" s="22">
        <f>COUNTIF($C$121:C132,C132)</f>
        <v>12</v>
      </c>
      <c r="E132" s="22" t="str">
        <f t="shared" si="5"/>
        <v>@12</v>
      </c>
      <c r="F132" s="22" t="str">
        <f t="shared" si="4"/>
        <v/>
      </c>
      <c r="G132" s="22" t="e">
        <f>#REF!</f>
        <v>#REF!</v>
      </c>
    </row>
    <row r="133" spans="1:7" s="7" customFormat="1" ht="11.25" customHeight="1">
      <c r="A133" s="22" t="s">
        <v>120</v>
      </c>
      <c r="B133" s="22">
        <v>13</v>
      </c>
      <c r="C133" s="22" t="str">
        <f>IF(入力表・参加種目確認!BX26="","@",入力表・参加種目確認!BX26)</f>
        <v>@</v>
      </c>
      <c r="D133" s="22">
        <f>COUNTIF($C$121:C133,C133)</f>
        <v>13</v>
      </c>
      <c r="E133" s="22" t="str">
        <f t="shared" si="5"/>
        <v>@13</v>
      </c>
      <c r="F133" s="22" t="str">
        <f t="shared" si="4"/>
        <v/>
      </c>
      <c r="G133" s="22" t="e">
        <f>#REF!</f>
        <v>#REF!</v>
      </c>
    </row>
    <row r="134" spans="1:7" s="7" customFormat="1" ht="11.25" customHeight="1">
      <c r="A134" s="22" t="s">
        <v>120</v>
      </c>
      <c r="B134" s="22">
        <v>14</v>
      </c>
      <c r="C134" s="22" t="str">
        <f>IF(入力表・参加種目確認!BX27="","@",入力表・参加種目確認!BX27)</f>
        <v>@</v>
      </c>
      <c r="D134" s="22">
        <f>COUNTIF($C$121:C134,C134)</f>
        <v>14</v>
      </c>
      <c r="E134" s="22" t="str">
        <f t="shared" si="5"/>
        <v>@14</v>
      </c>
      <c r="F134" s="22" t="str">
        <f t="shared" si="4"/>
        <v/>
      </c>
      <c r="G134" s="22" t="e">
        <f>#REF!</f>
        <v>#REF!</v>
      </c>
    </row>
    <row r="135" spans="1:7" s="7" customFormat="1" ht="11.25" customHeight="1">
      <c r="A135" s="22" t="s">
        <v>120</v>
      </c>
      <c r="B135" s="22">
        <v>15</v>
      </c>
      <c r="C135" s="22" t="str">
        <f>IF(入力表・参加種目確認!BX28="","@",入力表・参加種目確認!BX28)</f>
        <v>@</v>
      </c>
      <c r="D135" s="22">
        <f>COUNTIF($C$121:C135,C135)</f>
        <v>15</v>
      </c>
      <c r="E135" s="22" t="str">
        <f t="shared" si="5"/>
        <v>@15</v>
      </c>
      <c r="F135" s="22" t="str">
        <f t="shared" si="4"/>
        <v/>
      </c>
      <c r="G135" s="22" t="e">
        <f>#REF!</f>
        <v>#REF!</v>
      </c>
    </row>
    <row r="136" spans="1:7" s="7" customFormat="1" ht="11.25" customHeight="1">
      <c r="A136" s="22" t="s">
        <v>120</v>
      </c>
      <c r="B136" s="22">
        <v>16</v>
      </c>
      <c r="C136" s="22" t="str">
        <f>IF(入力表・参加種目確認!BX29="","@",入力表・参加種目確認!BX29)</f>
        <v>@</v>
      </c>
      <c r="D136" s="22">
        <f>COUNTIF($C$121:C136,C136)</f>
        <v>16</v>
      </c>
      <c r="E136" s="22" t="str">
        <f t="shared" si="5"/>
        <v>@16</v>
      </c>
      <c r="F136" s="22" t="str">
        <f t="shared" si="4"/>
        <v/>
      </c>
      <c r="G136" s="22" t="e">
        <f>#REF!</f>
        <v>#REF!</v>
      </c>
    </row>
    <row r="137" spans="1:7" s="7" customFormat="1" ht="11.25" customHeight="1">
      <c r="A137" s="22" t="s">
        <v>120</v>
      </c>
      <c r="B137" s="22">
        <v>17</v>
      </c>
      <c r="C137" s="22" t="str">
        <f>IF(入力表・参加種目確認!BX30="","@",入力表・参加種目確認!BX30)</f>
        <v>@</v>
      </c>
      <c r="D137" s="22">
        <f>COUNTIF($C$121:C137,C137)</f>
        <v>17</v>
      </c>
      <c r="E137" s="22" t="str">
        <f t="shared" si="5"/>
        <v>@17</v>
      </c>
      <c r="F137" s="22" t="str">
        <f t="shared" si="4"/>
        <v/>
      </c>
      <c r="G137" s="22" t="e">
        <f>#REF!</f>
        <v>#REF!</v>
      </c>
    </row>
    <row r="138" spans="1:7" s="7" customFormat="1" ht="11.25" customHeight="1">
      <c r="A138" s="22" t="s">
        <v>120</v>
      </c>
      <c r="B138" s="22">
        <v>18</v>
      </c>
      <c r="C138" s="22" t="str">
        <f>IF(入力表・参加種目確認!BX31="","@",入力表・参加種目確認!BX31)</f>
        <v>@</v>
      </c>
      <c r="D138" s="22">
        <f>COUNTIF($C$121:C138,C138)</f>
        <v>18</v>
      </c>
      <c r="E138" s="22" t="str">
        <f t="shared" si="5"/>
        <v>@18</v>
      </c>
      <c r="F138" s="22" t="str">
        <f t="shared" si="4"/>
        <v/>
      </c>
      <c r="G138" s="22" t="e">
        <f>#REF!</f>
        <v>#REF!</v>
      </c>
    </row>
    <row r="139" spans="1:7" s="7" customFormat="1" ht="11.25" customHeight="1">
      <c r="A139" s="22" t="s">
        <v>120</v>
      </c>
      <c r="B139" s="22">
        <v>19</v>
      </c>
      <c r="C139" s="22" t="str">
        <f>IF(入力表・参加種目確認!BX32="","@",入力表・参加種目確認!BX32)</f>
        <v>@</v>
      </c>
      <c r="D139" s="22">
        <f>COUNTIF($C$121:C139,C139)</f>
        <v>19</v>
      </c>
      <c r="E139" s="22" t="str">
        <f t="shared" si="5"/>
        <v>@19</v>
      </c>
      <c r="F139" s="22" t="str">
        <f t="shared" si="4"/>
        <v/>
      </c>
      <c r="G139" s="22" t="e">
        <f>#REF!</f>
        <v>#REF!</v>
      </c>
    </row>
    <row r="140" spans="1:7" s="7" customFormat="1" ht="11.25" customHeight="1">
      <c r="A140" s="22" t="s">
        <v>120</v>
      </c>
      <c r="B140" s="22">
        <v>20</v>
      </c>
      <c r="C140" s="22" t="str">
        <f>IF(入力表・参加種目確認!BX33="","@",入力表・参加種目確認!BX33)</f>
        <v>@</v>
      </c>
      <c r="D140" s="22">
        <f>COUNTIF($C$121:C140,C140)</f>
        <v>20</v>
      </c>
      <c r="E140" s="22" t="str">
        <f t="shared" si="5"/>
        <v>@20</v>
      </c>
      <c r="F140" s="22" t="str">
        <f t="shared" si="4"/>
        <v/>
      </c>
      <c r="G140" s="22" t="e">
        <f>#REF!</f>
        <v>#REF!</v>
      </c>
    </row>
    <row r="141" spans="1:7" s="7" customFormat="1" ht="11.25" customHeight="1">
      <c r="A141" s="22" t="s">
        <v>120</v>
      </c>
      <c r="B141" s="22">
        <v>21</v>
      </c>
      <c r="C141" s="22" t="str">
        <f>IF(入力表・参加種目確認!BX34="","@",入力表・参加種目確認!BX34)</f>
        <v>@</v>
      </c>
      <c r="D141" s="22">
        <f>COUNTIF($C$121:C141,C141)</f>
        <v>21</v>
      </c>
      <c r="E141" s="22" t="str">
        <f t="shared" si="5"/>
        <v>@21</v>
      </c>
      <c r="F141" s="22" t="str">
        <f t="shared" si="4"/>
        <v/>
      </c>
      <c r="G141" s="22" t="e">
        <f>#REF!</f>
        <v>#REF!</v>
      </c>
    </row>
    <row r="142" spans="1:7" s="7" customFormat="1" ht="11.25" customHeight="1">
      <c r="A142" s="22" t="s">
        <v>120</v>
      </c>
      <c r="B142" s="22">
        <v>22</v>
      </c>
      <c r="C142" s="22" t="str">
        <f>IF(入力表・参加種目確認!BX35="","@",入力表・参加種目確認!BX35)</f>
        <v>@</v>
      </c>
      <c r="D142" s="22">
        <f>COUNTIF($C$121:C142,C142)</f>
        <v>22</v>
      </c>
      <c r="E142" s="22" t="str">
        <f t="shared" si="5"/>
        <v>@22</v>
      </c>
      <c r="F142" s="22" t="str">
        <f t="shared" si="4"/>
        <v/>
      </c>
      <c r="G142" s="22" t="e">
        <f>#REF!</f>
        <v>#REF!</v>
      </c>
    </row>
    <row r="143" spans="1:7" s="7" customFormat="1" ht="11.25" customHeight="1">
      <c r="A143" s="22" t="s">
        <v>120</v>
      </c>
      <c r="B143" s="22">
        <v>23</v>
      </c>
      <c r="C143" s="22" t="str">
        <f>IF(入力表・参加種目確認!BX36="","@",入力表・参加種目確認!BX36)</f>
        <v>@</v>
      </c>
      <c r="D143" s="22">
        <f>COUNTIF($C$121:C143,C143)</f>
        <v>23</v>
      </c>
      <c r="E143" s="22" t="str">
        <f t="shared" si="5"/>
        <v>@23</v>
      </c>
      <c r="F143" s="22" t="str">
        <f t="shared" si="4"/>
        <v/>
      </c>
      <c r="G143" s="22" t="e">
        <f>#REF!</f>
        <v>#REF!</v>
      </c>
    </row>
    <row r="144" spans="1:7" s="7" customFormat="1" ht="11.25" customHeight="1">
      <c r="A144" s="22" t="s">
        <v>120</v>
      </c>
      <c r="B144" s="22">
        <v>24</v>
      </c>
      <c r="C144" s="22" t="str">
        <f>IF(入力表・参加種目確認!BX37="","@",入力表・参加種目確認!BX37)</f>
        <v>@</v>
      </c>
      <c r="D144" s="22">
        <f>COUNTIF($C$121:C144,C144)</f>
        <v>24</v>
      </c>
      <c r="E144" s="22" t="str">
        <f t="shared" si="5"/>
        <v>@24</v>
      </c>
      <c r="F144" s="22" t="str">
        <f t="shared" si="4"/>
        <v/>
      </c>
      <c r="G144" s="22" t="e">
        <f>#REF!</f>
        <v>#REF!</v>
      </c>
    </row>
    <row r="145" spans="1:7" s="7" customFormat="1" ht="11.25" customHeight="1">
      <c r="A145" s="22" t="s">
        <v>120</v>
      </c>
      <c r="B145" s="22">
        <v>25</v>
      </c>
      <c r="C145" s="22" t="str">
        <f>IF(入力表・参加種目確認!BX38="","@",入力表・参加種目確認!BX38)</f>
        <v>@</v>
      </c>
      <c r="D145" s="22">
        <f>COUNTIF($C$121:C145,C145)</f>
        <v>25</v>
      </c>
      <c r="E145" s="22" t="str">
        <f t="shared" si="5"/>
        <v>@25</v>
      </c>
      <c r="F145" s="22" t="str">
        <f t="shared" si="4"/>
        <v/>
      </c>
      <c r="G145" s="22" t="e">
        <f>#REF!</f>
        <v>#REF!</v>
      </c>
    </row>
    <row r="146" spans="1:7" s="7" customFormat="1" ht="11.25" customHeight="1">
      <c r="A146" s="22" t="s">
        <v>120</v>
      </c>
      <c r="B146" s="22">
        <v>26</v>
      </c>
      <c r="C146" s="22" t="str">
        <f>IF(入力表・参加種目確認!BX39="","@",入力表・参加種目確認!BX39)</f>
        <v>@</v>
      </c>
      <c r="D146" s="22">
        <f>COUNTIF($C$121:C146,C146)</f>
        <v>26</v>
      </c>
      <c r="E146" s="22" t="str">
        <f t="shared" si="5"/>
        <v>@26</v>
      </c>
      <c r="F146" s="22" t="str">
        <f t="shared" si="4"/>
        <v/>
      </c>
      <c r="G146" s="22" t="e">
        <f>#REF!</f>
        <v>#REF!</v>
      </c>
    </row>
    <row r="147" spans="1:7" s="7" customFormat="1" ht="11.25" customHeight="1">
      <c r="A147" s="22" t="s">
        <v>120</v>
      </c>
      <c r="B147" s="22">
        <v>27</v>
      </c>
      <c r="C147" s="22" t="str">
        <f>IF(入力表・参加種目確認!BX40="","@",入力表・参加種目確認!BX40)</f>
        <v>@</v>
      </c>
      <c r="D147" s="22">
        <f>COUNTIF($C$121:C147,C147)</f>
        <v>27</v>
      </c>
      <c r="E147" s="22" t="str">
        <f t="shared" si="5"/>
        <v>@27</v>
      </c>
      <c r="F147" s="22" t="str">
        <f t="shared" si="4"/>
        <v/>
      </c>
      <c r="G147" s="22" t="e">
        <f>#REF!</f>
        <v>#REF!</v>
      </c>
    </row>
    <row r="148" spans="1:7" s="7" customFormat="1" ht="11.25" customHeight="1">
      <c r="A148" s="22" t="s">
        <v>120</v>
      </c>
      <c r="B148" s="22">
        <v>28</v>
      </c>
      <c r="C148" s="22" t="str">
        <f>IF(入力表・参加種目確認!BX41="","@",入力表・参加種目確認!BX41)</f>
        <v>@</v>
      </c>
      <c r="D148" s="22">
        <f>COUNTIF($C$121:C148,C148)</f>
        <v>28</v>
      </c>
      <c r="E148" s="22" t="str">
        <f t="shared" si="5"/>
        <v>@28</v>
      </c>
      <c r="F148" s="22" t="str">
        <f t="shared" si="4"/>
        <v/>
      </c>
      <c r="G148" s="22" t="e">
        <f>#REF!</f>
        <v>#REF!</v>
      </c>
    </row>
    <row r="149" spans="1:7" s="7" customFormat="1" ht="11.25" customHeight="1">
      <c r="A149" s="22" t="s">
        <v>120</v>
      </c>
      <c r="B149" s="22">
        <v>29</v>
      </c>
      <c r="C149" s="22" t="str">
        <f>IF(入力表・参加種目確認!BX42="","@",入力表・参加種目確認!BX42)</f>
        <v>@</v>
      </c>
      <c r="D149" s="22">
        <f>COUNTIF($C$121:C149,C149)</f>
        <v>29</v>
      </c>
      <c r="E149" s="22" t="str">
        <f t="shared" si="5"/>
        <v>@29</v>
      </c>
      <c r="F149" s="22" t="str">
        <f t="shared" si="4"/>
        <v/>
      </c>
      <c r="G149" s="22" t="e">
        <f>#REF!</f>
        <v>#REF!</v>
      </c>
    </row>
    <row r="150" spans="1:7" s="7" customFormat="1" ht="11.25" customHeight="1">
      <c r="A150" s="22" t="s">
        <v>120</v>
      </c>
      <c r="B150" s="22">
        <v>30</v>
      </c>
      <c r="C150" s="22" t="str">
        <f>IF(入力表・参加種目確認!BX43="","@",入力表・参加種目確認!BX43)</f>
        <v>@</v>
      </c>
      <c r="D150" s="22">
        <f>COUNTIF($C$121:C150,C150)</f>
        <v>30</v>
      </c>
      <c r="E150" s="22" t="str">
        <f t="shared" si="5"/>
        <v>@30</v>
      </c>
      <c r="F150" s="22" t="str">
        <f t="shared" si="4"/>
        <v/>
      </c>
      <c r="G150" s="22" t="e">
        <f>#REF!</f>
        <v>#REF!</v>
      </c>
    </row>
    <row r="151" spans="1:7" s="7" customFormat="1" ht="11.25" customHeight="1">
      <c r="A151" s="22" t="s">
        <v>120</v>
      </c>
      <c r="B151" s="22">
        <v>31</v>
      </c>
      <c r="C151" s="22" t="str">
        <f>IF(入力表・参加種目確認!BX44="","@",入力表・参加種目確認!BX44)</f>
        <v>@</v>
      </c>
      <c r="D151" s="22">
        <f>COUNTIF($C$121:C151,C151)</f>
        <v>31</v>
      </c>
      <c r="E151" s="22" t="str">
        <f t="shared" si="5"/>
        <v>@31</v>
      </c>
      <c r="F151" s="22" t="str">
        <f t="shared" si="4"/>
        <v/>
      </c>
      <c r="G151" s="22" t="e">
        <f>#REF!</f>
        <v>#REF!</v>
      </c>
    </row>
    <row r="152" spans="1:7" s="7" customFormat="1" ht="11.25" customHeight="1">
      <c r="A152" s="22" t="s">
        <v>120</v>
      </c>
      <c r="B152" s="22">
        <v>32</v>
      </c>
      <c r="C152" s="22" t="str">
        <f>IF(入力表・参加種目確認!BX45="","@",入力表・参加種目確認!BX45)</f>
        <v>@</v>
      </c>
      <c r="D152" s="22">
        <f>COUNTIF($C$121:C152,C152)</f>
        <v>32</v>
      </c>
      <c r="E152" s="22" t="str">
        <f t="shared" si="5"/>
        <v>@32</v>
      </c>
      <c r="F152" s="22" t="str">
        <f t="shared" si="4"/>
        <v/>
      </c>
      <c r="G152" s="22" t="e">
        <f>#REF!</f>
        <v>#REF!</v>
      </c>
    </row>
    <row r="153" spans="1:7" s="7" customFormat="1" ht="11.25" customHeight="1">
      <c r="A153" s="22" t="s">
        <v>120</v>
      </c>
      <c r="B153" s="22">
        <v>33</v>
      </c>
      <c r="C153" s="22" t="str">
        <f>IF(入力表・参加種目確認!BX46="","@",入力表・参加種目確認!BX46)</f>
        <v>@</v>
      </c>
      <c r="D153" s="22">
        <f>COUNTIF($C$121:C153,C153)</f>
        <v>33</v>
      </c>
      <c r="E153" s="22" t="str">
        <f t="shared" si="5"/>
        <v>@33</v>
      </c>
      <c r="F153" s="22" t="str">
        <f t="shared" si="4"/>
        <v/>
      </c>
      <c r="G153" s="22" t="e">
        <f>#REF!</f>
        <v>#REF!</v>
      </c>
    </row>
    <row r="154" spans="1:7" s="7" customFormat="1" ht="11.25" customHeight="1">
      <c r="A154" s="22" t="s">
        <v>120</v>
      </c>
      <c r="B154" s="22">
        <v>34</v>
      </c>
      <c r="C154" s="22" t="str">
        <f>IF(入力表・参加種目確認!BX47="","@",入力表・参加種目確認!BX47)</f>
        <v>@</v>
      </c>
      <c r="D154" s="22">
        <f>COUNTIF($C$121:C154,C154)</f>
        <v>34</v>
      </c>
      <c r="E154" s="22" t="str">
        <f t="shared" si="5"/>
        <v>@34</v>
      </c>
      <c r="F154" s="22" t="str">
        <f t="shared" si="4"/>
        <v/>
      </c>
      <c r="G154" s="22" t="e">
        <f>#REF!</f>
        <v>#REF!</v>
      </c>
    </row>
    <row r="155" spans="1:7" s="7" customFormat="1" ht="11.25" customHeight="1">
      <c r="A155" s="22" t="s">
        <v>120</v>
      </c>
      <c r="B155" s="22">
        <v>35</v>
      </c>
      <c r="C155" s="22" t="str">
        <f>IF(入力表・参加種目確認!BX48="","@",入力表・参加種目確認!BX48)</f>
        <v>@</v>
      </c>
      <c r="D155" s="22">
        <f>COUNTIF($C$121:C155,C155)</f>
        <v>35</v>
      </c>
      <c r="E155" s="22" t="str">
        <f t="shared" si="5"/>
        <v>@35</v>
      </c>
      <c r="F155" s="22" t="str">
        <f t="shared" si="4"/>
        <v/>
      </c>
      <c r="G155" s="22" t="e">
        <f>#REF!</f>
        <v>#REF!</v>
      </c>
    </row>
    <row r="156" spans="1:7" s="7" customFormat="1" ht="11.25" customHeight="1">
      <c r="A156" s="22" t="s">
        <v>120</v>
      </c>
      <c r="B156" s="22">
        <v>36</v>
      </c>
      <c r="C156" s="22" t="str">
        <f>IF(入力表・参加種目確認!BX49="","@",入力表・参加種目確認!BX49)</f>
        <v>@</v>
      </c>
      <c r="D156" s="22">
        <f>COUNTIF($C$121:C156,C156)</f>
        <v>36</v>
      </c>
      <c r="E156" s="22" t="str">
        <f t="shared" si="5"/>
        <v>@36</v>
      </c>
      <c r="F156" s="22" t="str">
        <f t="shared" si="4"/>
        <v/>
      </c>
      <c r="G156" s="22" t="e">
        <f>#REF!</f>
        <v>#REF!</v>
      </c>
    </row>
    <row r="157" spans="1:7" s="7" customFormat="1" ht="11.25" customHeight="1">
      <c r="A157" s="22" t="s">
        <v>120</v>
      </c>
      <c r="B157" s="22">
        <v>37</v>
      </c>
      <c r="C157" s="22" t="str">
        <f>IF(入力表・参加種目確認!BX50="","@",入力表・参加種目確認!BX50)</f>
        <v>@</v>
      </c>
      <c r="D157" s="22">
        <f>COUNTIF($C$121:C157,C157)</f>
        <v>37</v>
      </c>
      <c r="E157" s="22" t="str">
        <f t="shared" si="5"/>
        <v>@37</v>
      </c>
      <c r="F157" s="22" t="str">
        <f t="shared" si="4"/>
        <v/>
      </c>
      <c r="G157" s="22" t="e">
        <f>#REF!</f>
        <v>#REF!</v>
      </c>
    </row>
    <row r="158" spans="1:7" s="7" customFormat="1" ht="11.25" customHeight="1">
      <c r="A158" s="22" t="s">
        <v>120</v>
      </c>
      <c r="B158" s="22">
        <v>38</v>
      </c>
      <c r="C158" s="22" t="str">
        <f>IF(入力表・参加種目確認!BX51="","@",入力表・参加種目確認!BX51)</f>
        <v>@</v>
      </c>
      <c r="D158" s="22">
        <f>COUNTIF($C$121:C158,C158)</f>
        <v>38</v>
      </c>
      <c r="E158" s="22" t="str">
        <f t="shared" si="5"/>
        <v>@38</v>
      </c>
      <c r="F158" s="22" t="str">
        <f t="shared" si="4"/>
        <v/>
      </c>
      <c r="G158" s="22" t="e">
        <f>#REF!</f>
        <v>#REF!</v>
      </c>
    </row>
    <row r="159" spans="1:7" s="7" customFormat="1" ht="11.25" customHeight="1">
      <c r="A159" s="22" t="s">
        <v>120</v>
      </c>
      <c r="B159" s="22">
        <v>39</v>
      </c>
      <c r="C159" s="22" t="str">
        <f>IF(入力表・参加種目確認!BX52="","@",入力表・参加種目確認!BX52)</f>
        <v>@</v>
      </c>
      <c r="D159" s="22">
        <f>COUNTIF($C$121:C159,C159)</f>
        <v>39</v>
      </c>
      <c r="E159" s="22" t="str">
        <f t="shared" si="5"/>
        <v>@39</v>
      </c>
      <c r="F159" s="22" t="str">
        <f t="shared" si="4"/>
        <v/>
      </c>
      <c r="G159" s="22" t="e">
        <f>#REF!</f>
        <v>#REF!</v>
      </c>
    </row>
    <row r="160" spans="1:7" s="7" customFormat="1" ht="11.25" customHeight="1" thickBot="1">
      <c r="A160" s="94" t="s">
        <v>120</v>
      </c>
      <c r="B160" s="94">
        <v>40</v>
      </c>
      <c r="C160" s="94" t="str">
        <f>IF(入力表・参加種目確認!BX53="","@",入力表・参加種目確認!BX53)</f>
        <v>@</v>
      </c>
      <c r="D160" s="94">
        <f>COUNTIF($C$121:C160,C160)</f>
        <v>40</v>
      </c>
      <c r="E160" s="94" t="str">
        <f t="shared" si="5"/>
        <v>@40</v>
      </c>
      <c r="F160" s="94" t="str">
        <f t="shared" si="4"/>
        <v/>
      </c>
      <c r="G160" s="22" t="e">
        <f>#REF!</f>
        <v>#REF!</v>
      </c>
    </row>
    <row r="161" spans="1:7" s="7" customFormat="1" ht="11.25" customHeight="1">
      <c r="A161" s="22" t="s">
        <v>121</v>
      </c>
      <c r="B161" s="22">
        <v>1</v>
      </c>
      <c r="C161" s="22" t="str">
        <f>IF(入力表・参加種目確認!CA14="","@",入力表・参加種目確認!CA14)</f>
        <v>@</v>
      </c>
      <c r="D161" s="22">
        <f>COUNTIF($C$161:C161,C161)</f>
        <v>1</v>
      </c>
      <c r="E161" s="22" t="str">
        <f t="shared" si="5"/>
        <v>@1</v>
      </c>
      <c r="F161" s="22" t="str">
        <f>F1</f>
        <v/>
      </c>
      <c r="G161" s="22" t="e">
        <f>#REF!</f>
        <v>#REF!</v>
      </c>
    </row>
    <row r="162" spans="1:7" s="7" customFormat="1" ht="11.25" customHeight="1">
      <c r="A162" s="22" t="s">
        <v>121</v>
      </c>
      <c r="B162" s="22">
        <v>2</v>
      </c>
      <c r="C162" s="22" t="str">
        <f>IF(入力表・参加種目確認!CA15="","@",入力表・参加種目確認!CA15)</f>
        <v>@</v>
      </c>
      <c r="D162" s="22">
        <f>COUNTIF($C$161:C162,C162)</f>
        <v>2</v>
      </c>
      <c r="E162" s="22" t="str">
        <f t="shared" si="5"/>
        <v>@2</v>
      </c>
      <c r="F162" s="22" t="str">
        <f t="shared" ref="F162:F200" si="6">F2</f>
        <v/>
      </c>
      <c r="G162" s="22" t="e">
        <f>#REF!</f>
        <v>#REF!</v>
      </c>
    </row>
    <row r="163" spans="1:7" s="7" customFormat="1" ht="11.25" customHeight="1">
      <c r="A163" s="22" t="s">
        <v>121</v>
      </c>
      <c r="B163" s="22">
        <v>3</v>
      </c>
      <c r="C163" s="22" t="str">
        <f>IF(入力表・参加種目確認!CA16="","@",入力表・参加種目確認!CA16)</f>
        <v>@</v>
      </c>
      <c r="D163" s="22">
        <f>COUNTIF($C$161:C163,C163)</f>
        <v>3</v>
      </c>
      <c r="E163" s="22" t="str">
        <f t="shared" si="5"/>
        <v>@3</v>
      </c>
      <c r="F163" s="22" t="str">
        <f t="shared" si="6"/>
        <v/>
      </c>
      <c r="G163" s="22" t="e">
        <f>#REF!</f>
        <v>#REF!</v>
      </c>
    </row>
    <row r="164" spans="1:7" s="7" customFormat="1" ht="11.25" customHeight="1">
      <c r="A164" s="22" t="s">
        <v>121</v>
      </c>
      <c r="B164" s="22">
        <v>4</v>
      </c>
      <c r="C164" s="22" t="str">
        <f>IF(入力表・参加種目確認!CA17="","@",入力表・参加種目確認!CA17)</f>
        <v>@</v>
      </c>
      <c r="D164" s="22">
        <f>COUNTIF($C$161:C164,C164)</f>
        <v>4</v>
      </c>
      <c r="E164" s="22" t="str">
        <f t="shared" si="5"/>
        <v>@4</v>
      </c>
      <c r="F164" s="22" t="str">
        <f t="shared" si="6"/>
        <v/>
      </c>
      <c r="G164" s="22" t="e">
        <f>#REF!</f>
        <v>#REF!</v>
      </c>
    </row>
    <row r="165" spans="1:7" s="7" customFormat="1" ht="11.25" customHeight="1">
      <c r="A165" s="22" t="s">
        <v>121</v>
      </c>
      <c r="B165" s="22">
        <v>5</v>
      </c>
      <c r="C165" s="22" t="str">
        <f>IF(入力表・参加種目確認!CA18="","@",入力表・参加種目確認!CA18)</f>
        <v>@</v>
      </c>
      <c r="D165" s="22">
        <f>COUNTIF($C$161:C165,C165)</f>
        <v>5</v>
      </c>
      <c r="E165" s="22" t="str">
        <f t="shared" si="5"/>
        <v>@5</v>
      </c>
      <c r="F165" s="22" t="str">
        <f t="shared" si="6"/>
        <v/>
      </c>
      <c r="G165" s="22" t="e">
        <f>#REF!</f>
        <v>#REF!</v>
      </c>
    </row>
    <row r="166" spans="1:7" s="7" customFormat="1" ht="11.25" customHeight="1">
      <c r="A166" s="22" t="s">
        <v>121</v>
      </c>
      <c r="B166" s="22">
        <v>6</v>
      </c>
      <c r="C166" s="22" t="str">
        <f>IF(入力表・参加種目確認!CA19="","@",入力表・参加種目確認!CA19)</f>
        <v>@</v>
      </c>
      <c r="D166" s="22">
        <f>COUNTIF($C$161:C166,C166)</f>
        <v>6</v>
      </c>
      <c r="E166" s="22" t="str">
        <f t="shared" si="5"/>
        <v>@6</v>
      </c>
      <c r="F166" s="22" t="str">
        <f t="shared" si="6"/>
        <v/>
      </c>
      <c r="G166" s="22" t="e">
        <f>#REF!</f>
        <v>#REF!</v>
      </c>
    </row>
    <row r="167" spans="1:7" s="7" customFormat="1" ht="11.25" customHeight="1">
      <c r="A167" s="22" t="s">
        <v>121</v>
      </c>
      <c r="B167" s="22">
        <v>7</v>
      </c>
      <c r="C167" s="22" t="str">
        <f>IF(入力表・参加種目確認!CA20="","@",入力表・参加種目確認!CA20)</f>
        <v>@</v>
      </c>
      <c r="D167" s="22">
        <f>COUNTIF($C$161:C167,C167)</f>
        <v>7</v>
      </c>
      <c r="E167" s="22" t="str">
        <f t="shared" si="5"/>
        <v>@7</v>
      </c>
      <c r="F167" s="22" t="str">
        <f t="shared" si="6"/>
        <v/>
      </c>
      <c r="G167" s="22" t="e">
        <f>#REF!</f>
        <v>#REF!</v>
      </c>
    </row>
    <row r="168" spans="1:7" s="7" customFormat="1" ht="11.25" customHeight="1">
      <c r="A168" s="22" t="s">
        <v>121</v>
      </c>
      <c r="B168" s="22">
        <v>8</v>
      </c>
      <c r="C168" s="22" t="str">
        <f>IF(入力表・参加種目確認!CA21="","@",入力表・参加種目確認!CA21)</f>
        <v>@</v>
      </c>
      <c r="D168" s="22">
        <f>COUNTIF($C$161:C168,C168)</f>
        <v>8</v>
      </c>
      <c r="E168" s="22" t="str">
        <f t="shared" si="5"/>
        <v>@8</v>
      </c>
      <c r="F168" s="22" t="str">
        <f t="shared" si="6"/>
        <v/>
      </c>
      <c r="G168" s="22" t="e">
        <f>#REF!</f>
        <v>#REF!</v>
      </c>
    </row>
    <row r="169" spans="1:7" s="7" customFormat="1" ht="11.25" customHeight="1">
      <c r="A169" s="22" t="s">
        <v>121</v>
      </c>
      <c r="B169" s="22">
        <v>9</v>
      </c>
      <c r="C169" s="22" t="str">
        <f>IF(入力表・参加種目確認!CA22="","@",入力表・参加種目確認!CA22)</f>
        <v>@</v>
      </c>
      <c r="D169" s="22">
        <f>COUNTIF($C$161:C169,C169)</f>
        <v>9</v>
      </c>
      <c r="E169" s="22" t="str">
        <f t="shared" si="5"/>
        <v>@9</v>
      </c>
      <c r="F169" s="22" t="str">
        <f t="shared" si="6"/>
        <v/>
      </c>
      <c r="G169" s="22" t="e">
        <f>#REF!</f>
        <v>#REF!</v>
      </c>
    </row>
    <row r="170" spans="1:7" s="7" customFormat="1" ht="11.25" customHeight="1">
      <c r="A170" s="22" t="s">
        <v>121</v>
      </c>
      <c r="B170" s="22">
        <v>10</v>
      </c>
      <c r="C170" s="22" t="str">
        <f>IF(入力表・参加種目確認!CA23="","@",入力表・参加種目確認!CA23)</f>
        <v>@</v>
      </c>
      <c r="D170" s="22">
        <f>COUNTIF($C$161:C170,C170)</f>
        <v>10</v>
      </c>
      <c r="E170" s="22" t="str">
        <f t="shared" si="5"/>
        <v>@10</v>
      </c>
      <c r="F170" s="22" t="str">
        <f t="shared" si="6"/>
        <v/>
      </c>
      <c r="G170" s="22" t="e">
        <f>#REF!</f>
        <v>#REF!</v>
      </c>
    </row>
    <row r="171" spans="1:7" s="7" customFormat="1" ht="11.25" customHeight="1">
      <c r="A171" s="22" t="s">
        <v>121</v>
      </c>
      <c r="B171" s="22">
        <v>11</v>
      </c>
      <c r="C171" s="22" t="str">
        <f>IF(入力表・参加種目確認!CA24="","@",入力表・参加種目確認!CA24)</f>
        <v>@</v>
      </c>
      <c r="D171" s="22">
        <f>COUNTIF($C$161:C171,C171)</f>
        <v>11</v>
      </c>
      <c r="E171" s="22" t="str">
        <f t="shared" si="5"/>
        <v>@11</v>
      </c>
      <c r="F171" s="22" t="str">
        <f t="shared" si="6"/>
        <v/>
      </c>
      <c r="G171" s="22" t="e">
        <f>#REF!</f>
        <v>#REF!</v>
      </c>
    </row>
    <row r="172" spans="1:7" s="7" customFormat="1" ht="11.25" customHeight="1">
      <c r="A172" s="22" t="s">
        <v>121</v>
      </c>
      <c r="B172" s="22">
        <v>12</v>
      </c>
      <c r="C172" s="22" t="str">
        <f>IF(入力表・参加種目確認!CA25="","@",入力表・参加種目確認!CA25)</f>
        <v>@</v>
      </c>
      <c r="D172" s="22">
        <f>COUNTIF($C$161:C172,C172)</f>
        <v>12</v>
      </c>
      <c r="E172" s="22" t="str">
        <f t="shared" si="5"/>
        <v>@12</v>
      </c>
      <c r="F172" s="22" t="str">
        <f t="shared" si="6"/>
        <v/>
      </c>
      <c r="G172" s="22" t="e">
        <f>#REF!</f>
        <v>#REF!</v>
      </c>
    </row>
    <row r="173" spans="1:7" s="7" customFormat="1" ht="11.25" customHeight="1">
      <c r="A173" s="22" t="s">
        <v>121</v>
      </c>
      <c r="B173" s="22">
        <v>13</v>
      </c>
      <c r="C173" s="22" t="str">
        <f>IF(入力表・参加種目確認!CA26="","@",入力表・参加種目確認!CA26)</f>
        <v>@</v>
      </c>
      <c r="D173" s="22">
        <f>COUNTIF($C$161:C173,C173)</f>
        <v>13</v>
      </c>
      <c r="E173" s="22" t="str">
        <f t="shared" si="5"/>
        <v>@13</v>
      </c>
      <c r="F173" s="22" t="str">
        <f t="shared" si="6"/>
        <v/>
      </c>
      <c r="G173" s="22" t="e">
        <f>#REF!</f>
        <v>#REF!</v>
      </c>
    </row>
    <row r="174" spans="1:7" s="7" customFormat="1" ht="11.25" customHeight="1">
      <c r="A174" s="22" t="s">
        <v>121</v>
      </c>
      <c r="B174" s="22">
        <v>14</v>
      </c>
      <c r="C174" s="22" t="str">
        <f>IF(入力表・参加種目確認!CA27="","@",入力表・参加種目確認!CA27)</f>
        <v>@</v>
      </c>
      <c r="D174" s="22">
        <f>COUNTIF($C$161:C174,C174)</f>
        <v>14</v>
      </c>
      <c r="E174" s="22" t="str">
        <f t="shared" si="5"/>
        <v>@14</v>
      </c>
      <c r="F174" s="22" t="str">
        <f t="shared" si="6"/>
        <v/>
      </c>
      <c r="G174" s="22" t="e">
        <f>#REF!</f>
        <v>#REF!</v>
      </c>
    </row>
    <row r="175" spans="1:7" s="7" customFormat="1" ht="11.25" customHeight="1">
      <c r="A175" s="22" t="s">
        <v>121</v>
      </c>
      <c r="B175" s="22">
        <v>15</v>
      </c>
      <c r="C175" s="22" t="str">
        <f>IF(入力表・参加種目確認!CA28="","@",入力表・参加種目確認!CA28)</f>
        <v>@</v>
      </c>
      <c r="D175" s="22">
        <f>COUNTIF($C$161:C175,C175)</f>
        <v>15</v>
      </c>
      <c r="E175" s="22" t="str">
        <f t="shared" si="5"/>
        <v>@15</v>
      </c>
      <c r="F175" s="22" t="str">
        <f t="shared" si="6"/>
        <v/>
      </c>
      <c r="G175" s="22" t="e">
        <f>#REF!</f>
        <v>#REF!</v>
      </c>
    </row>
    <row r="176" spans="1:7" s="7" customFormat="1" ht="11.25" customHeight="1">
      <c r="A176" s="22" t="s">
        <v>121</v>
      </c>
      <c r="B176" s="22">
        <v>16</v>
      </c>
      <c r="C176" s="22" t="str">
        <f>IF(入力表・参加種目確認!CA29="","@",入力表・参加種目確認!CA29)</f>
        <v>@</v>
      </c>
      <c r="D176" s="22">
        <f>COUNTIF($C$161:C176,C176)</f>
        <v>16</v>
      </c>
      <c r="E176" s="22" t="str">
        <f t="shared" si="5"/>
        <v>@16</v>
      </c>
      <c r="F176" s="22" t="str">
        <f t="shared" si="6"/>
        <v/>
      </c>
      <c r="G176" s="22" t="e">
        <f>#REF!</f>
        <v>#REF!</v>
      </c>
    </row>
    <row r="177" spans="1:7" s="7" customFormat="1" ht="11.25" customHeight="1">
      <c r="A177" s="22" t="s">
        <v>121</v>
      </c>
      <c r="B177" s="22">
        <v>17</v>
      </c>
      <c r="C177" s="22" t="str">
        <f>IF(入力表・参加種目確認!CA30="","@",入力表・参加種目確認!CA30)</f>
        <v>@</v>
      </c>
      <c r="D177" s="22">
        <f>COUNTIF($C$161:C177,C177)</f>
        <v>17</v>
      </c>
      <c r="E177" s="22" t="str">
        <f t="shared" si="5"/>
        <v>@17</v>
      </c>
      <c r="F177" s="22" t="str">
        <f t="shared" si="6"/>
        <v/>
      </c>
      <c r="G177" s="22" t="e">
        <f>#REF!</f>
        <v>#REF!</v>
      </c>
    </row>
    <row r="178" spans="1:7" s="7" customFormat="1" ht="11.25" customHeight="1">
      <c r="A178" s="22" t="s">
        <v>121</v>
      </c>
      <c r="B178" s="22">
        <v>18</v>
      </c>
      <c r="C178" s="22" t="str">
        <f>IF(入力表・参加種目確認!CA31="","@",入力表・参加種目確認!CA31)</f>
        <v>@</v>
      </c>
      <c r="D178" s="22">
        <f>COUNTIF($C$161:C178,C178)</f>
        <v>18</v>
      </c>
      <c r="E178" s="22" t="str">
        <f t="shared" si="5"/>
        <v>@18</v>
      </c>
      <c r="F178" s="22" t="str">
        <f t="shared" si="6"/>
        <v/>
      </c>
      <c r="G178" s="22" t="e">
        <f>#REF!</f>
        <v>#REF!</v>
      </c>
    </row>
    <row r="179" spans="1:7" s="7" customFormat="1" ht="11.25" customHeight="1">
      <c r="A179" s="22" t="s">
        <v>121</v>
      </c>
      <c r="B179" s="22">
        <v>19</v>
      </c>
      <c r="C179" s="22" t="str">
        <f>IF(入力表・参加種目確認!CA32="","@",入力表・参加種目確認!CA32)</f>
        <v>@</v>
      </c>
      <c r="D179" s="22">
        <f>COUNTIF($C$161:C179,C179)</f>
        <v>19</v>
      </c>
      <c r="E179" s="22" t="str">
        <f t="shared" si="5"/>
        <v>@19</v>
      </c>
      <c r="F179" s="22" t="str">
        <f t="shared" si="6"/>
        <v/>
      </c>
      <c r="G179" s="22" t="e">
        <f>#REF!</f>
        <v>#REF!</v>
      </c>
    </row>
    <row r="180" spans="1:7" s="7" customFormat="1" ht="11.25" customHeight="1">
      <c r="A180" s="22" t="s">
        <v>121</v>
      </c>
      <c r="B180" s="22">
        <v>20</v>
      </c>
      <c r="C180" s="22" t="str">
        <f>IF(入力表・参加種目確認!CA33="","@",入力表・参加種目確認!CA33)</f>
        <v>@</v>
      </c>
      <c r="D180" s="22">
        <f>COUNTIF($C$161:C180,C180)</f>
        <v>20</v>
      </c>
      <c r="E180" s="22" t="str">
        <f t="shared" si="5"/>
        <v>@20</v>
      </c>
      <c r="F180" s="22" t="str">
        <f t="shared" si="6"/>
        <v/>
      </c>
      <c r="G180" s="22" t="e">
        <f>#REF!</f>
        <v>#REF!</v>
      </c>
    </row>
    <row r="181" spans="1:7" s="7" customFormat="1" ht="11.25" customHeight="1">
      <c r="A181" s="22" t="s">
        <v>121</v>
      </c>
      <c r="B181" s="22">
        <v>21</v>
      </c>
      <c r="C181" s="22" t="str">
        <f>IF(入力表・参加種目確認!CA34="","@",入力表・参加種目確認!CA34)</f>
        <v>@</v>
      </c>
      <c r="D181" s="22">
        <f>COUNTIF($C$161:C181,C181)</f>
        <v>21</v>
      </c>
      <c r="E181" s="22" t="str">
        <f t="shared" si="5"/>
        <v>@21</v>
      </c>
      <c r="F181" s="22" t="str">
        <f t="shared" si="6"/>
        <v/>
      </c>
      <c r="G181" s="22" t="e">
        <f>#REF!</f>
        <v>#REF!</v>
      </c>
    </row>
    <row r="182" spans="1:7" s="7" customFormat="1" ht="11.25" customHeight="1">
      <c r="A182" s="22" t="s">
        <v>121</v>
      </c>
      <c r="B182" s="22">
        <v>22</v>
      </c>
      <c r="C182" s="22" t="str">
        <f>IF(入力表・参加種目確認!CA35="","@",入力表・参加種目確認!CA35)</f>
        <v>@</v>
      </c>
      <c r="D182" s="22">
        <f>COUNTIF($C$161:C182,C182)</f>
        <v>22</v>
      </c>
      <c r="E182" s="22" t="str">
        <f t="shared" si="5"/>
        <v>@22</v>
      </c>
      <c r="F182" s="22" t="str">
        <f t="shared" si="6"/>
        <v/>
      </c>
      <c r="G182" s="22" t="e">
        <f>#REF!</f>
        <v>#REF!</v>
      </c>
    </row>
    <row r="183" spans="1:7" s="7" customFormat="1" ht="11.25" customHeight="1">
      <c r="A183" s="22" t="s">
        <v>121</v>
      </c>
      <c r="B183" s="22">
        <v>23</v>
      </c>
      <c r="C183" s="22" t="str">
        <f>IF(入力表・参加種目確認!CA36="","@",入力表・参加種目確認!CA36)</f>
        <v>@</v>
      </c>
      <c r="D183" s="22">
        <f>COUNTIF($C$161:C183,C183)</f>
        <v>23</v>
      </c>
      <c r="E183" s="22" t="str">
        <f t="shared" si="5"/>
        <v>@23</v>
      </c>
      <c r="F183" s="22" t="str">
        <f t="shared" si="6"/>
        <v/>
      </c>
      <c r="G183" s="22" t="e">
        <f>#REF!</f>
        <v>#REF!</v>
      </c>
    </row>
    <row r="184" spans="1:7" s="7" customFormat="1" ht="11.25" customHeight="1">
      <c r="A184" s="22" t="s">
        <v>121</v>
      </c>
      <c r="B184" s="22">
        <v>24</v>
      </c>
      <c r="C184" s="22" t="str">
        <f>IF(入力表・参加種目確認!CA37="","@",入力表・参加種目確認!CA37)</f>
        <v>@</v>
      </c>
      <c r="D184" s="22">
        <f>COUNTIF($C$161:C184,C184)</f>
        <v>24</v>
      </c>
      <c r="E184" s="22" t="str">
        <f t="shared" si="5"/>
        <v>@24</v>
      </c>
      <c r="F184" s="22" t="str">
        <f t="shared" si="6"/>
        <v/>
      </c>
      <c r="G184" s="22" t="e">
        <f>#REF!</f>
        <v>#REF!</v>
      </c>
    </row>
    <row r="185" spans="1:7" s="7" customFormat="1" ht="11.25" customHeight="1">
      <c r="A185" s="22" t="s">
        <v>121</v>
      </c>
      <c r="B185" s="22">
        <v>25</v>
      </c>
      <c r="C185" s="22" t="str">
        <f>IF(入力表・参加種目確認!CA38="","@",入力表・参加種目確認!CA38)</f>
        <v>@</v>
      </c>
      <c r="D185" s="22">
        <f>COUNTIF($C$161:C185,C185)</f>
        <v>25</v>
      </c>
      <c r="E185" s="22" t="str">
        <f t="shared" si="5"/>
        <v>@25</v>
      </c>
      <c r="F185" s="22" t="str">
        <f t="shared" si="6"/>
        <v/>
      </c>
      <c r="G185" s="22" t="e">
        <f>#REF!</f>
        <v>#REF!</v>
      </c>
    </row>
    <row r="186" spans="1:7" s="7" customFormat="1" ht="11.25" customHeight="1">
      <c r="A186" s="22" t="s">
        <v>121</v>
      </c>
      <c r="B186" s="22">
        <v>26</v>
      </c>
      <c r="C186" s="22" t="str">
        <f>IF(入力表・参加種目確認!CA39="","@",入力表・参加種目確認!CA39)</f>
        <v>@</v>
      </c>
      <c r="D186" s="22">
        <f>COUNTIF($C$161:C186,C186)</f>
        <v>26</v>
      </c>
      <c r="E186" s="22" t="str">
        <f t="shared" si="5"/>
        <v>@26</v>
      </c>
      <c r="F186" s="22" t="str">
        <f t="shared" si="6"/>
        <v/>
      </c>
      <c r="G186" s="22" t="e">
        <f>#REF!</f>
        <v>#REF!</v>
      </c>
    </row>
    <row r="187" spans="1:7" s="7" customFormat="1" ht="11.25" customHeight="1">
      <c r="A187" s="22" t="s">
        <v>121</v>
      </c>
      <c r="B187" s="22">
        <v>27</v>
      </c>
      <c r="C187" s="22" t="str">
        <f>IF(入力表・参加種目確認!CA40="","@",入力表・参加種目確認!CA40)</f>
        <v>@</v>
      </c>
      <c r="D187" s="22">
        <f>COUNTIF($C$161:C187,C187)</f>
        <v>27</v>
      </c>
      <c r="E187" s="22" t="str">
        <f t="shared" si="5"/>
        <v>@27</v>
      </c>
      <c r="F187" s="22" t="str">
        <f t="shared" si="6"/>
        <v/>
      </c>
      <c r="G187" s="22" t="e">
        <f>#REF!</f>
        <v>#REF!</v>
      </c>
    </row>
    <row r="188" spans="1:7" s="7" customFormat="1" ht="11.25" customHeight="1">
      <c r="A188" s="22" t="s">
        <v>121</v>
      </c>
      <c r="B188" s="22">
        <v>28</v>
      </c>
      <c r="C188" s="22" t="str">
        <f>IF(入力表・参加種目確認!CA41="","@",入力表・参加種目確認!CA41)</f>
        <v>@</v>
      </c>
      <c r="D188" s="22">
        <f>COUNTIF($C$161:C188,C188)</f>
        <v>28</v>
      </c>
      <c r="E188" s="22" t="str">
        <f t="shared" si="5"/>
        <v>@28</v>
      </c>
      <c r="F188" s="22" t="str">
        <f t="shared" si="6"/>
        <v/>
      </c>
      <c r="G188" s="22" t="e">
        <f>#REF!</f>
        <v>#REF!</v>
      </c>
    </row>
    <row r="189" spans="1:7" s="7" customFormat="1" ht="11.25" customHeight="1">
      <c r="A189" s="22" t="s">
        <v>121</v>
      </c>
      <c r="B189" s="22">
        <v>29</v>
      </c>
      <c r="C189" s="22" t="str">
        <f>IF(入力表・参加種目確認!CA42="","@",入力表・参加種目確認!CA42)</f>
        <v>@</v>
      </c>
      <c r="D189" s="22">
        <f>COUNTIF($C$161:C189,C189)</f>
        <v>29</v>
      </c>
      <c r="E189" s="22" t="str">
        <f t="shared" si="5"/>
        <v>@29</v>
      </c>
      <c r="F189" s="22" t="str">
        <f t="shared" si="6"/>
        <v/>
      </c>
      <c r="G189" s="22" t="e">
        <f>#REF!</f>
        <v>#REF!</v>
      </c>
    </row>
    <row r="190" spans="1:7" s="7" customFormat="1" ht="11.25" customHeight="1">
      <c r="A190" s="22" t="s">
        <v>121</v>
      </c>
      <c r="B190" s="22">
        <v>30</v>
      </c>
      <c r="C190" s="22" t="str">
        <f>IF(入力表・参加種目確認!CA43="","@",入力表・参加種目確認!CA43)</f>
        <v>@</v>
      </c>
      <c r="D190" s="22">
        <f>COUNTIF($C$161:C190,C190)</f>
        <v>30</v>
      </c>
      <c r="E190" s="22" t="str">
        <f t="shared" si="5"/>
        <v>@30</v>
      </c>
      <c r="F190" s="22" t="str">
        <f t="shared" si="6"/>
        <v/>
      </c>
      <c r="G190" s="22" t="e">
        <f>#REF!</f>
        <v>#REF!</v>
      </c>
    </row>
    <row r="191" spans="1:7" s="7" customFormat="1" ht="11.25" customHeight="1">
      <c r="A191" s="22" t="s">
        <v>121</v>
      </c>
      <c r="B191" s="22">
        <v>31</v>
      </c>
      <c r="C191" s="22" t="str">
        <f>IF(入力表・参加種目確認!CA44="","@",入力表・参加種目確認!CA44)</f>
        <v>@</v>
      </c>
      <c r="D191" s="22">
        <f>COUNTIF($C$161:C191,C191)</f>
        <v>31</v>
      </c>
      <c r="E191" s="22" t="str">
        <f t="shared" si="5"/>
        <v>@31</v>
      </c>
      <c r="F191" s="22" t="str">
        <f t="shared" si="6"/>
        <v/>
      </c>
      <c r="G191" s="22" t="e">
        <f>#REF!</f>
        <v>#REF!</v>
      </c>
    </row>
    <row r="192" spans="1:7" s="7" customFormat="1" ht="11.25" customHeight="1">
      <c r="A192" s="22" t="s">
        <v>121</v>
      </c>
      <c r="B192" s="22">
        <v>32</v>
      </c>
      <c r="C192" s="22" t="str">
        <f>IF(入力表・参加種目確認!CA45="","@",入力表・参加種目確認!CA45)</f>
        <v>@</v>
      </c>
      <c r="D192" s="22">
        <f>COUNTIF($C$161:C192,C192)</f>
        <v>32</v>
      </c>
      <c r="E192" s="22" t="str">
        <f t="shared" si="5"/>
        <v>@32</v>
      </c>
      <c r="F192" s="22" t="str">
        <f t="shared" si="6"/>
        <v/>
      </c>
      <c r="G192" s="22" t="e">
        <f>#REF!</f>
        <v>#REF!</v>
      </c>
    </row>
    <row r="193" spans="1:7" s="7" customFormat="1" ht="11.25" customHeight="1">
      <c r="A193" s="22" t="s">
        <v>121</v>
      </c>
      <c r="B193" s="22">
        <v>33</v>
      </c>
      <c r="C193" s="22" t="str">
        <f>IF(入力表・参加種目確認!CA46="","@",入力表・参加種目確認!CA46)</f>
        <v>@</v>
      </c>
      <c r="D193" s="22">
        <f>COUNTIF($C$161:C193,C193)</f>
        <v>33</v>
      </c>
      <c r="E193" s="22" t="str">
        <f t="shared" si="5"/>
        <v>@33</v>
      </c>
      <c r="F193" s="22" t="str">
        <f t="shared" si="6"/>
        <v/>
      </c>
      <c r="G193" s="22" t="e">
        <f>#REF!</f>
        <v>#REF!</v>
      </c>
    </row>
    <row r="194" spans="1:7" s="7" customFormat="1" ht="11.25" customHeight="1">
      <c r="A194" s="22" t="s">
        <v>121</v>
      </c>
      <c r="B194" s="22">
        <v>34</v>
      </c>
      <c r="C194" s="22" t="str">
        <f>IF(入力表・参加種目確認!CA47="","@",入力表・参加種目確認!CA47)</f>
        <v>@</v>
      </c>
      <c r="D194" s="22">
        <f>COUNTIF($C$161:C194,C194)</f>
        <v>34</v>
      </c>
      <c r="E194" s="22" t="str">
        <f t="shared" ref="E194:E200" si="7">C194&amp;D194</f>
        <v>@34</v>
      </c>
      <c r="F194" s="22" t="str">
        <f t="shared" si="6"/>
        <v/>
      </c>
      <c r="G194" s="22" t="e">
        <f>#REF!</f>
        <v>#REF!</v>
      </c>
    </row>
    <row r="195" spans="1:7" s="7" customFormat="1" ht="11.25" customHeight="1">
      <c r="A195" s="22" t="s">
        <v>121</v>
      </c>
      <c r="B195" s="22">
        <v>35</v>
      </c>
      <c r="C195" s="22" t="str">
        <f>IF(入力表・参加種目確認!CA48="","@",入力表・参加種目確認!CA48)</f>
        <v>@</v>
      </c>
      <c r="D195" s="22">
        <f>COUNTIF($C$161:C195,C195)</f>
        <v>35</v>
      </c>
      <c r="E195" s="22" t="str">
        <f t="shared" si="7"/>
        <v>@35</v>
      </c>
      <c r="F195" s="22" t="str">
        <f t="shared" si="6"/>
        <v/>
      </c>
      <c r="G195" s="22" t="e">
        <f>#REF!</f>
        <v>#REF!</v>
      </c>
    </row>
    <row r="196" spans="1:7" s="7" customFormat="1" ht="11.25" customHeight="1">
      <c r="A196" s="22" t="s">
        <v>121</v>
      </c>
      <c r="B196" s="22">
        <v>36</v>
      </c>
      <c r="C196" s="22" t="str">
        <f>IF(入力表・参加種目確認!CA49="","@",入力表・参加種目確認!CA49)</f>
        <v>@</v>
      </c>
      <c r="D196" s="22">
        <f>COUNTIF($C$161:C196,C196)</f>
        <v>36</v>
      </c>
      <c r="E196" s="22" t="str">
        <f t="shared" si="7"/>
        <v>@36</v>
      </c>
      <c r="F196" s="22" t="str">
        <f t="shared" si="6"/>
        <v/>
      </c>
      <c r="G196" s="22" t="e">
        <f>#REF!</f>
        <v>#REF!</v>
      </c>
    </row>
    <row r="197" spans="1:7" s="7" customFormat="1" ht="11.25" customHeight="1">
      <c r="A197" s="22" t="s">
        <v>121</v>
      </c>
      <c r="B197" s="22">
        <v>37</v>
      </c>
      <c r="C197" s="22" t="str">
        <f>IF(入力表・参加種目確認!CA50="","@",入力表・参加種目確認!CA50)</f>
        <v>@</v>
      </c>
      <c r="D197" s="22">
        <f>COUNTIF($C$161:C197,C197)</f>
        <v>37</v>
      </c>
      <c r="E197" s="22" t="str">
        <f t="shared" si="7"/>
        <v>@37</v>
      </c>
      <c r="F197" s="22" t="str">
        <f t="shared" si="6"/>
        <v/>
      </c>
      <c r="G197" s="22" t="e">
        <f>#REF!</f>
        <v>#REF!</v>
      </c>
    </row>
    <row r="198" spans="1:7" s="7" customFormat="1" ht="11.25" customHeight="1">
      <c r="A198" s="22" t="s">
        <v>121</v>
      </c>
      <c r="B198" s="22">
        <v>38</v>
      </c>
      <c r="C198" s="22" t="str">
        <f>IF(入力表・参加種目確認!CA51="","@",入力表・参加種目確認!CA51)</f>
        <v>@</v>
      </c>
      <c r="D198" s="22">
        <f>COUNTIF($C$161:C198,C198)</f>
        <v>38</v>
      </c>
      <c r="E198" s="22" t="str">
        <f t="shared" si="7"/>
        <v>@38</v>
      </c>
      <c r="F198" s="22" t="str">
        <f t="shared" si="6"/>
        <v/>
      </c>
      <c r="G198" s="22" t="e">
        <f>#REF!</f>
        <v>#REF!</v>
      </c>
    </row>
    <row r="199" spans="1:7" s="7" customFormat="1" ht="11.25" customHeight="1">
      <c r="A199" s="22" t="s">
        <v>121</v>
      </c>
      <c r="B199" s="22">
        <v>39</v>
      </c>
      <c r="C199" s="22" t="str">
        <f>IF(入力表・参加種目確認!CA52="","@",入力表・参加種目確認!CA52)</f>
        <v>@</v>
      </c>
      <c r="D199" s="22">
        <f>COUNTIF($C$161:C199,C199)</f>
        <v>39</v>
      </c>
      <c r="E199" s="22" t="str">
        <f t="shared" si="7"/>
        <v>@39</v>
      </c>
      <c r="F199" s="22" t="str">
        <f t="shared" si="6"/>
        <v/>
      </c>
      <c r="G199" s="22" t="e">
        <f>#REF!</f>
        <v>#REF!</v>
      </c>
    </row>
    <row r="200" spans="1:7" s="7" customFormat="1" ht="11.25" customHeight="1">
      <c r="A200" s="22" t="s">
        <v>121</v>
      </c>
      <c r="B200" s="22">
        <v>40</v>
      </c>
      <c r="C200" s="22" t="str">
        <f>IF(入力表・参加種目確認!CA53="","@",入力表・参加種目確認!CA53)</f>
        <v>@</v>
      </c>
      <c r="D200" s="22">
        <f>COUNTIF($C$161:C200,C200)</f>
        <v>40</v>
      </c>
      <c r="E200" s="22" t="str">
        <f t="shared" si="7"/>
        <v>@40</v>
      </c>
      <c r="F200" s="22" t="str">
        <f t="shared" si="6"/>
        <v/>
      </c>
      <c r="G200" s="22" t="e">
        <f>#REF!</f>
        <v>#REF!</v>
      </c>
    </row>
  </sheetData>
  <phoneticPr fontId="2"/>
  <conditionalFormatting sqref="G1:G80 G121:G200 A1:F200">
    <cfRule type="containsErrors" dxfId="3" priority="3">
      <formula>ISERROR(A1)</formula>
    </cfRule>
    <cfRule type="cellIs" dxfId="2" priority="4" operator="equal">
      <formula>0</formula>
    </cfRule>
  </conditionalFormatting>
  <conditionalFormatting sqref="G81:G120">
    <cfRule type="containsErrors" dxfId="1" priority="1">
      <formula>ISERROR(G81)</formula>
    </cfRule>
    <cfRule type="cellIs" dxfId="0" priority="2" operator="equal">
      <formula>0</formula>
    </cfRule>
  </conditionalFormatting>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1"/>
  </sheetPr>
  <dimension ref="A1:BQ59"/>
  <sheetViews>
    <sheetView showGridLines="0" zoomScale="130" zoomScaleNormal="130" zoomScaleSheetLayoutView="85" workbookViewId="0">
      <selection activeCell="S26" sqref="S26"/>
    </sheetView>
  </sheetViews>
  <sheetFormatPr defaultColWidth="9" defaultRowHeight="13.2" zeroHeight="1"/>
  <cols>
    <col min="1" max="1" width="3.44140625" style="2" bestFit="1" customWidth="1"/>
    <col min="2" max="4" width="3" style="2" customWidth="1"/>
    <col min="5" max="7" width="3" style="3" customWidth="1"/>
    <col min="8" max="9" width="3" style="2" customWidth="1"/>
    <col min="10" max="10" width="12.21875" style="2" bestFit="1" customWidth="1"/>
    <col min="11" max="15" width="3" style="2" customWidth="1"/>
    <col min="16" max="16" width="15.21875" style="2" bestFit="1" customWidth="1"/>
    <col min="17" max="18" width="3" style="2" customWidth="1"/>
    <col min="19" max="19" width="15.21875" style="2" bestFit="1" customWidth="1"/>
    <col min="20" max="20" width="33.88671875" style="2" bestFit="1" customWidth="1"/>
    <col min="21" max="35" width="3" style="2" customWidth="1"/>
    <col min="36" max="36" width="2.44140625" style="2" customWidth="1"/>
    <col min="37" max="60" width="1.5546875" style="2" customWidth="1"/>
    <col min="61" max="61" width="2.109375" style="2" customWidth="1"/>
    <col min="62" max="62" width="3.21875" style="2" customWidth="1"/>
    <col min="63" max="64" width="9" style="2"/>
    <col min="65" max="65" width="7.21875" style="2" customWidth="1"/>
    <col min="66" max="67" width="9" style="2"/>
    <col min="68" max="69" width="4.21875" style="2" bestFit="1" customWidth="1"/>
    <col min="70" max="16384" width="9" style="2"/>
  </cols>
  <sheetData>
    <row r="1" spans="1:69" ht="14.4">
      <c r="A1" s="19" t="s">
        <v>94</v>
      </c>
      <c r="B1" s="21" t="s">
        <v>87</v>
      </c>
      <c r="C1" s="21" t="s">
        <v>88</v>
      </c>
      <c r="D1" s="21" t="s">
        <v>89</v>
      </c>
      <c r="E1" s="20" t="s">
        <v>8</v>
      </c>
      <c r="F1" s="20" t="s">
        <v>131</v>
      </c>
      <c r="G1" s="20" t="s">
        <v>11</v>
      </c>
      <c r="H1" s="21" t="s">
        <v>66</v>
      </c>
      <c r="I1" s="21" t="s">
        <v>90</v>
      </c>
      <c r="J1" s="21" t="s">
        <v>5</v>
      </c>
      <c r="K1" s="21" t="s">
        <v>91</v>
      </c>
      <c r="L1" s="21" t="s">
        <v>6</v>
      </c>
      <c r="M1" s="21" t="s">
        <v>91</v>
      </c>
      <c r="N1" s="21" t="s">
        <v>196</v>
      </c>
      <c r="O1" s="21" t="s">
        <v>91</v>
      </c>
      <c r="P1" s="409" t="s">
        <v>92</v>
      </c>
      <c r="Q1" s="409"/>
      <c r="R1" s="21" t="s">
        <v>275</v>
      </c>
      <c r="S1" s="409" t="s">
        <v>93</v>
      </c>
      <c r="T1" s="409"/>
      <c r="U1" s="21" t="s">
        <v>275</v>
      </c>
      <c r="V1" s="21" t="s">
        <v>103</v>
      </c>
      <c r="W1" s="21" t="s">
        <v>630</v>
      </c>
      <c r="X1" s="21" t="s">
        <v>105</v>
      </c>
      <c r="Y1" s="21" t="s">
        <v>106</v>
      </c>
      <c r="Z1" s="21" t="s">
        <v>630</v>
      </c>
      <c r="AA1" s="21" t="s">
        <v>105</v>
      </c>
      <c r="AB1" s="21" t="s">
        <v>106</v>
      </c>
      <c r="AC1" s="21" t="s">
        <v>632</v>
      </c>
      <c r="AD1" s="21" t="s">
        <v>633</v>
      </c>
      <c r="AE1" s="21" t="s">
        <v>634</v>
      </c>
      <c r="AF1" s="21" t="s">
        <v>634</v>
      </c>
      <c r="AG1" s="21" t="s">
        <v>635</v>
      </c>
      <c r="AH1" s="21" t="s">
        <v>636</v>
      </c>
      <c r="AI1" s="134" t="s">
        <v>637</v>
      </c>
      <c r="AK1" s="406" t="s">
        <v>127</v>
      </c>
      <c r="AL1" s="407"/>
      <c r="AM1" s="407"/>
      <c r="AN1" s="407"/>
      <c r="AO1" s="407"/>
      <c r="AP1" s="407"/>
      <c r="AQ1" s="407"/>
      <c r="AR1" s="407"/>
      <c r="AS1" s="407" t="s">
        <v>128</v>
      </c>
      <c r="AT1" s="407"/>
      <c r="AU1" s="407"/>
      <c r="AV1" s="407"/>
      <c r="AW1" s="407"/>
      <c r="AX1" s="407"/>
      <c r="AY1" s="407"/>
      <c r="AZ1" s="407"/>
      <c r="BA1" s="407" t="s">
        <v>129</v>
      </c>
      <c r="BB1" s="407"/>
      <c r="BC1" s="407"/>
      <c r="BD1" s="407"/>
      <c r="BE1" s="407"/>
      <c r="BF1" s="407"/>
      <c r="BG1" s="407"/>
      <c r="BH1" s="408"/>
    </row>
    <row r="2" spans="1:69" ht="6" customHeight="1">
      <c r="A2" s="9">
        <v>1</v>
      </c>
      <c r="B2" s="34" t="str">
        <f>IF(入力表・参加種目確認!H14=0,"",入力表・参加種目確認!H14)</f>
        <v>男</v>
      </c>
      <c r="C2" s="34" t="str">
        <f>IF(入力表・参加種目確認!J14=0,"",入力表・参加種目確認!J14)</f>
        <v/>
      </c>
      <c r="D2" s="34" t="str">
        <f>IF(入力表・参加種目確認!N14=0,"",入力表・参加種目確認!N14)</f>
        <v/>
      </c>
      <c r="E2" s="34" t="str">
        <f>RIGHT(入力表・参加種目確認!AA14,2)</f>
        <v/>
      </c>
      <c r="F2" s="34" t="str">
        <f>IF(入力表・参加種目確認!U14=0,"",ASC(入力表・参加種目確認!U14))</f>
        <v/>
      </c>
      <c r="G2" s="34" t="str">
        <f>IF(B2="","",入力表・参加種目確認!$N$8)</f>
        <v>オホーツク</v>
      </c>
      <c r="H2" s="34" t="str">
        <f>IF(B2="","",入力表・参加種目確認!$L$4)</f>
        <v>北見常呂中</v>
      </c>
      <c r="I2" s="34">
        <f>IF(B2="","",入力表・参加種目確認!AE14)</f>
        <v>0</v>
      </c>
      <c r="J2" s="34" t="str">
        <f>IF(入力表・参加種目確認!AH14="","",入力表・参加種目確認!$E$4&amp;'貼付（事務局）'!B2&amp;"子"&amp;入力表・参加種目確認!AH14)</f>
        <v/>
      </c>
      <c r="K2" s="34" t="str">
        <f t="shared" ref="K2:K41" si="0">CONCATENATE(AK2,AL2,AM2,AN2,AO2,AP2,AQ2,AR2)</f>
        <v/>
      </c>
      <c r="L2" s="34" t="str">
        <f>IF(入力表・参加種目確認!AV14="","",入力表・参加種目確認!$E$4&amp;'貼付（事務局）'!B2&amp;"子"&amp;入力表・参加種目確認!AV14)</f>
        <v/>
      </c>
      <c r="M2" s="34" t="str">
        <f t="shared" ref="M2:M41" si="1">CONCATENATE(AS2,AT2,AU2,AV2,AW2,AX2,AY2,AZ2)</f>
        <v/>
      </c>
      <c r="N2" s="34" t="str">
        <f>IF(入力表・参加種目確認!BJ14="","",入力表・参加種目確認!$E$4&amp;'貼付（事務局）'!B2&amp;"子"&amp;入力表・参加種目確認!BJ14)</f>
        <v/>
      </c>
      <c r="O2" s="34" t="str">
        <f t="shared" ref="O2:O41" si="2">CONCATENATE(BA2,BB2,BC2,BD2,BE2,BF2,BG2,BH2)</f>
        <v/>
      </c>
      <c r="P2" s="34" t="str">
        <f>IF(入力表・参加種目確認!BX14="","",VLOOKUP(入力表・参加種目確認!$E$4,$BP$2:$BQ$5,2,FALSE)&amp;入力表・参加種目確認!H14&amp;"子"&amp;"4X100mR")</f>
        <v/>
      </c>
      <c r="Q2" s="34" t="str">
        <f>IF(P2="","",H2&amp;P2&amp;入力表・参加種目確認!BX14)</f>
        <v/>
      </c>
      <c r="R2" s="34" t="str">
        <f>IF(ISERROR(VLOOKUP(RIGHT(Q2,3),$BM$3:$BN$14,2,FALSE)),"",VLOOKUP(RIGHT(Q2,3),$BM$3:$BN$14,2,FALSE))</f>
        <v/>
      </c>
      <c r="S2" s="34" t="str">
        <f>IF(入力表・参加種目確認!CA14="","",VLOOKUP(入力表・参加種目確認!$E$4,$BP$7:$BQ$10,2,FALSE)&amp;入力表・参加種目確認!H14&amp;"子"&amp;"4X400mR")</f>
        <v/>
      </c>
      <c r="T2" s="34" t="str">
        <f>IF(S2="","",H2&amp;S2&amp;入力表・参加種目確認!CA14)</f>
        <v/>
      </c>
      <c r="U2" s="34" t="str">
        <f>IF(ISERROR(VLOOKUP(RIGHT(T2,3),$BM$16:$BN$21,2,FALSE)),"",VLOOKUP(RIGHT(T2,3),$BM$16:$BN$21,2,FALSE))</f>
        <v/>
      </c>
      <c r="V2" s="129">
        <f>入力表・参加種目確認!E6</f>
        <v>0</v>
      </c>
      <c r="W2" s="131">
        <f>入力表・参加種目確認!AN5</f>
        <v>0</v>
      </c>
      <c r="X2" s="131">
        <f>入力表・参加種目確認!AU5</f>
        <v>0</v>
      </c>
      <c r="Y2" s="131">
        <f>入力表・参加種目確認!BA5</f>
        <v>0</v>
      </c>
      <c r="Z2" s="131">
        <f>入力表・参加種目確認!AN6</f>
        <v>0</v>
      </c>
      <c r="AA2" s="131">
        <f>入力表・参加種目確認!AU6</f>
        <v>0</v>
      </c>
      <c r="AB2" s="131">
        <f>入力表・参加種目確認!BA6</f>
        <v>0</v>
      </c>
      <c r="AC2" s="131">
        <f>入力表・参加種目確認!CM3</f>
        <v>0</v>
      </c>
      <c r="AD2" s="131">
        <f>入力表・参加種目確認!CN3</f>
        <v>0</v>
      </c>
      <c r="AE2" s="131">
        <f>入力表・参加種目確認!CO3</f>
        <v>0</v>
      </c>
      <c r="AF2" s="131">
        <f>入力表・参加種目確認!CP3</f>
        <v>0</v>
      </c>
      <c r="AG2" s="131">
        <f>AC2+AE2</f>
        <v>0</v>
      </c>
      <c r="AH2" s="131">
        <f>AD2+AF2</f>
        <v>0</v>
      </c>
      <c r="AI2" s="131">
        <f>AG2+AH2</f>
        <v>0</v>
      </c>
      <c r="AJ2" s="130"/>
      <c r="AK2" s="23" t="str">
        <f>IF(入力表・参加種目確認!AN14="","",入力表・参加種目確認!AN14)</f>
        <v/>
      </c>
      <c r="AL2" s="26" t="str">
        <f>IF(入力表・参加種目確認!AO14="","",入力表・参加種目確認!AO14)</f>
        <v/>
      </c>
      <c r="AM2" s="26" t="str">
        <f>IF(ISERROR(VLOOKUP(IF(AL2="","",入力表・参加種目確認!AP14),$BJ$2:$BK$5,2,FALSE)),"",VLOOKUP(IF(AL2="","",入力表・参加種目確認!AS14),$BJ$2:$BK$5,2,FALSE))</f>
        <v/>
      </c>
      <c r="AN2" s="26" t="str">
        <f>IF(入力表・参加種目確認!AQ14="","",入力表・参加種目確認!AQ14)</f>
        <v/>
      </c>
      <c r="AO2" s="26" t="str">
        <f>IF(入力表・参加種目確認!AR14="","",入力表・参加種目確認!AR14)</f>
        <v/>
      </c>
      <c r="AP2" s="26" t="str">
        <f>IF(ISERROR(VLOOKUP(入力表・参加種目確認!AS14,$BJ$2:$BK$5,2,FALSE)),"",VLOOKUP(入力表・参加種目確認!AS14,$BJ$2:$BK$5,2,FALSE))</f>
        <v/>
      </c>
      <c r="AQ2" s="26" t="str">
        <f>IF(入力表・参加種目確認!AT14="","",入力表・参加種目確認!AT14)</f>
        <v/>
      </c>
      <c r="AR2" s="24" t="str">
        <f>IF(入力表・参加種目確認!AU14="","",入力表・参加種目確認!AU14)</f>
        <v/>
      </c>
      <c r="AS2" s="23" t="str">
        <f>IF(入力表・参加種目確認!BB14="","",入力表・参加種目確認!BB14)</f>
        <v/>
      </c>
      <c r="AT2" s="26" t="str">
        <f>IF(入力表・参加種目確認!BC14="","",入力表・参加種目確認!BC14)</f>
        <v/>
      </c>
      <c r="AU2" s="26" t="str">
        <f>IF(ISERROR(VLOOKUP(IF(AT2="","",入力表・参加種目確認!BD14),$BJ$2:$BK$5,2,FALSE)),"",VLOOKUP(IF(AT2="","",入力表・参加種目確認!BD14),$BJ$2:$BK$5,2,FALSE))</f>
        <v/>
      </c>
      <c r="AV2" s="27" t="str">
        <f>IF(入力表・参加種目確認!BE14="","",入力表・参加種目確認!BE14)</f>
        <v/>
      </c>
      <c r="AW2" s="27" t="str">
        <f>IF(入力表・参加種目確認!BF14="","",入力表・参加種目確認!BF14)</f>
        <v/>
      </c>
      <c r="AX2" s="27" t="str">
        <f>IF(ISERROR(VLOOKUP(入力表・参加種目確認!BG14,$BJ$2:$BK$5,2,FALSE)),"",VLOOKUP(入力表・参加種目確認!BG14,$BJ$2:$BK$5,2,FALSE))</f>
        <v/>
      </c>
      <c r="AY2" s="27" t="str">
        <f>IF(入力表・参加種目確認!BH14="","",入力表・参加種目確認!BH14)</f>
        <v/>
      </c>
      <c r="AZ2" s="25" t="str">
        <f>IF(入力表・参加種目確認!BI14="","",入力表・参加種目確認!BI14)</f>
        <v/>
      </c>
      <c r="BA2" s="28" t="str">
        <f>IF(入力表・参加種目確認!BP14="","",入力表・参加種目確認!BP14)</f>
        <v/>
      </c>
      <c r="BB2" s="32" t="str">
        <f>IF(入力表・参加種目確認!BQ14="","",入力表・参加種目確認!BQ14)</f>
        <v/>
      </c>
      <c r="BC2" s="32" t="str">
        <f>IF(ISERROR(VLOOKUP(IF(BB2="","",入力表・参加種目確認!BR14),$BJ$2:$BK$5,2,FALSE)),"",VLOOKUP(IF(BB2="","",入力表・参加種目確認!BR14),$BJ$2:$BK$5,2,FALSE))</f>
        <v/>
      </c>
      <c r="BD2" s="32" t="str">
        <f>IF(入力表・参加種目確認!BS14="","",入力表・参加種目確認!BS14)</f>
        <v/>
      </c>
      <c r="BE2" s="32" t="str">
        <f>IF(入力表・参加種目確認!BT14="","",入力表・参加種目確認!BT14)</f>
        <v/>
      </c>
      <c r="BF2" s="32" t="str">
        <f>IF(ISERROR(VLOOKUP(入力表・参加種目確認!BU14,$BJ$2:$BK$5,2,FALSE)),"",VLOOKUP(入力表・参加種目確認!BU14,$BJ$2:$BK$5,2,FALSE))</f>
        <v/>
      </c>
      <c r="BG2" s="32" t="str">
        <f>IF(入力表・参加種目確認!BV14="","",入力表・参加種目確認!BV14)</f>
        <v/>
      </c>
      <c r="BH2" s="30" t="str">
        <f>IF(入力表・参加種目確認!BW14="","",入力表・参加種目確認!BW14)</f>
        <v/>
      </c>
      <c r="BJ2" s="13" t="s">
        <v>132</v>
      </c>
      <c r="BK2" s="13" t="s">
        <v>134</v>
      </c>
      <c r="BM2" s="18" t="s">
        <v>149</v>
      </c>
      <c r="BN2" s="18"/>
      <c r="BP2" s="140" t="s">
        <v>638</v>
      </c>
      <c r="BQ2" s="140" t="s">
        <v>638</v>
      </c>
    </row>
    <row r="3" spans="1:69" ht="6" customHeight="1">
      <c r="A3" s="9">
        <v>2</v>
      </c>
      <c r="B3" s="34" t="str">
        <f>IF(入力表・参加種目確認!H15=0,"",入力表・参加種目確認!H15)</f>
        <v>女</v>
      </c>
      <c r="C3" s="34" t="str">
        <f>IF(入力表・参加種目確認!J15=0,"",入力表・参加種目確認!J15)</f>
        <v/>
      </c>
      <c r="D3" s="34" t="str">
        <f>IF(入力表・参加種目確認!N15=0,"",入力表・参加種目確認!N15)</f>
        <v/>
      </c>
      <c r="E3" s="34" t="str">
        <f>RIGHT(入力表・参加種目確認!AA15,2)</f>
        <v/>
      </c>
      <c r="F3" s="34" t="str">
        <f>IF(入力表・参加種目確認!U15=0,"",ASC(入力表・参加種目確認!U15))</f>
        <v/>
      </c>
      <c r="G3" s="34" t="str">
        <f>IF(B3="","",入力表・参加種目確認!$N$8)</f>
        <v>オホーツク</v>
      </c>
      <c r="H3" s="34" t="str">
        <f>IF(B3="","",入力表・参加種目確認!$L$4)</f>
        <v>北見常呂中</v>
      </c>
      <c r="I3" s="34">
        <f>IF(B3="","",入力表・参加種目確認!AE15)</f>
        <v>0</v>
      </c>
      <c r="J3" s="34" t="str">
        <f>IF(入力表・参加種目確認!AH15="","",入力表・参加種目確認!$E$4&amp;'貼付（事務局）'!B3&amp;"子"&amp;入力表・参加種目確認!AH15)</f>
        <v/>
      </c>
      <c r="K3" s="34" t="str">
        <f t="shared" si="0"/>
        <v/>
      </c>
      <c r="L3" s="34" t="str">
        <f>IF(入力表・参加種目確認!AV15="","",入力表・参加種目確認!$E$4&amp;'貼付（事務局）'!B3&amp;"子"&amp;入力表・参加種目確認!AV15)</f>
        <v/>
      </c>
      <c r="M3" s="34" t="str">
        <f t="shared" si="1"/>
        <v/>
      </c>
      <c r="N3" s="34" t="str">
        <f>IF(入力表・参加種目確認!BJ15="","",入力表・参加種目確認!$E$4&amp;'貼付（事務局）'!B3&amp;"子"&amp;入力表・参加種目確認!BJ15)</f>
        <v/>
      </c>
      <c r="O3" s="34" t="str">
        <f t="shared" si="2"/>
        <v/>
      </c>
      <c r="P3" s="34" t="str">
        <f>IF(入力表・参加種目確認!BX15="","",VLOOKUP(入力表・参加種目確認!$E$4,$BP$2:$BQ$5,2,FALSE)&amp;入力表・参加種目確認!H15&amp;"子"&amp;"4X100mR")</f>
        <v/>
      </c>
      <c r="Q3" s="34" t="str">
        <f>IF(P3="","",H3&amp;P3&amp;入力表・参加種目確認!BX15)</f>
        <v/>
      </c>
      <c r="R3" s="34" t="str">
        <f t="shared" ref="R3:R41" si="3">IF(ISERROR(VLOOKUP(RIGHT(Q3,3),$BM$3:$BN$14,2,FALSE)),"",VLOOKUP(RIGHT(Q3,3),$BM$3:$BN$14,2,FALSE))</f>
        <v/>
      </c>
      <c r="S3" s="34" t="str">
        <f>IF(入力表・参加種目確認!CA15="","",VLOOKUP(入力表・参加種目確認!$E$4,$BP$7:$BQ$10,2,FALSE)&amp;入力表・参加種目確認!H15&amp;"子"&amp;"4X400mR")</f>
        <v/>
      </c>
      <c r="T3" s="34" t="str">
        <f>IF(S3="","",H3&amp;S3&amp;入力表・参加種目確認!CA15)</f>
        <v/>
      </c>
      <c r="U3" s="34" t="str">
        <f t="shared" ref="U3:U41" si="4">IF(ISERROR(VLOOKUP(RIGHT(T3,3),$BM$16:$BN$21,2,FALSE)),"",VLOOKUP(RIGHT(T3,3),$BM$16:$BN$21,2,FALSE))</f>
        <v/>
      </c>
      <c r="V3" s="132"/>
      <c r="W3" s="139"/>
      <c r="X3" s="139"/>
      <c r="Y3" s="139"/>
      <c r="Z3" s="133"/>
      <c r="AA3" s="133"/>
      <c r="AB3" s="133"/>
      <c r="AC3" s="133"/>
      <c r="AD3" s="133"/>
      <c r="AE3" s="133"/>
      <c r="AF3" s="133"/>
      <c r="AG3" s="133"/>
      <c r="AH3" s="133"/>
      <c r="AI3" s="133"/>
      <c r="AJ3" s="10"/>
      <c r="AK3" s="23" t="str">
        <f>IF(入力表・参加種目確認!AN15="","",入力表・参加種目確認!AN15)</f>
        <v/>
      </c>
      <c r="AL3" s="26" t="str">
        <f>IF(入力表・参加種目確認!AO15="","",入力表・参加種目確認!AO15)</f>
        <v/>
      </c>
      <c r="AM3" s="26" t="str">
        <f>IF(ISERROR(VLOOKUP(IF(AL3="","",入力表・参加種目確認!AP15),$BJ$2:$BK$5,2,FALSE)),"",VLOOKUP(IF(AL3="","",入力表・参加種目確認!AS15),$BJ$2:$BK$5,2,FALSE))</f>
        <v/>
      </c>
      <c r="AN3" s="26" t="str">
        <f>IF(入力表・参加種目確認!AQ15="","",入力表・参加種目確認!AQ15)</f>
        <v/>
      </c>
      <c r="AO3" s="26" t="str">
        <f>IF(入力表・参加種目確認!AR15="","",入力表・参加種目確認!AR15)</f>
        <v/>
      </c>
      <c r="AP3" s="26" t="str">
        <f>IF(ISERROR(VLOOKUP(入力表・参加種目確認!AS15,$BJ$2:$BK$5,2,FALSE)),"",VLOOKUP(入力表・参加種目確認!AS15,$BJ$2:$BK$5,2,FALSE))</f>
        <v/>
      </c>
      <c r="AQ3" s="26" t="str">
        <f>IF(入力表・参加種目確認!AT15="","",入力表・参加種目確認!AT15)</f>
        <v/>
      </c>
      <c r="AR3" s="24" t="str">
        <f>IF(入力表・参加種目確認!AU15="","",入力表・参加種目確認!AU15)</f>
        <v/>
      </c>
      <c r="AS3" s="23" t="str">
        <f>IF(入力表・参加種目確認!BB15="","",入力表・参加種目確認!BB15)</f>
        <v/>
      </c>
      <c r="AT3" s="26" t="str">
        <f>IF(入力表・参加種目確認!BC15="","",入力表・参加種目確認!BC15)</f>
        <v/>
      </c>
      <c r="AU3" s="26" t="str">
        <f>IF(ISERROR(VLOOKUP(IF(AT3="","",入力表・参加種目確認!BD15),$BJ$2:$BK$5,2,FALSE)),"",VLOOKUP(IF(AT3="","",入力表・参加種目確認!BD15),$BJ$2:$BK$5,2,FALSE))</f>
        <v/>
      </c>
      <c r="AV3" s="27" t="str">
        <f>IF(入力表・参加種目確認!BE15="","",入力表・参加種目確認!BE15)</f>
        <v/>
      </c>
      <c r="AW3" s="27" t="str">
        <f>IF(入力表・参加種目確認!BF15="","",入力表・参加種目確認!BF15)</f>
        <v/>
      </c>
      <c r="AX3" s="27" t="str">
        <f>IF(ISERROR(VLOOKUP(入力表・参加種目確認!BG15,$BJ$2:$BK$5,2,FALSE)),"",VLOOKUP(入力表・参加種目確認!BG15,$BJ$2:$BK$5,2,FALSE))</f>
        <v/>
      </c>
      <c r="AY3" s="27" t="str">
        <f>IF(入力表・参加種目確認!BH15="","",入力表・参加種目確認!BH15)</f>
        <v/>
      </c>
      <c r="AZ3" s="25" t="str">
        <f>IF(入力表・参加種目確認!BI15="","",入力表・参加種目確認!BI15)</f>
        <v/>
      </c>
      <c r="BA3" s="28" t="str">
        <f>IF(入力表・参加種目確認!BP15="","",入力表・参加種目確認!BP15)</f>
        <v/>
      </c>
      <c r="BB3" s="32" t="str">
        <f>IF(入力表・参加種目確認!BQ15="","",入力表・参加種目確認!BQ15)</f>
        <v/>
      </c>
      <c r="BC3" s="32" t="str">
        <f>IF(ISERROR(VLOOKUP(IF(BB3="","",入力表・参加種目確認!BR15),$BJ$2:$BK$5,2,FALSE)),"",VLOOKUP(IF(BB3="","",入力表・参加種目確認!BR15),$BJ$2:$BK$5,2,FALSE))</f>
        <v/>
      </c>
      <c r="BD3" s="32" t="str">
        <f>IF(入力表・参加種目確認!BS15="","",入力表・参加種目確認!BS15)</f>
        <v/>
      </c>
      <c r="BE3" s="32" t="str">
        <f>IF(入力表・参加種目確認!BT15="","",入力表・参加種目確認!BT15)</f>
        <v/>
      </c>
      <c r="BF3" s="32" t="str">
        <f>IF(ISERROR(VLOOKUP(入力表・参加種目確認!BU15,$BJ$2:$BK$5,2,FALSE)),"",VLOOKUP(入力表・参加種目確認!BU15,$BJ$2:$BK$5,2,FALSE))</f>
        <v/>
      </c>
      <c r="BG3" s="32" t="str">
        <f>IF(入力表・参加種目確認!BV15="","",入力表・参加種目確認!BV15)</f>
        <v/>
      </c>
      <c r="BH3" s="30" t="str">
        <f>IF(入力表・参加種目確認!BW15="","",入力表・参加種目確認!BW15)</f>
        <v/>
      </c>
      <c r="BJ3" s="13" t="s">
        <v>133</v>
      </c>
      <c r="BK3" s="13" t="s">
        <v>134</v>
      </c>
      <c r="BM3" s="17" t="s">
        <v>67</v>
      </c>
      <c r="BN3" s="16" t="str">
        <f>CONCATENATE(入力表・参加種目確認!BL2,".",入力表・参加種目確認!BN2,入力表・参加種目確認!BO2,".",入力表・参加種目確認!BQ2,入力表・参加種目確認!BR2)</f>
        <v>..</v>
      </c>
      <c r="BP3" s="140" t="s">
        <v>639</v>
      </c>
      <c r="BQ3" s="140" t="s">
        <v>639</v>
      </c>
    </row>
    <row r="4" spans="1:69" ht="6" customHeight="1">
      <c r="A4" s="9">
        <v>3</v>
      </c>
      <c r="B4" s="34" t="str">
        <f>IF(入力表・参加種目確認!H16=0,"",入力表・参加種目確認!H16)</f>
        <v/>
      </c>
      <c r="C4" s="34" t="str">
        <f>IF(入力表・参加種目確認!J16=0,"",入力表・参加種目確認!J16)</f>
        <v/>
      </c>
      <c r="D4" s="34" t="str">
        <f>IF(入力表・参加種目確認!N16=0,"",入力表・参加種目確認!N16)</f>
        <v/>
      </c>
      <c r="E4" s="34" t="str">
        <f>RIGHT(入力表・参加種目確認!AA16,2)</f>
        <v/>
      </c>
      <c r="F4" s="34" t="str">
        <f>IF(入力表・参加種目確認!U16=0,"",ASC(入力表・参加種目確認!U16))</f>
        <v/>
      </c>
      <c r="G4" s="34" t="str">
        <f>IF(B4="","",入力表・参加種目確認!$N$8)</f>
        <v/>
      </c>
      <c r="H4" s="34" t="str">
        <f>IF(B4="","",入力表・参加種目確認!$L$4)</f>
        <v/>
      </c>
      <c r="I4" s="34" t="str">
        <f>IF(B4="","",入力表・参加種目確認!AE16)</f>
        <v/>
      </c>
      <c r="J4" s="34" t="str">
        <f>IF(入力表・参加種目確認!AH16="","",入力表・参加種目確認!$E$4&amp;'貼付（事務局）'!B4&amp;"子"&amp;入力表・参加種目確認!AH16)</f>
        <v/>
      </c>
      <c r="K4" s="34" t="str">
        <f t="shared" si="0"/>
        <v/>
      </c>
      <c r="L4" s="34" t="str">
        <f>IF(入力表・参加種目確認!AV16="","",入力表・参加種目確認!$E$4&amp;'貼付（事務局）'!B4&amp;"子"&amp;入力表・参加種目確認!AV16)</f>
        <v/>
      </c>
      <c r="M4" s="34" t="str">
        <f t="shared" si="1"/>
        <v/>
      </c>
      <c r="N4" s="34" t="str">
        <f>IF(入力表・参加種目確認!BJ16="","",入力表・参加種目確認!$E$4&amp;'貼付（事務局）'!B4&amp;"子"&amp;入力表・参加種目確認!BJ16)</f>
        <v/>
      </c>
      <c r="O4" s="34" t="str">
        <f t="shared" si="2"/>
        <v/>
      </c>
      <c r="P4" s="34" t="str">
        <f>IF(入力表・参加種目確認!BX16="","",VLOOKUP(入力表・参加種目確認!$E$4,$BP$2:$BQ$5,2,FALSE)&amp;入力表・参加種目確認!H16&amp;"子"&amp;"4X100mR")</f>
        <v/>
      </c>
      <c r="Q4" s="34" t="str">
        <f>IF(P4="","",H4&amp;P4&amp;入力表・参加種目確認!BX16)</f>
        <v/>
      </c>
      <c r="R4" s="34" t="str">
        <f t="shared" si="3"/>
        <v/>
      </c>
      <c r="S4" s="34" t="str">
        <f>IF(入力表・参加種目確認!CA16="","",VLOOKUP(入力表・参加種目確認!$E$4,$BP$7:$BQ$10,2,FALSE)&amp;入力表・参加種目確認!H16&amp;"子"&amp;"4X400mR")</f>
        <v/>
      </c>
      <c r="T4" s="34" t="str">
        <f>IF(S4="","",H4&amp;S4&amp;入力表・参加種目確認!CA16)</f>
        <v/>
      </c>
      <c r="U4" s="34" t="str">
        <f t="shared" si="4"/>
        <v/>
      </c>
      <c r="V4" s="35"/>
      <c r="W4" s="35"/>
      <c r="X4" s="35"/>
      <c r="Y4" s="35"/>
      <c r="Z4" s="35"/>
      <c r="AA4" s="35"/>
      <c r="AB4" s="35"/>
      <c r="AC4" s="35"/>
      <c r="AD4" s="35"/>
      <c r="AE4" s="35"/>
      <c r="AF4" s="35"/>
      <c r="AG4" s="35"/>
      <c r="AH4" s="35"/>
      <c r="AI4" s="35"/>
      <c r="AJ4" s="10"/>
      <c r="AK4" s="23" t="str">
        <f>IF(入力表・参加種目確認!AN16="","",入力表・参加種目確認!AN16)</f>
        <v/>
      </c>
      <c r="AL4" s="26" t="str">
        <f>IF(入力表・参加種目確認!AO16="","",入力表・参加種目確認!AO16)</f>
        <v/>
      </c>
      <c r="AM4" s="26" t="str">
        <f>IF(ISERROR(VLOOKUP(IF(AL4="","",入力表・参加種目確認!AP16),$BJ$2:$BK$5,2,FALSE)),"",VLOOKUP(IF(AL4="","",入力表・参加種目確認!AS16),$BJ$2:$BK$5,2,FALSE))</f>
        <v/>
      </c>
      <c r="AN4" s="26" t="str">
        <f>IF(入力表・参加種目確認!AQ16="","",入力表・参加種目確認!AQ16)</f>
        <v/>
      </c>
      <c r="AO4" s="26" t="str">
        <f>IF(入力表・参加種目確認!AR16="","",入力表・参加種目確認!AR16)</f>
        <v/>
      </c>
      <c r="AP4" s="26" t="str">
        <f>IF(ISERROR(VLOOKUP(入力表・参加種目確認!AS16,$BJ$2:$BK$5,2,FALSE)),"",VLOOKUP(入力表・参加種目確認!AS16,$BJ$2:$BK$5,2,FALSE))</f>
        <v/>
      </c>
      <c r="AQ4" s="26" t="str">
        <f>IF(入力表・参加種目確認!AT16="","",入力表・参加種目確認!AT16)</f>
        <v/>
      </c>
      <c r="AR4" s="24" t="str">
        <f>IF(入力表・参加種目確認!AU16="","",入力表・参加種目確認!AU16)</f>
        <v/>
      </c>
      <c r="AS4" s="23" t="str">
        <f>IF(入力表・参加種目確認!BB16="","",入力表・参加種目確認!BB16)</f>
        <v/>
      </c>
      <c r="AT4" s="26" t="str">
        <f>IF(入力表・参加種目確認!BC16="","",入力表・参加種目確認!BC16)</f>
        <v/>
      </c>
      <c r="AU4" s="26" t="str">
        <f>IF(ISERROR(VLOOKUP(IF(AT4="","",入力表・参加種目確認!BD16),$BJ$2:$BK$5,2,FALSE)),"",VLOOKUP(IF(AT4="","",入力表・参加種目確認!BD16),$BJ$2:$BK$5,2,FALSE))</f>
        <v/>
      </c>
      <c r="AV4" s="27" t="str">
        <f>IF(入力表・参加種目確認!BE16="","",入力表・参加種目確認!BE16)</f>
        <v/>
      </c>
      <c r="AW4" s="27" t="str">
        <f>IF(入力表・参加種目確認!BF16="","",入力表・参加種目確認!BF16)</f>
        <v/>
      </c>
      <c r="AX4" s="27" t="str">
        <f>IF(ISERROR(VLOOKUP(入力表・参加種目確認!BG16,$BJ$2:$BK$5,2,FALSE)),"",VLOOKUP(入力表・参加種目確認!BG16,$BJ$2:$BK$5,2,FALSE))</f>
        <v/>
      </c>
      <c r="AY4" s="27" t="str">
        <f>IF(入力表・参加種目確認!BH16="","",入力表・参加種目確認!BH16)</f>
        <v/>
      </c>
      <c r="AZ4" s="25" t="str">
        <f>IF(入力表・参加種目確認!BI16="","",入力表・参加種目確認!BI16)</f>
        <v/>
      </c>
      <c r="BA4" s="28" t="str">
        <f>IF(入力表・参加種目確認!BP16="","",入力表・参加種目確認!BP16)</f>
        <v/>
      </c>
      <c r="BB4" s="32" t="str">
        <f>IF(入力表・参加種目確認!BQ16="","",入力表・参加種目確認!BQ16)</f>
        <v/>
      </c>
      <c r="BC4" s="32" t="str">
        <f>IF(ISERROR(VLOOKUP(IF(BB4="","",入力表・参加種目確認!BR16),$BJ$2:$BK$5,2,FALSE)),"",VLOOKUP(IF(BB4="","",入力表・参加種目確認!BR16),$BJ$2:$BK$5,2,FALSE))</f>
        <v/>
      </c>
      <c r="BD4" s="32" t="str">
        <f>IF(入力表・参加種目確認!BS16="","",入力表・参加種目確認!BS16)</f>
        <v/>
      </c>
      <c r="BE4" s="32" t="str">
        <f>IF(入力表・参加種目確認!BT16="","",入力表・参加種目確認!BT16)</f>
        <v/>
      </c>
      <c r="BF4" s="32" t="str">
        <f>IF(ISERROR(VLOOKUP(入力表・参加種目確認!BU16,$BJ$2:$BK$5,2,FALSE)),"",VLOOKUP(入力表・参加種目確認!BU16,$BJ$2:$BK$5,2,FALSE))</f>
        <v/>
      </c>
      <c r="BG4" s="32" t="str">
        <f>IF(入力表・参加種目確認!BV16="","",入力表・参加種目確認!BV16)</f>
        <v/>
      </c>
      <c r="BH4" s="30" t="str">
        <f>IF(入力表・参加種目確認!BW16="","",入力表・参加種目確認!BW16)</f>
        <v/>
      </c>
      <c r="BJ4" s="13" t="s">
        <v>135</v>
      </c>
      <c r="BK4" s="13" t="s">
        <v>135</v>
      </c>
      <c r="BM4" s="17" t="s">
        <v>68</v>
      </c>
      <c r="BN4" s="16" t="str">
        <f>CONCATENATE(入力表・参加種目確認!BL3,".",入力表・参加種目確認!BN3,入力表・参加種目確認!BO3,".",入力表・参加種目確認!BQ3,入力表・参加種目確認!BR3)</f>
        <v>..</v>
      </c>
      <c r="BP4" s="140" t="s">
        <v>640</v>
      </c>
      <c r="BQ4" s="140" t="s">
        <v>642</v>
      </c>
    </row>
    <row r="5" spans="1:69" ht="6" customHeight="1">
      <c r="A5" s="9">
        <v>4</v>
      </c>
      <c r="B5" s="34" t="str">
        <f>IF(入力表・参加種目確認!H17=0,"",入力表・参加種目確認!H17)</f>
        <v/>
      </c>
      <c r="C5" s="34" t="str">
        <f>IF(入力表・参加種目確認!J17=0,"",入力表・参加種目確認!J17)</f>
        <v/>
      </c>
      <c r="D5" s="34" t="str">
        <f>IF(入力表・参加種目確認!N17=0,"",入力表・参加種目確認!N17)</f>
        <v/>
      </c>
      <c r="E5" s="34" t="str">
        <f>RIGHT(入力表・参加種目確認!AA17,2)</f>
        <v/>
      </c>
      <c r="F5" s="34" t="str">
        <f>IF(入力表・参加種目確認!U17=0,"",ASC(入力表・参加種目確認!U17))</f>
        <v/>
      </c>
      <c r="G5" s="34" t="str">
        <f>IF(B5="","",入力表・参加種目確認!$N$8)</f>
        <v/>
      </c>
      <c r="H5" s="34" t="str">
        <f>IF(B5="","",入力表・参加種目確認!$L$4)</f>
        <v/>
      </c>
      <c r="I5" s="34" t="str">
        <f>IF(B5="","",入力表・参加種目確認!AE17)</f>
        <v/>
      </c>
      <c r="J5" s="34" t="str">
        <f>IF(入力表・参加種目確認!AH17="","",入力表・参加種目確認!$E$4&amp;'貼付（事務局）'!B5&amp;"子"&amp;入力表・参加種目確認!AH17)</f>
        <v/>
      </c>
      <c r="K5" s="34" t="str">
        <f t="shared" si="0"/>
        <v/>
      </c>
      <c r="L5" s="34" t="str">
        <f>IF(入力表・参加種目確認!AV17="","",入力表・参加種目確認!$E$4&amp;'貼付（事務局）'!B5&amp;"子"&amp;入力表・参加種目確認!AV17)</f>
        <v/>
      </c>
      <c r="M5" s="34" t="str">
        <f t="shared" si="1"/>
        <v/>
      </c>
      <c r="N5" s="34" t="str">
        <f>IF(入力表・参加種目確認!BJ17="","",入力表・参加種目確認!$E$4&amp;'貼付（事務局）'!B5&amp;"子"&amp;入力表・参加種目確認!BJ17)</f>
        <v/>
      </c>
      <c r="O5" s="34" t="str">
        <f t="shared" si="2"/>
        <v/>
      </c>
      <c r="P5" s="34" t="str">
        <f>IF(入力表・参加種目確認!BX17="","",VLOOKUP(入力表・参加種目確認!$E$4,$BP$2:$BQ$5,2,FALSE)&amp;入力表・参加種目確認!H17&amp;"子"&amp;"4X100mR")</f>
        <v/>
      </c>
      <c r="Q5" s="34" t="str">
        <f>IF(P5="","",H5&amp;P5&amp;入力表・参加種目確認!BX17)</f>
        <v/>
      </c>
      <c r="R5" s="34" t="str">
        <f t="shared" si="3"/>
        <v/>
      </c>
      <c r="S5" s="34" t="str">
        <f>IF(入力表・参加種目確認!CA17="","",VLOOKUP(入力表・参加種目確認!$E$4,$BP$7:$BQ$10,2,FALSE)&amp;入力表・参加種目確認!H17&amp;"子"&amp;"4X400mR")</f>
        <v/>
      </c>
      <c r="T5" s="34" t="str">
        <f>IF(S5="","",H5&amp;S5&amp;入力表・参加種目確認!CA17)</f>
        <v/>
      </c>
      <c r="U5" s="34" t="str">
        <f t="shared" si="4"/>
        <v/>
      </c>
      <c r="V5" s="35"/>
      <c r="W5" s="35"/>
      <c r="X5" s="35"/>
      <c r="Y5" s="35"/>
      <c r="Z5" s="35"/>
      <c r="AA5" s="35"/>
      <c r="AB5" s="35"/>
      <c r="AC5" s="35"/>
      <c r="AD5" s="35"/>
      <c r="AE5" s="35"/>
      <c r="AF5" s="35"/>
      <c r="AG5" s="35"/>
      <c r="AH5" s="35"/>
      <c r="AI5" s="35"/>
      <c r="AJ5" s="10"/>
      <c r="AK5" s="23" t="str">
        <f>IF(入力表・参加種目確認!AN17="","",入力表・参加種目確認!AN17)</f>
        <v/>
      </c>
      <c r="AL5" s="26" t="str">
        <f>IF(入力表・参加種目確認!AO17="","",入力表・参加種目確認!AO17)</f>
        <v/>
      </c>
      <c r="AM5" s="26" t="str">
        <f>IF(ISERROR(VLOOKUP(IF(AL5="","",入力表・参加種目確認!AP17),$BJ$2:$BK$5,2,FALSE)),"",VLOOKUP(IF(AL5="","",入力表・参加種目確認!AS17),$BJ$2:$BK$5,2,FALSE))</f>
        <v/>
      </c>
      <c r="AN5" s="26" t="str">
        <f>IF(入力表・参加種目確認!AQ17="","",入力表・参加種目確認!AQ17)</f>
        <v/>
      </c>
      <c r="AO5" s="26" t="str">
        <f>IF(入力表・参加種目確認!AR17="","",入力表・参加種目確認!AR17)</f>
        <v/>
      </c>
      <c r="AP5" s="26" t="str">
        <f>IF(ISERROR(VLOOKUP(入力表・参加種目確認!AS17,$BJ$2:$BK$5,2,FALSE)),"",VLOOKUP(入力表・参加種目確認!AS17,$BJ$2:$BK$5,2,FALSE))</f>
        <v/>
      </c>
      <c r="AQ5" s="26" t="str">
        <f>IF(入力表・参加種目確認!AT17="","",入力表・参加種目確認!AT17)</f>
        <v/>
      </c>
      <c r="AR5" s="24" t="str">
        <f>IF(入力表・参加種目確認!AU17="","",入力表・参加種目確認!AU17)</f>
        <v/>
      </c>
      <c r="AS5" s="23" t="str">
        <f>IF(入力表・参加種目確認!BB17="","",入力表・参加種目確認!BB17)</f>
        <v/>
      </c>
      <c r="AT5" s="26" t="str">
        <f>IF(入力表・参加種目確認!BC17="","",入力表・参加種目確認!BC17)</f>
        <v/>
      </c>
      <c r="AU5" s="26" t="str">
        <f>IF(ISERROR(VLOOKUP(IF(AT5="","",入力表・参加種目確認!BD17),$BJ$2:$BK$5,2,FALSE)),"",VLOOKUP(IF(AT5="","",入力表・参加種目確認!BD17),$BJ$2:$BK$5,2,FALSE))</f>
        <v/>
      </c>
      <c r="AV5" s="27" t="str">
        <f>IF(入力表・参加種目確認!BE17="","",入力表・参加種目確認!BE17)</f>
        <v/>
      </c>
      <c r="AW5" s="27" t="str">
        <f>IF(入力表・参加種目確認!BF17="","",入力表・参加種目確認!BF17)</f>
        <v/>
      </c>
      <c r="AX5" s="27" t="str">
        <f>IF(ISERROR(VLOOKUP(入力表・参加種目確認!BG17,$BJ$2:$BK$5,2,FALSE)),"",VLOOKUP(入力表・参加種目確認!BG17,$BJ$2:$BK$5,2,FALSE))</f>
        <v/>
      </c>
      <c r="AY5" s="27" t="str">
        <f>IF(入力表・参加種目確認!BH17="","",入力表・参加種目確認!BH17)</f>
        <v/>
      </c>
      <c r="AZ5" s="25" t="str">
        <f>IF(入力表・参加種目確認!BI17="","",入力表・参加種目確認!BI17)</f>
        <v/>
      </c>
      <c r="BA5" s="28" t="str">
        <f>IF(入力表・参加種目確認!BP17="","",入力表・参加種目確認!BP17)</f>
        <v/>
      </c>
      <c r="BB5" s="32" t="str">
        <f>IF(入力表・参加種目確認!BQ17="","",入力表・参加種目確認!BQ17)</f>
        <v/>
      </c>
      <c r="BC5" s="32" t="str">
        <f>IF(ISERROR(VLOOKUP(IF(BB5="","",入力表・参加種目確認!BR17),$BJ$2:$BK$5,2,FALSE)),"",VLOOKUP(IF(BB5="","",入力表・参加種目確認!BR17),$BJ$2:$BK$5,2,FALSE))</f>
        <v/>
      </c>
      <c r="BD5" s="32" t="str">
        <f>IF(入力表・参加種目確認!BS17="","",入力表・参加種目確認!BS17)</f>
        <v/>
      </c>
      <c r="BE5" s="32" t="str">
        <f>IF(入力表・参加種目確認!BT17="","",入力表・参加種目確認!BT17)</f>
        <v/>
      </c>
      <c r="BF5" s="32" t="str">
        <f>IF(ISERROR(VLOOKUP(入力表・参加種目確認!BU17,$BJ$2:$BK$5,2,FALSE)),"",VLOOKUP(入力表・参加種目確認!BU17,$BJ$2:$BK$5,2,FALSE))</f>
        <v/>
      </c>
      <c r="BG5" s="32" t="str">
        <f>IF(入力表・参加種目確認!BV17="","",入力表・参加種目確認!BV17)</f>
        <v/>
      </c>
      <c r="BH5" s="30" t="str">
        <f>IF(入力表・参加種目確認!BW17="","",入力表・参加種目確認!BW17)</f>
        <v/>
      </c>
      <c r="BJ5" s="13"/>
      <c r="BK5" s="13"/>
      <c r="BM5" s="17" t="s">
        <v>69</v>
      </c>
      <c r="BN5" s="16" t="str">
        <f>CONCATENATE(入力表・参加種目確認!BL4,".",入力表・参加種目確認!BN4,入力表・参加種目確認!BO4,".",入力表・参加種目確認!BQ4,入力表・参加種目確認!BR4)</f>
        <v>..</v>
      </c>
      <c r="BP5" s="140" t="s">
        <v>641</v>
      </c>
      <c r="BQ5" s="140" t="s">
        <v>642</v>
      </c>
    </row>
    <row r="6" spans="1:69" s="6" customFormat="1" ht="6" customHeight="1">
      <c r="A6" s="9">
        <v>5</v>
      </c>
      <c r="B6" s="34" t="str">
        <f>IF(入力表・参加種目確認!H18=0,"",入力表・参加種目確認!H18)</f>
        <v/>
      </c>
      <c r="C6" s="34" t="str">
        <f>IF(入力表・参加種目確認!J18=0,"",入力表・参加種目確認!J18)</f>
        <v/>
      </c>
      <c r="D6" s="34" t="str">
        <f>IF(入力表・参加種目確認!N18=0,"",入力表・参加種目確認!N18)</f>
        <v/>
      </c>
      <c r="E6" s="34" t="str">
        <f>RIGHT(入力表・参加種目確認!AA18,2)</f>
        <v/>
      </c>
      <c r="F6" s="34" t="str">
        <f>IF(入力表・参加種目確認!U18=0,"",ASC(入力表・参加種目確認!U18))</f>
        <v/>
      </c>
      <c r="G6" s="34" t="str">
        <f>IF(B6="","",入力表・参加種目確認!$N$8)</f>
        <v/>
      </c>
      <c r="H6" s="34" t="str">
        <f>IF(B6="","",入力表・参加種目確認!$L$4)</f>
        <v/>
      </c>
      <c r="I6" s="34" t="str">
        <f>IF(B6="","",入力表・参加種目確認!AE18)</f>
        <v/>
      </c>
      <c r="J6" s="34" t="str">
        <f>IF(入力表・参加種目確認!AH18="","",入力表・参加種目確認!$E$4&amp;'貼付（事務局）'!B6&amp;"子"&amp;入力表・参加種目確認!AH18)</f>
        <v/>
      </c>
      <c r="K6" s="34" t="str">
        <f t="shared" si="0"/>
        <v/>
      </c>
      <c r="L6" s="34" t="str">
        <f>IF(入力表・参加種目確認!AV18="","",入力表・参加種目確認!$E$4&amp;'貼付（事務局）'!B6&amp;"子"&amp;入力表・参加種目確認!AV18)</f>
        <v/>
      </c>
      <c r="M6" s="34" t="str">
        <f t="shared" si="1"/>
        <v/>
      </c>
      <c r="N6" s="34" t="str">
        <f>IF(入力表・参加種目確認!BJ18="","",入力表・参加種目確認!$E$4&amp;'貼付（事務局）'!B6&amp;"子"&amp;入力表・参加種目確認!BJ18)</f>
        <v/>
      </c>
      <c r="O6" s="34" t="str">
        <f t="shared" si="2"/>
        <v/>
      </c>
      <c r="P6" s="34" t="str">
        <f>IF(入力表・参加種目確認!BX18="","",VLOOKUP(入力表・参加種目確認!$E$4,$BP$2:$BQ$5,2,FALSE)&amp;入力表・参加種目確認!H18&amp;"子"&amp;"4X100mR")</f>
        <v/>
      </c>
      <c r="Q6" s="34" t="str">
        <f>IF(P6="","",H6&amp;P6&amp;入力表・参加種目確認!BX18)</f>
        <v/>
      </c>
      <c r="R6" s="34" t="str">
        <f t="shared" si="3"/>
        <v/>
      </c>
      <c r="S6" s="34" t="str">
        <f>IF(入力表・参加種目確認!CA18="","",VLOOKUP(入力表・参加種目確認!$E$4,$BP$7:$BQ$10,2,FALSE)&amp;入力表・参加種目確認!H18&amp;"子"&amp;"4X400mR")</f>
        <v/>
      </c>
      <c r="T6" s="34" t="str">
        <f>IF(S6="","",H6&amp;S6&amp;入力表・参加種目確認!CA18)</f>
        <v/>
      </c>
      <c r="U6" s="34" t="str">
        <f t="shared" si="4"/>
        <v/>
      </c>
      <c r="V6" s="36"/>
      <c r="W6" s="36"/>
      <c r="X6" s="36"/>
      <c r="Y6" s="36"/>
      <c r="Z6" s="36"/>
      <c r="AA6" s="36"/>
      <c r="AB6" s="36"/>
      <c r="AC6" s="36"/>
      <c r="AD6" s="36"/>
      <c r="AE6" s="36"/>
      <c r="AF6" s="36"/>
      <c r="AG6" s="36"/>
      <c r="AH6" s="36"/>
      <c r="AI6" s="36"/>
      <c r="AJ6" s="11"/>
      <c r="AK6" s="23" t="str">
        <f>IF(入力表・参加種目確認!AN18="","",入力表・参加種目確認!AN18)</f>
        <v/>
      </c>
      <c r="AL6" s="26" t="str">
        <f>IF(入力表・参加種目確認!AO18="","",入力表・参加種目確認!AO18)</f>
        <v/>
      </c>
      <c r="AM6" s="26" t="str">
        <f>IF(ISERROR(VLOOKUP(IF(AL6="","",入力表・参加種目確認!AP18),$BJ$2:$BK$5,2,FALSE)),"",VLOOKUP(IF(AL6="","",入力表・参加種目確認!AS18),$BJ$2:$BK$5,2,FALSE))</f>
        <v/>
      </c>
      <c r="AN6" s="26" t="str">
        <f>IF(入力表・参加種目確認!AQ18="","",入力表・参加種目確認!AQ18)</f>
        <v/>
      </c>
      <c r="AO6" s="26" t="str">
        <f>IF(入力表・参加種目確認!AR18="","",入力表・参加種目確認!AR18)</f>
        <v/>
      </c>
      <c r="AP6" s="26" t="str">
        <f>IF(ISERROR(VLOOKUP(入力表・参加種目確認!AS18,$BJ$2:$BK$5,2,FALSE)),"",VLOOKUP(入力表・参加種目確認!AS18,$BJ$2:$BK$5,2,FALSE))</f>
        <v/>
      </c>
      <c r="AQ6" s="26" t="str">
        <f>IF(入力表・参加種目確認!AT18="","",入力表・参加種目確認!AT18)</f>
        <v/>
      </c>
      <c r="AR6" s="24" t="str">
        <f>IF(入力表・参加種目確認!AU18="","",入力表・参加種目確認!AU18)</f>
        <v/>
      </c>
      <c r="AS6" s="23" t="str">
        <f>IF(入力表・参加種目確認!BB18="","",入力表・参加種目確認!BB18)</f>
        <v/>
      </c>
      <c r="AT6" s="26" t="str">
        <f>IF(入力表・参加種目確認!BC18="","",入力表・参加種目確認!BC18)</f>
        <v/>
      </c>
      <c r="AU6" s="26" t="str">
        <f>IF(ISERROR(VLOOKUP(IF(AT6="","",入力表・参加種目確認!BD18),$BJ$2:$BK$5,2,FALSE)),"",VLOOKUP(IF(AT6="","",入力表・参加種目確認!BD18),$BJ$2:$BK$5,2,FALSE))</f>
        <v/>
      </c>
      <c r="AV6" s="27" t="str">
        <f>IF(入力表・参加種目確認!BE18="","",入力表・参加種目確認!BE18)</f>
        <v/>
      </c>
      <c r="AW6" s="27" t="str">
        <f>IF(入力表・参加種目確認!BF18="","",入力表・参加種目確認!BF18)</f>
        <v/>
      </c>
      <c r="AX6" s="27" t="str">
        <f>IF(ISERROR(VLOOKUP(入力表・参加種目確認!BG18,$BJ$2:$BK$5,2,FALSE)),"",VLOOKUP(入力表・参加種目確認!BG18,$BJ$2:$BK$5,2,FALSE))</f>
        <v/>
      </c>
      <c r="AY6" s="27" t="str">
        <f>IF(入力表・参加種目確認!BH18="","",入力表・参加種目確認!BH18)</f>
        <v/>
      </c>
      <c r="AZ6" s="25" t="str">
        <f>IF(入力表・参加種目確認!BI18="","",入力表・参加種目確認!BI18)</f>
        <v/>
      </c>
      <c r="BA6" s="29" t="str">
        <f>IF(入力表・参加種目確認!BP18="","",入力表・参加種目確認!BP18)</f>
        <v/>
      </c>
      <c r="BB6" s="33" t="str">
        <f>IF(入力表・参加種目確認!BQ18="","",入力表・参加種目確認!BQ18)</f>
        <v/>
      </c>
      <c r="BC6" s="33" t="str">
        <f>IF(ISERROR(VLOOKUP(IF(BB6="","",入力表・参加種目確認!BR18),$BJ$2:$BK$5,2,FALSE)),"",VLOOKUP(IF(BB6="","",入力表・参加種目確認!BR18),$BJ$2:$BK$5,2,FALSE))</f>
        <v/>
      </c>
      <c r="BD6" s="33" t="str">
        <f>IF(入力表・参加種目確認!BS18="","",入力表・参加種目確認!BS18)</f>
        <v/>
      </c>
      <c r="BE6" s="33" t="str">
        <f>IF(入力表・参加種目確認!BT18="","",入力表・参加種目確認!BT18)</f>
        <v/>
      </c>
      <c r="BF6" s="33" t="str">
        <f>IF(ISERROR(VLOOKUP(入力表・参加種目確認!BU18,$BJ$2:$BK$5,2,FALSE)),"",VLOOKUP(入力表・参加種目確認!BU18,$BJ$2:$BK$5,2,FALSE))</f>
        <v/>
      </c>
      <c r="BG6" s="33" t="str">
        <f>IF(入力表・参加種目確認!BV18="","",入力表・参加種目確認!BV18)</f>
        <v/>
      </c>
      <c r="BH6" s="31" t="str">
        <f>IF(入力表・参加種目確認!BW18="","",入力表・参加種目確認!BW18)</f>
        <v/>
      </c>
      <c r="BM6" s="17" t="s">
        <v>241</v>
      </c>
      <c r="BN6" s="16" t="str">
        <f>CONCATENATE(入力表・参加種目確認!BL5,".",入力表・参加種目確認!BN5,入力表・参加種目確認!BO5,".",入力表・参加種目確認!BQ5,入力表・参加種目確認!BR5)</f>
        <v>..</v>
      </c>
    </row>
    <row r="7" spans="1:69" ht="6" customHeight="1">
      <c r="A7" s="9">
        <v>6</v>
      </c>
      <c r="B7" s="34" t="str">
        <f>IF(入力表・参加種目確認!H19=0,"",入力表・参加種目確認!H19)</f>
        <v/>
      </c>
      <c r="C7" s="34" t="str">
        <f>IF(入力表・参加種目確認!J19=0,"",入力表・参加種目確認!J19)</f>
        <v/>
      </c>
      <c r="D7" s="34" t="str">
        <f>IF(入力表・参加種目確認!N19=0,"",入力表・参加種目確認!N19)</f>
        <v/>
      </c>
      <c r="E7" s="34" t="str">
        <f>RIGHT(入力表・参加種目確認!AA19,2)</f>
        <v/>
      </c>
      <c r="F7" s="34" t="str">
        <f>IF(入力表・参加種目確認!U19=0,"",ASC(入力表・参加種目確認!U19))</f>
        <v/>
      </c>
      <c r="G7" s="34" t="str">
        <f>IF(B7="","",入力表・参加種目確認!$N$8)</f>
        <v/>
      </c>
      <c r="H7" s="34" t="str">
        <f>IF(B7="","",入力表・参加種目確認!$L$4)</f>
        <v/>
      </c>
      <c r="I7" s="34" t="str">
        <f>IF(B7="","",入力表・参加種目確認!AE19)</f>
        <v/>
      </c>
      <c r="J7" s="34" t="str">
        <f>IF(入力表・参加種目確認!AH19="","",入力表・参加種目確認!$E$4&amp;'貼付（事務局）'!B7&amp;"子"&amp;入力表・参加種目確認!AH19)</f>
        <v/>
      </c>
      <c r="K7" s="34" t="str">
        <f t="shared" si="0"/>
        <v/>
      </c>
      <c r="L7" s="34" t="str">
        <f>IF(入力表・参加種目確認!AV19="","",入力表・参加種目確認!$E$4&amp;'貼付（事務局）'!B7&amp;"子"&amp;入力表・参加種目確認!AV19)</f>
        <v/>
      </c>
      <c r="M7" s="34" t="str">
        <f t="shared" si="1"/>
        <v/>
      </c>
      <c r="N7" s="34" t="str">
        <f>IF(入力表・参加種目確認!BJ19="","",入力表・参加種目確認!$E$4&amp;'貼付（事務局）'!B7&amp;"子"&amp;入力表・参加種目確認!BJ19)</f>
        <v/>
      </c>
      <c r="O7" s="34" t="str">
        <f t="shared" si="2"/>
        <v/>
      </c>
      <c r="P7" s="34" t="str">
        <f>IF(入力表・参加種目確認!BX19="","",VLOOKUP(入力表・参加種目確認!$E$4,$BP$2:$BQ$5,2,FALSE)&amp;入力表・参加種目確認!H19&amp;"子"&amp;"4X100mR")</f>
        <v/>
      </c>
      <c r="Q7" s="34" t="str">
        <f>IF(P7="","",H7&amp;P7&amp;入力表・参加種目確認!BX19)</f>
        <v/>
      </c>
      <c r="R7" s="34" t="str">
        <f t="shared" si="3"/>
        <v/>
      </c>
      <c r="S7" s="34" t="str">
        <f>IF(入力表・参加種目確認!CA19="","",VLOOKUP(入力表・参加種目確認!$E$4,$BP$7:$BQ$10,2,FALSE)&amp;入力表・参加種目確認!H19&amp;"子"&amp;"4X400mR")</f>
        <v/>
      </c>
      <c r="T7" s="34" t="str">
        <f>IF(S7="","",H7&amp;S7&amp;入力表・参加種目確認!CA19)</f>
        <v/>
      </c>
      <c r="U7" s="34" t="str">
        <f t="shared" si="4"/>
        <v/>
      </c>
      <c r="V7" s="35"/>
      <c r="W7" s="35"/>
      <c r="X7" s="35"/>
      <c r="Y7" s="35"/>
      <c r="Z7" s="35"/>
      <c r="AA7" s="35"/>
      <c r="AB7" s="35"/>
      <c r="AC7" s="35"/>
      <c r="AD7" s="35"/>
      <c r="AE7" s="35"/>
      <c r="AF7" s="35"/>
      <c r="AG7" s="35"/>
      <c r="AH7" s="35"/>
      <c r="AI7" s="35"/>
      <c r="AJ7" s="10"/>
      <c r="AK7" s="23" t="str">
        <f>IF(入力表・参加種目確認!AN19="","",入力表・参加種目確認!AN19)</f>
        <v/>
      </c>
      <c r="AL7" s="26" t="str">
        <f>IF(入力表・参加種目確認!AO19="","",入力表・参加種目確認!AO19)</f>
        <v/>
      </c>
      <c r="AM7" s="26" t="str">
        <f>IF(ISERROR(VLOOKUP(IF(AL7="","",入力表・参加種目確認!AP19),$BJ$2:$BK$5,2,FALSE)),"",VLOOKUP(IF(AL7="","",入力表・参加種目確認!AS19),$BJ$2:$BK$5,2,FALSE))</f>
        <v/>
      </c>
      <c r="AN7" s="26" t="str">
        <f>IF(入力表・参加種目確認!AQ19="","",入力表・参加種目確認!AQ19)</f>
        <v/>
      </c>
      <c r="AO7" s="26" t="str">
        <f>IF(入力表・参加種目確認!AR19="","",入力表・参加種目確認!AR19)</f>
        <v/>
      </c>
      <c r="AP7" s="26" t="str">
        <f>IF(ISERROR(VLOOKUP(入力表・参加種目確認!AS19,$BJ$2:$BK$5,2,FALSE)),"",VLOOKUP(入力表・参加種目確認!AS19,$BJ$2:$BK$5,2,FALSE))</f>
        <v/>
      </c>
      <c r="AQ7" s="26" t="str">
        <f>IF(入力表・参加種目確認!AT19="","",入力表・参加種目確認!AT19)</f>
        <v/>
      </c>
      <c r="AR7" s="24" t="str">
        <f>IF(入力表・参加種目確認!AU19="","",入力表・参加種目確認!AU19)</f>
        <v/>
      </c>
      <c r="AS7" s="23" t="str">
        <f>IF(入力表・参加種目確認!BB19="","",入力表・参加種目確認!BB19)</f>
        <v/>
      </c>
      <c r="AT7" s="26" t="str">
        <f>IF(入力表・参加種目確認!BC19="","",入力表・参加種目確認!BC19)</f>
        <v/>
      </c>
      <c r="AU7" s="26" t="str">
        <f>IF(ISERROR(VLOOKUP(IF(AT7="","",入力表・参加種目確認!BD19),$BJ$2:$BK$5,2,FALSE)),"",VLOOKUP(IF(AT7="","",入力表・参加種目確認!BD19),$BJ$2:$BK$5,2,FALSE))</f>
        <v/>
      </c>
      <c r="AV7" s="27" t="str">
        <f>IF(入力表・参加種目確認!BE19="","",入力表・参加種目確認!BE19)</f>
        <v/>
      </c>
      <c r="AW7" s="27" t="str">
        <f>IF(入力表・参加種目確認!BF19="","",入力表・参加種目確認!BF19)</f>
        <v/>
      </c>
      <c r="AX7" s="27" t="str">
        <f>IF(ISERROR(VLOOKUP(入力表・参加種目確認!BG19,$BJ$2:$BK$5,2,FALSE)),"",VLOOKUP(入力表・参加種目確認!BG19,$BJ$2:$BK$5,2,FALSE))</f>
        <v/>
      </c>
      <c r="AY7" s="27" t="str">
        <f>IF(入力表・参加種目確認!BH19="","",入力表・参加種目確認!BH19)</f>
        <v/>
      </c>
      <c r="AZ7" s="25" t="str">
        <f>IF(入力表・参加種目確認!BI19="","",入力表・参加種目確認!BI19)</f>
        <v/>
      </c>
      <c r="BA7" s="28" t="str">
        <f>IF(入力表・参加種目確認!BP19="","",入力表・参加種目確認!BP19)</f>
        <v/>
      </c>
      <c r="BB7" s="32" t="str">
        <f>IF(入力表・参加種目確認!BQ19="","",入力表・参加種目確認!BQ19)</f>
        <v/>
      </c>
      <c r="BC7" s="32" t="str">
        <f>IF(ISERROR(VLOOKUP(IF(BB7="","",入力表・参加種目確認!BR19),$BJ$2:$BK$5,2,FALSE)),"",VLOOKUP(IF(BB7="","",入力表・参加種目確認!BR19),$BJ$2:$BK$5,2,FALSE))</f>
        <v/>
      </c>
      <c r="BD7" s="32" t="str">
        <f>IF(入力表・参加種目確認!BS19="","",入力表・参加種目確認!BS19)</f>
        <v/>
      </c>
      <c r="BE7" s="32" t="str">
        <f>IF(入力表・参加種目確認!BT19="","",入力表・参加種目確認!BT19)</f>
        <v/>
      </c>
      <c r="BF7" s="32" t="str">
        <f>IF(ISERROR(VLOOKUP(入力表・参加種目確認!BU19,$BJ$2:$BK$5,2,FALSE)),"",VLOOKUP(入力表・参加種目確認!BU19,$BJ$2:$BK$5,2,FALSE))</f>
        <v/>
      </c>
      <c r="BG7" s="32" t="str">
        <f>IF(入力表・参加種目確認!BV19="","",入力表・参加種目確認!BV19)</f>
        <v/>
      </c>
      <c r="BH7" s="30" t="str">
        <f>IF(入力表・参加種目確認!BW19="","",入力表・参加種目確認!BW19)</f>
        <v/>
      </c>
      <c r="BM7" s="17" t="s">
        <v>242</v>
      </c>
      <c r="BN7" s="16" t="str">
        <f>CONCATENATE(入力表・参加種目確認!BL6,".",入力表・参加種目確認!BN6,入力表・参加種目確認!BO6,".",入力表・参加種目確認!BQ6,入力表・参加種目確認!BR6)</f>
        <v>..</v>
      </c>
      <c r="BP7" s="140" t="s">
        <v>638</v>
      </c>
      <c r="BQ7" s="140" t="s">
        <v>642</v>
      </c>
    </row>
    <row r="8" spans="1:69" ht="6" customHeight="1">
      <c r="A8" s="9">
        <v>7</v>
      </c>
      <c r="B8" s="34" t="str">
        <f>IF(入力表・参加種目確認!H20=0,"",入力表・参加種目確認!H20)</f>
        <v/>
      </c>
      <c r="C8" s="34" t="str">
        <f>IF(入力表・参加種目確認!J20=0,"",入力表・参加種目確認!J20)</f>
        <v/>
      </c>
      <c r="D8" s="34" t="str">
        <f>IF(入力表・参加種目確認!N20=0,"",入力表・参加種目確認!N20)</f>
        <v/>
      </c>
      <c r="E8" s="34" t="str">
        <f>RIGHT(入力表・参加種目確認!AA20,2)</f>
        <v/>
      </c>
      <c r="F8" s="34" t="str">
        <f>IF(入力表・参加種目確認!U20=0,"",ASC(入力表・参加種目確認!U20))</f>
        <v/>
      </c>
      <c r="G8" s="34" t="str">
        <f>IF(B8="","",入力表・参加種目確認!$N$8)</f>
        <v/>
      </c>
      <c r="H8" s="34" t="str">
        <f>IF(B8="","",入力表・参加種目確認!$L$4)</f>
        <v/>
      </c>
      <c r="I8" s="34" t="str">
        <f>IF(B8="","",入力表・参加種目確認!AE20)</f>
        <v/>
      </c>
      <c r="J8" s="34" t="str">
        <f>IF(入力表・参加種目確認!AH20="","",入力表・参加種目確認!$E$4&amp;'貼付（事務局）'!B8&amp;"子"&amp;入力表・参加種目確認!AH20)</f>
        <v/>
      </c>
      <c r="K8" s="34" t="str">
        <f t="shared" si="0"/>
        <v/>
      </c>
      <c r="L8" s="34" t="str">
        <f>IF(入力表・参加種目確認!AV20="","",入力表・参加種目確認!$E$4&amp;'貼付（事務局）'!B8&amp;"子"&amp;入力表・参加種目確認!AV20)</f>
        <v/>
      </c>
      <c r="M8" s="34" t="str">
        <f t="shared" si="1"/>
        <v/>
      </c>
      <c r="N8" s="34" t="str">
        <f>IF(入力表・参加種目確認!BJ20="","",入力表・参加種目確認!$E$4&amp;'貼付（事務局）'!B8&amp;"子"&amp;入力表・参加種目確認!BJ20)</f>
        <v/>
      </c>
      <c r="O8" s="34" t="str">
        <f t="shared" si="2"/>
        <v/>
      </c>
      <c r="P8" s="34" t="str">
        <f>IF(入力表・参加種目確認!BX20="","",VLOOKUP(入力表・参加種目確認!$E$4,$BP$2:$BQ$5,2,FALSE)&amp;入力表・参加種目確認!H20&amp;"子"&amp;"4X100mR")</f>
        <v/>
      </c>
      <c r="Q8" s="34" t="str">
        <f>IF(P8="","",H8&amp;P8&amp;入力表・参加種目確認!BX20)</f>
        <v/>
      </c>
      <c r="R8" s="34" t="str">
        <f t="shared" si="3"/>
        <v/>
      </c>
      <c r="S8" s="34" t="str">
        <f>IF(入力表・参加種目確認!CA20="","",VLOOKUP(入力表・参加種目確認!$E$4,$BP$7:$BQ$10,2,FALSE)&amp;入力表・参加種目確認!H20&amp;"子"&amp;"4X400mR")</f>
        <v/>
      </c>
      <c r="T8" s="34" t="str">
        <f>IF(S8="","",H8&amp;S8&amp;入力表・参加種目確認!CA20)</f>
        <v/>
      </c>
      <c r="U8" s="34" t="str">
        <f t="shared" si="4"/>
        <v/>
      </c>
      <c r="V8" s="35"/>
      <c r="W8" s="35"/>
      <c r="X8" s="35"/>
      <c r="Y8" s="35"/>
      <c r="Z8" s="35"/>
      <c r="AA8" s="35"/>
      <c r="AB8" s="35"/>
      <c r="AC8" s="35"/>
      <c r="AD8" s="35"/>
      <c r="AE8" s="35"/>
      <c r="AF8" s="35"/>
      <c r="AG8" s="35"/>
      <c r="AH8" s="35"/>
      <c r="AI8" s="35"/>
      <c r="AJ8" s="10"/>
      <c r="AK8" s="23" t="str">
        <f>IF(入力表・参加種目確認!AN20="","",入力表・参加種目確認!AN20)</f>
        <v/>
      </c>
      <c r="AL8" s="26" t="str">
        <f>IF(入力表・参加種目確認!AO20="","",入力表・参加種目確認!AO20)</f>
        <v/>
      </c>
      <c r="AM8" s="26" t="str">
        <f>IF(ISERROR(VLOOKUP(IF(AL8="","",入力表・参加種目確認!AP20),$BJ$2:$BK$5,2,FALSE)),"",VLOOKUP(IF(AL8="","",入力表・参加種目確認!AS20),$BJ$2:$BK$5,2,FALSE))</f>
        <v/>
      </c>
      <c r="AN8" s="26" t="str">
        <f>IF(入力表・参加種目確認!AQ20="","",入力表・参加種目確認!AQ20)</f>
        <v/>
      </c>
      <c r="AO8" s="26" t="str">
        <f>IF(入力表・参加種目確認!AR20="","",入力表・参加種目確認!AR20)</f>
        <v/>
      </c>
      <c r="AP8" s="26" t="str">
        <f>IF(ISERROR(VLOOKUP(入力表・参加種目確認!AS20,$BJ$2:$BK$5,2,FALSE)),"",VLOOKUP(入力表・参加種目確認!AS20,$BJ$2:$BK$5,2,FALSE))</f>
        <v/>
      </c>
      <c r="AQ8" s="26" t="str">
        <f>IF(入力表・参加種目確認!AT20="","",入力表・参加種目確認!AT20)</f>
        <v/>
      </c>
      <c r="AR8" s="24" t="str">
        <f>IF(入力表・参加種目確認!AU20="","",入力表・参加種目確認!AU20)</f>
        <v/>
      </c>
      <c r="AS8" s="23" t="str">
        <f>IF(入力表・参加種目確認!BB20="","",入力表・参加種目確認!BB20)</f>
        <v/>
      </c>
      <c r="AT8" s="26" t="str">
        <f>IF(入力表・参加種目確認!BC20="","",入力表・参加種目確認!BC20)</f>
        <v/>
      </c>
      <c r="AU8" s="26" t="str">
        <f>IF(ISERROR(VLOOKUP(IF(AT8="","",入力表・参加種目確認!BD20),$BJ$2:$BK$5,2,FALSE)),"",VLOOKUP(IF(AT8="","",入力表・参加種目確認!BD20),$BJ$2:$BK$5,2,FALSE))</f>
        <v/>
      </c>
      <c r="AV8" s="27" t="str">
        <f>IF(入力表・参加種目確認!BE20="","",入力表・参加種目確認!BE20)</f>
        <v/>
      </c>
      <c r="AW8" s="27" t="str">
        <f>IF(入力表・参加種目確認!BF20="","",入力表・参加種目確認!BF20)</f>
        <v/>
      </c>
      <c r="AX8" s="27" t="str">
        <f>IF(ISERROR(VLOOKUP(入力表・参加種目確認!BG20,$BJ$2:$BK$5,2,FALSE)),"",VLOOKUP(入力表・参加種目確認!BG20,$BJ$2:$BK$5,2,FALSE))</f>
        <v/>
      </c>
      <c r="AY8" s="27" t="str">
        <f>IF(入力表・参加種目確認!BH20="","",入力表・参加種目確認!BH20)</f>
        <v/>
      </c>
      <c r="AZ8" s="25" t="str">
        <f>IF(入力表・参加種目確認!BI20="","",入力表・参加種目確認!BI20)</f>
        <v/>
      </c>
      <c r="BA8" s="28" t="str">
        <f>IF(入力表・参加種目確認!BP20="","",入力表・参加種目確認!BP20)</f>
        <v/>
      </c>
      <c r="BB8" s="32" t="str">
        <f>IF(入力表・参加種目確認!BQ20="","",入力表・参加種目確認!BQ20)</f>
        <v/>
      </c>
      <c r="BC8" s="32" t="str">
        <f>IF(ISERROR(VLOOKUP(IF(BB8="","",入力表・参加種目確認!BR20),$BJ$2:$BK$5,2,FALSE)),"",VLOOKUP(IF(BB8="","",入力表・参加種目確認!BR20),$BJ$2:$BK$5,2,FALSE))</f>
        <v/>
      </c>
      <c r="BD8" s="32" t="str">
        <f>IF(入力表・参加種目確認!BS20="","",入力表・参加種目確認!BS20)</f>
        <v/>
      </c>
      <c r="BE8" s="32" t="str">
        <f>IF(入力表・参加種目確認!BT20="","",入力表・参加種目確認!BT20)</f>
        <v/>
      </c>
      <c r="BF8" s="32" t="str">
        <f>IF(ISERROR(VLOOKUP(入力表・参加種目確認!BU20,$BJ$2:$BK$5,2,FALSE)),"",VLOOKUP(入力表・参加種目確認!BU20,$BJ$2:$BK$5,2,FALSE))</f>
        <v/>
      </c>
      <c r="BG8" s="32" t="str">
        <f>IF(入力表・参加種目確認!BV20="","",入力表・参加種目確認!BV20)</f>
        <v/>
      </c>
      <c r="BH8" s="30" t="str">
        <f>IF(入力表・参加種目確認!BW20="","",入力表・参加種目確認!BW20)</f>
        <v/>
      </c>
      <c r="BM8" s="17" t="s">
        <v>243</v>
      </c>
      <c r="BN8" s="16" t="str">
        <f>CONCATENATE(入力表・参加種目確認!BL7,".",入力表・参加種目確認!BN7,入力表・参加種目確認!BO7,".",入力表・参加種目確認!BQ7,入力表・参加種目確認!BR7)</f>
        <v>..</v>
      </c>
      <c r="BP8" s="140" t="s">
        <v>639</v>
      </c>
      <c r="BQ8" s="140" t="s">
        <v>642</v>
      </c>
    </row>
    <row r="9" spans="1:69" ht="6" customHeight="1">
      <c r="A9" s="9">
        <v>8</v>
      </c>
      <c r="B9" s="34" t="str">
        <f>IF(入力表・参加種目確認!H21=0,"",入力表・参加種目確認!H21)</f>
        <v/>
      </c>
      <c r="C9" s="34" t="str">
        <f>IF(入力表・参加種目確認!J21=0,"",入力表・参加種目確認!J21)</f>
        <v/>
      </c>
      <c r="D9" s="34" t="str">
        <f>IF(入力表・参加種目確認!N21=0,"",入力表・参加種目確認!N21)</f>
        <v/>
      </c>
      <c r="E9" s="34" t="str">
        <f>RIGHT(入力表・参加種目確認!AA21,2)</f>
        <v/>
      </c>
      <c r="F9" s="34" t="str">
        <f>IF(入力表・参加種目確認!U21=0,"",ASC(入力表・参加種目確認!U21))</f>
        <v/>
      </c>
      <c r="G9" s="34" t="str">
        <f>IF(B9="","",入力表・参加種目確認!$N$8)</f>
        <v/>
      </c>
      <c r="H9" s="34" t="str">
        <f>IF(B9="","",入力表・参加種目確認!$L$4)</f>
        <v/>
      </c>
      <c r="I9" s="34" t="str">
        <f>IF(B9="","",入力表・参加種目確認!AE21)</f>
        <v/>
      </c>
      <c r="J9" s="34" t="str">
        <f>IF(入力表・参加種目確認!AH21="","",入力表・参加種目確認!$E$4&amp;'貼付（事務局）'!B9&amp;"子"&amp;入力表・参加種目確認!AH21)</f>
        <v/>
      </c>
      <c r="K9" s="34" t="str">
        <f t="shared" si="0"/>
        <v/>
      </c>
      <c r="L9" s="34" t="str">
        <f>IF(入力表・参加種目確認!AV21="","",入力表・参加種目確認!$E$4&amp;'貼付（事務局）'!B9&amp;"子"&amp;入力表・参加種目確認!AV21)</f>
        <v/>
      </c>
      <c r="M9" s="34" t="str">
        <f t="shared" si="1"/>
        <v/>
      </c>
      <c r="N9" s="34" t="str">
        <f>IF(入力表・参加種目確認!BJ21="","",入力表・参加種目確認!$E$4&amp;'貼付（事務局）'!B9&amp;"子"&amp;入力表・参加種目確認!BJ21)</f>
        <v/>
      </c>
      <c r="O9" s="34" t="str">
        <f t="shared" si="2"/>
        <v/>
      </c>
      <c r="P9" s="34" t="str">
        <f>IF(入力表・参加種目確認!BX21="","",VLOOKUP(入力表・参加種目確認!$E$4,$BP$2:$BQ$5,2,FALSE)&amp;入力表・参加種目確認!H21&amp;"子"&amp;"4X100mR")</f>
        <v/>
      </c>
      <c r="Q9" s="34" t="str">
        <f>IF(P9="","",H9&amp;P9&amp;入力表・参加種目確認!BX21)</f>
        <v/>
      </c>
      <c r="R9" s="34" t="str">
        <f t="shared" si="3"/>
        <v/>
      </c>
      <c r="S9" s="34" t="str">
        <f>IF(入力表・参加種目確認!CA21="","",VLOOKUP(入力表・参加種目確認!$E$4,$BP$7:$BQ$10,2,FALSE)&amp;入力表・参加種目確認!H21&amp;"子"&amp;"4X400mR")</f>
        <v/>
      </c>
      <c r="T9" s="34" t="str">
        <f>IF(S9="","",H9&amp;S9&amp;入力表・参加種目確認!CA21)</f>
        <v/>
      </c>
      <c r="U9" s="34" t="str">
        <f t="shared" si="4"/>
        <v/>
      </c>
      <c r="V9" s="35"/>
      <c r="W9" s="35"/>
      <c r="X9" s="35"/>
      <c r="Y9" s="35"/>
      <c r="Z9" s="35"/>
      <c r="AA9" s="35"/>
      <c r="AB9" s="35"/>
      <c r="AC9" s="35"/>
      <c r="AD9" s="35"/>
      <c r="AE9" s="35"/>
      <c r="AF9" s="35"/>
      <c r="AG9" s="35"/>
      <c r="AH9" s="35"/>
      <c r="AI9" s="35"/>
      <c r="AJ9" s="10"/>
      <c r="AK9" s="23" t="str">
        <f>IF(入力表・参加種目確認!AN21="","",入力表・参加種目確認!AN21)</f>
        <v/>
      </c>
      <c r="AL9" s="26" t="str">
        <f>IF(入力表・参加種目確認!AO21="","",入力表・参加種目確認!AO21)</f>
        <v/>
      </c>
      <c r="AM9" s="26" t="str">
        <f>IF(ISERROR(VLOOKUP(IF(AL9="","",入力表・参加種目確認!AP21),$BJ$2:$BK$5,2,FALSE)),"",VLOOKUP(IF(AL9="","",入力表・参加種目確認!AS21),$BJ$2:$BK$5,2,FALSE))</f>
        <v/>
      </c>
      <c r="AN9" s="26" t="str">
        <f>IF(入力表・参加種目確認!AQ21="","",入力表・参加種目確認!AQ21)</f>
        <v/>
      </c>
      <c r="AO9" s="26" t="str">
        <f>IF(入力表・参加種目確認!AR21="","",入力表・参加種目確認!AR21)</f>
        <v/>
      </c>
      <c r="AP9" s="26" t="str">
        <f>IF(ISERROR(VLOOKUP(入力表・参加種目確認!AS21,$BJ$2:$BK$5,2,FALSE)),"",VLOOKUP(入力表・参加種目確認!AS21,$BJ$2:$BK$5,2,FALSE))</f>
        <v/>
      </c>
      <c r="AQ9" s="26" t="str">
        <f>IF(入力表・参加種目確認!AT21="","",入力表・参加種目確認!AT21)</f>
        <v/>
      </c>
      <c r="AR9" s="24" t="str">
        <f>IF(入力表・参加種目確認!AU21="","",入力表・参加種目確認!AU21)</f>
        <v/>
      </c>
      <c r="AS9" s="23" t="str">
        <f>IF(入力表・参加種目確認!BB21="","",入力表・参加種目確認!BB21)</f>
        <v/>
      </c>
      <c r="AT9" s="26" t="str">
        <f>IF(入力表・参加種目確認!BC21="","",入力表・参加種目確認!BC21)</f>
        <v/>
      </c>
      <c r="AU9" s="26" t="str">
        <f>IF(ISERROR(VLOOKUP(IF(AT9="","",入力表・参加種目確認!BD21),$BJ$2:$BK$5,2,FALSE)),"",VLOOKUP(IF(AT9="","",入力表・参加種目確認!BD21),$BJ$2:$BK$5,2,FALSE))</f>
        <v/>
      </c>
      <c r="AV9" s="27" t="str">
        <f>IF(入力表・参加種目確認!BE21="","",入力表・参加種目確認!BE21)</f>
        <v/>
      </c>
      <c r="AW9" s="27" t="str">
        <f>IF(入力表・参加種目確認!BF21="","",入力表・参加種目確認!BF21)</f>
        <v/>
      </c>
      <c r="AX9" s="27" t="str">
        <f>IF(ISERROR(VLOOKUP(入力表・参加種目確認!BG21,$BJ$2:$BK$5,2,FALSE)),"",VLOOKUP(入力表・参加種目確認!BG21,$BJ$2:$BK$5,2,FALSE))</f>
        <v/>
      </c>
      <c r="AY9" s="27" t="str">
        <f>IF(入力表・参加種目確認!BH21="","",入力表・参加種目確認!BH21)</f>
        <v/>
      </c>
      <c r="AZ9" s="25" t="str">
        <f>IF(入力表・参加種目確認!BI21="","",入力表・参加種目確認!BI21)</f>
        <v/>
      </c>
      <c r="BA9" s="28" t="str">
        <f>IF(入力表・参加種目確認!BP21="","",入力表・参加種目確認!BP21)</f>
        <v/>
      </c>
      <c r="BB9" s="32" t="str">
        <f>IF(入力表・参加種目確認!BQ21="","",入力表・参加種目確認!BQ21)</f>
        <v/>
      </c>
      <c r="BC9" s="32" t="str">
        <f>IF(ISERROR(VLOOKUP(IF(BB9="","",入力表・参加種目確認!BR21),$BJ$2:$BK$5,2,FALSE)),"",VLOOKUP(IF(BB9="","",入力表・参加種目確認!BR21),$BJ$2:$BK$5,2,FALSE))</f>
        <v/>
      </c>
      <c r="BD9" s="32" t="str">
        <f>IF(入力表・参加種目確認!BS21="","",入力表・参加種目確認!BS21)</f>
        <v/>
      </c>
      <c r="BE9" s="32" t="str">
        <f>IF(入力表・参加種目確認!BT21="","",入力表・参加種目確認!BT21)</f>
        <v/>
      </c>
      <c r="BF9" s="32" t="str">
        <f>IF(ISERROR(VLOOKUP(入力表・参加種目確認!BU21,$BJ$2:$BK$5,2,FALSE)),"",VLOOKUP(入力表・参加種目確認!BU21,$BJ$2:$BK$5,2,FALSE))</f>
        <v/>
      </c>
      <c r="BG9" s="32" t="str">
        <f>IF(入力表・参加種目確認!BV21="","",入力表・参加種目確認!BV21)</f>
        <v/>
      </c>
      <c r="BH9" s="30" t="str">
        <f>IF(入力表・参加種目確認!BW21="","",入力表・参加種目確認!BW21)</f>
        <v/>
      </c>
      <c r="BM9" s="17" t="s">
        <v>70</v>
      </c>
      <c r="BN9" s="16" t="str">
        <f>CONCATENATE(入力表・参加種目確認!BW2,".",入力表・参加種目確認!BY2,入力表・参加種目確認!BZ2,".",入力表・参加種目確認!CB2,入力表・参加種目確認!CC2)</f>
        <v>..</v>
      </c>
      <c r="BP9" s="140" t="s">
        <v>640</v>
      </c>
      <c r="BQ9" s="140" t="s">
        <v>642</v>
      </c>
    </row>
    <row r="10" spans="1:69" ht="6" customHeight="1">
      <c r="A10" s="9">
        <v>9</v>
      </c>
      <c r="B10" s="34" t="str">
        <f>IF(入力表・参加種目確認!H22=0,"",入力表・参加種目確認!H22)</f>
        <v/>
      </c>
      <c r="C10" s="34" t="str">
        <f>IF(入力表・参加種目確認!J22=0,"",入力表・参加種目確認!J22)</f>
        <v/>
      </c>
      <c r="D10" s="34" t="str">
        <f>IF(入力表・参加種目確認!N22=0,"",入力表・参加種目確認!N22)</f>
        <v/>
      </c>
      <c r="E10" s="34" t="str">
        <f>RIGHT(入力表・参加種目確認!AA22,2)</f>
        <v/>
      </c>
      <c r="F10" s="34" t="str">
        <f>IF(入力表・参加種目確認!U22=0,"",ASC(入力表・参加種目確認!U22))</f>
        <v/>
      </c>
      <c r="G10" s="34" t="str">
        <f>IF(B10="","",入力表・参加種目確認!$N$8)</f>
        <v/>
      </c>
      <c r="H10" s="34" t="str">
        <f>IF(B10="","",入力表・参加種目確認!$L$4)</f>
        <v/>
      </c>
      <c r="I10" s="34" t="str">
        <f>IF(B10="","",入力表・参加種目確認!AE22)</f>
        <v/>
      </c>
      <c r="J10" s="34" t="str">
        <f>IF(入力表・参加種目確認!AH22="","",入力表・参加種目確認!$E$4&amp;'貼付（事務局）'!B10&amp;"子"&amp;入力表・参加種目確認!AH22)</f>
        <v/>
      </c>
      <c r="K10" s="34" t="str">
        <f t="shared" si="0"/>
        <v/>
      </c>
      <c r="L10" s="34" t="str">
        <f>IF(入力表・参加種目確認!AV22="","",入力表・参加種目確認!$E$4&amp;'貼付（事務局）'!B10&amp;"子"&amp;入力表・参加種目確認!AV22)</f>
        <v/>
      </c>
      <c r="M10" s="34" t="str">
        <f t="shared" si="1"/>
        <v/>
      </c>
      <c r="N10" s="34" t="str">
        <f>IF(入力表・参加種目確認!BJ22="","",入力表・参加種目確認!$E$4&amp;'貼付（事務局）'!B10&amp;"子"&amp;入力表・参加種目確認!BJ22)</f>
        <v/>
      </c>
      <c r="O10" s="34" t="str">
        <f t="shared" si="2"/>
        <v/>
      </c>
      <c r="P10" s="34" t="str">
        <f>IF(入力表・参加種目確認!BX22="","",VLOOKUP(入力表・参加種目確認!$E$4,$BP$2:$BQ$5,2,FALSE)&amp;入力表・参加種目確認!H22&amp;"子"&amp;"4X100mR")</f>
        <v/>
      </c>
      <c r="Q10" s="34" t="str">
        <f>IF(P10="","",H10&amp;P10&amp;入力表・参加種目確認!BX22)</f>
        <v/>
      </c>
      <c r="R10" s="34" t="str">
        <f t="shared" si="3"/>
        <v/>
      </c>
      <c r="S10" s="34" t="str">
        <f>IF(入力表・参加種目確認!CA22="","",VLOOKUP(入力表・参加種目確認!$E$4,$BP$7:$BQ$10,2,FALSE)&amp;入力表・参加種目確認!H22&amp;"子"&amp;"4X400mR")</f>
        <v/>
      </c>
      <c r="T10" s="34" t="str">
        <f>IF(S10="","",H10&amp;S10&amp;入力表・参加種目確認!CA22)</f>
        <v/>
      </c>
      <c r="U10" s="34" t="str">
        <f t="shared" si="4"/>
        <v/>
      </c>
      <c r="V10" s="35"/>
      <c r="W10" s="35"/>
      <c r="X10" s="35"/>
      <c r="Y10" s="35"/>
      <c r="Z10" s="35"/>
      <c r="AA10" s="35"/>
      <c r="AB10" s="35"/>
      <c r="AC10" s="35"/>
      <c r="AD10" s="35"/>
      <c r="AE10" s="35"/>
      <c r="AF10" s="35"/>
      <c r="AG10" s="35"/>
      <c r="AH10" s="35"/>
      <c r="AI10" s="35"/>
      <c r="AJ10" s="10"/>
      <c r="AK10" s="23" t="str">
        <f>IF(入力表・参加種目確認!AN22="","",入力表・参加種目確認!AN22)</f>
        <v/>
      </c>
      <c r="AL10" s="26" t="str">
        <f>IF(入力表・参加種目確認!AO22="","",入力表・参加種目確認!AO22)</f>
        <v/>
      </c>
      <c r="AM10" s="26" t="str">
        <f>IF(ISERROR(VLOOKUP(IF(AL10="","",入力表・参加種目確認!AP22),$BJ$2:$BK$5,2,FALSE)),"",VLOOKUP(IF(AL10="","",入力表・参加種目確認!AS22),$BJ$2:$BK$5,2,FALSE))</f>
        <v/>
      </c>
      <c r="AN10" s="26" t="str">
        <f>IF(入力表・参加種目確認!AQ22="","",入力表・参加種目確認!AQ22)</f>
        <v/>
      </c>
      <c r="AO10" s="26" t="str">
        <f>IF(入力表・参加種目確認!AR22="","",入力表・参加種目確認!AR22)</f>
        <v/>
      </c>
      <c r="AP10" s="26" t="str">
        <f>IF(ISERROR(VLOOKUP(入力表・参加種目確認!AS22,$BJ$2:$BK$5,2,FALSE)),"",VLOOKUP(入力表・参加種目確認!AS22,$BJ$2:$BK$5,2,FALSE))</f>
        <v/>
      </c>
      <c r="AQ10" s="26" t="str">
        <f>IF(入力表・参加種目確認!AT22="","",入力表・参加種目確認!AT22)</f>
        <v/>
      </c>
      <c r="AR10" s="24" t="str">
        <f>IF(入力表・参加種目確認!AU22="","",入力表・参加種目確認!AU22)</f>
        <v/>
      </c>
      <c r="AS10" s="23" t="str">
        <f>IF(入力表・参加種目確認!BB22="","",入力表・参加種目確認!BB22)</f>
        <v/>
      </c>
      <c r="AT10" s="26" t="str">
        <f>IF(入力表・参加種目確認!BC22="","",入力表・参加種目確認!BC22)</f>
        <v/>
      </c>
      <c r="AU10" s="26" t="str">
        <f>IF(ISERROR(VLOOKUP(IF(AT10="","",入力表・参加種目確認!BD22),$BJ$2:$BK$5,2,FALSE)),"",VLOOKUP(IF(AT10="","",入力表・参加種目確認!BD22),$BJ$2:$BK$5,2,FALSE))</f>
        <v/>
      </c>
      <c r="AV10" s="27" t="str">
        <f>IF(入力表・参加種目確認!BE22="","",入力表・参加種目確認!BE22)</f>
        <v/>
      </c>
      <c r="AW10" s="27" t="str">
        <f>IF(入力表・参加種目確認!BF22="","",入力表・参加種目確認!BF22)</f>
        <v/>
      </c>
      <c r="AX10" s="27" t="str">
        <f>IF(ISERROR(VLOOKUP(入力表・参加種目確認!BG22,$BJ$2:$BK$5,2,FALSE)),"",VLOOKUP(入力表・参加種目確認!BG22,$BJ$2:$BK$5,2,FALSE))</f>
        <v/>
      </c>
      <c r="AY10" s="27" t="str">
        <f>IF(入力表・参加種目確認!BH22="","",入力表・参加種目確認!BH22)</f>
        <v/>
      </c>
      <c r="AZ10" s="25" t="str">
        <f>IF(入力表・参加種目確認!BI22="","",入力表・参加種目確認!BI22)</f>
        <v/>
      </c>
      <c r="BA10" s="28" t="str">
        <f>IF(入力表・参加種目確認!BP22="","",入力表・参加種目確認!BP22)</f>
        <v/>
      </c>
      <c r="BB10" s="32" t="str">
        <f>IF(入力表・参加種目確認!BQ22="","",入力表・参加種目確認!BQ22)</f>
        <v/>
      </c>
      <c r="BC10" s="32" t="str">
        <f>IF(ISERROR(VLOOKUP(IF(BB10="","",入力表・参加種目確認!BR22),$BJ$2:$BK$5,2,FALSE)),"",VLOOKUP(IF(BB10="","",入力表・参加種目確認!BR22),$BJ$2:$BK$5,2,FALSE))</f>
        <v/>
      </c>
      <c r="BD10" s="32" t="str">
        <f>IF(入力表・参加種目確認!BS22="","",入力表・参加種目確認!BS22)</f>
        <v/>
      </c>
      <c r="BE10" s="32" t="str">
        <f>IF(入力表・参加種目確認!BT22="","",入力表・参加種目確認!BT22)</f>
        <v/>
      </c>
      <c r="BF10" s="32" t="str">
        <f>IF(ISERROR(VLOOKUP(入力表・参加種目確認!BU22,$BJ$2:$BK$5,2,FALSE)),"",VLOOKUP(入力表・参加種目確認!BU22,$BJ$2:$BK$5,2,FALSE))</f>
        <v/>
      </c>
      <c r="BG10" s="32" t="str">
        <f>IF(入力表・参加種目確認!BV22="","",入力表・参加種目確認!BV22)</f>
        <v/>
      </c>
      <c r="BH10" s="30" t="str">
        <f>IF(入力表・参加種目確認!BW22="","",入力表・参加種目確認!BW22)</f>
        <v/>
      </c>
      <c r="BM10" s="17" t="s">
        <v>71</v>
      </c>
      <c r="BN10" s="16" t="str">
        <f>CONCATENATE(入力表・参加種目確認!BW3,".",入力表・参加種目確認!BY3,入力表・参加種目確認!BZ3,".",入力表・参加種目確認!CB3,入力表・参加種目確認!CC3)</f>
        <v>..</v>
      </c>
      <c r="BP10" s="140" t="s">
        <v>641</v>
      </c>
      <c r="BQ10" s="140" t="s">
        <v>642</v>
      </c>
    </row>
    <row r="11" spans="1:69" ht="6" customHeight="1">
      <c r="A11" s="9">
        <v>10</v>
      </c>
      <c r="B11" s="34" t="str">
        <f>IF(入力表・参加種目確認!H23=0,"",入力表・参加種目確認!H23)</f>
        <v/>
      </c>
      <c r="C11" s="34" t="str">
        <f>IF(入力表・参加種目確認!J23=0,"",入力表・参加種目確認!J23)</f>
        <v/>
      </c>
      <c r="D11" s="34" t="str">
        <f>IF(入力表・参加種目確認!N23=0,"",入力表・参加種目確認!N23)</f>
        <v/>
      </c>
      <c r="E11" s="34" t="str">
        <f>RIGHT(入力表・参加種目確認!AA23,2)</f>
        <v/>
      </c>
      <c r="F11" s="34" t="str">
        <f>IF(入力表・参加種目確認!U23=0,"",ASC(入力表・参加種目確認!U23))</f>
        <v/>
      </c>
      <c r="G11" s="34" t="str">
        <f>IF(B11="","",入力表・参加種目確認!$N$8)</f>
        <v/>
      </c>
      <c r="H11" s="34" t="str">
        <f>IF(B11="","",入力表・参加種目確認!$L$4)</f>
        <v/>
      </c>
      <c r="I11" s="34" t="str">
        <f>IF(B11="","",入力表・参加種目確認!AE23)</f>
        <v/>
      </c>
      <c r="J11" s="34" t="str">
        <f>IF(入力表・参加種目確認!AH23="","",入力表・参加種目確認!$E$4&amp;'貼付（事務局）'!B11&amp;"子"&amp;入力表・参加種目確認!AH23)</f>
        <v/>
      </c>
      <c r="K11" s="34" t="str">
        <f t="shared" si="0"/>
        <v/>
      </c>
      <c r="L11" s="34" t="str">
        <f>IF(入力表・参加種目確認!AV23="","",入力表・参加種目確認!$E$4&amp;'貼付（事務局）'!B11&amp;"子"&amp;入力表・参加種目確認!AV23)</f>
        <v/>
      </c>
      <c r="M11" s="34" t="str">
        <f t="shared" si="1"/>
        <v/>
      </c>
      <c r="N11" s="34" t="str">
        <f>IF(入力表・参加種目確認!BJ23="","",入力表・参加種目確認!$E$4&amp;'貼付（事務局）'!B11&amp;"子"&amp;入力表・参加種目確認!BJ23)</f>
        <v/>
      </c>
      <c r="O11" s="34" t="str">
        <f t="shared" si="2"/>
        <v/>
      </c>
      <c r="P11" s="34" t="str">
        <f>IF(入力表・参加種目確認!BX23="","",VLOOKUP(入力表・参加種目確認!$E$4,$BP$2:$BQ$5,2,FALSE)&amp;入力表・参加種目確認!H23&amp;"子"&amp;"4X100mR")</f>
        <v/>
      </c>
      <c r="Q11" s="34" t="str">
        <f>IF(P11="","",H11&amp;P11&amp;入力表・参加種目確認!BX23)</f>
        <v/>
      </c>
      <c r="R11" s="34" t="str">
        <f t="shared" si="3"/>
        <v/>
      </c>
      <c r="S11" s="34" t="str">
        <f>IF(入力表・参加種目確認!CA23="","",VLOOKUP(入力表・参加種目確認!$E$4,$BP$7:$BQ$10,2,FALSE)&amp;入力表・参加種目確認!H23&amp;"子"&amp;"4X400mR")</f>
        <v/>
      </c>
      <c r="T11" s="34" t="str">
        <f>IF(S11="","",H11&amp;S11&amp;入力表・参加種目確認!CA23)</f>
        <v/>
      </c>
      <c r="U11" s="34" t="str">
        <f t="shared" si="4"/>
        <v/>
      </c>
      <c r="V11" s="35"/>
      <c r="W11" s="35"/>
      <c r="X11" s="35"/>
      <c r="Y11" s="35"/>
      <c r="Z11" s="35"/>
      <c r="AA11" s="35"/>
      <c r="AB11" s="35"/>
      <c r="AC11" s="35"/>
      <c r="AD11" s="35"/>
      <c r="AE11" s="35"/>
      <c r="AF11" s="35"/>
      <c r="AG11" s="35"/>
      <c r="AH11" s="35"/>
      <c r="AI11" s="35"/>
      <c r="AJ11" s="10"/>
      <c r="AK11" s="23" t="str">
        <f>IF(入力表・参加種目確認!AN23="","",入力表・参加種目確認!AN23)</f>
        <v/>
      </c>
      <c r="AL11" s="26" t="str">
        <f>IF(入力表・参加種目確認!AO23="","",入力表・参加種目確認!AO23)</f>
        <v/>
      </c>
      <c r="AM11" s="26" t="str">
        <f>IF(ISERROR(VLOOKUP(IF(AL11="","",入力表・参加種目確認!AP23),$BJ$2:$BK$5,2,FALSE)),"",VLOOKUP(IF(AL11="","",入力表・参加種目確認!AS23),$BJ$2:$BK$5,2,FALSE))</f>
        <v/>
      </c>
      <c r="AN11" s="26" t="str">
        <f>IF(入力表・参加種目確認!AQ23="","",入力表・参加種目確認!AQ23)</f>
        <v/>
      </c>
      <c r="AO11" s="26" t="str">
        <f>IF(入力表・参加種目確認!AR23="","",入力表・参加種目確認!AR23)</f>
        <v/>
      </c>
      <c r="AP11" s="26" t="str">
        <f>IF(ISERROR(VLOOKUP(入力表・参加種目確認!AS23,$BJ$2:$BK$5,2,FALSE)),"",VLOOKUP(入力表・参加種目確認!AS23,$BJ$2:$BK$5,2,FALSE))</f>
        <v/>
      </c>
      <c r="AQ11" s="26" t="str">
        <f>IF(入力表・参加種目確認!AT23="","",入力表・参加種目確認!AT23)</f>
        <v/>
      </c>
      <c r="AR11" s="24" t="str">
        <f>IF(入力表・参加種目確認!AU23="","",入力表・参加種目確認!AU23)</f>
        <v/>
      </c>
      <c r="AS11" s="23" t="str">
        <f>IF(入力表・参加種目確認!BB23="","",入力表・参加種目確認!BB23)</f>
        <v/>
      </c>
      <c r="AT11" s="26" t="str">
        <f>IF(入力表・参加種目確認!BC23="","",入力表・参加種目確認!BC23)</f>
        <v/>
      </c>
      <c r="AU11" s="26" t="str">
        <f>IF(ISERROR(VLOOKUP(IF(AT11="","",入力表・参加種目確認!BD23),$BJ$2:$BK$5,2,FALSE)),"",VLOOKUP(IF(AT11="","",入力表・参加種目確認!BD23),$BJ$2:$BK$5,2,FALSE))</f>
        <v/>
      </c>
      <c r="AV11" s="27" t="str">
        <f>IF(入力表・参加種目確認!BE23="","",入力表・参加種目確認!BE23)</f>
        <v/>
      </c>
      <c r="AW11" s="27" t="str">
        <f>IF(入力表・参加種目確認!BF23="","",入力表・参加種目確認!BF23)</f>
        <v/>
      </c>
      <c r="AX11" s="27" t="str">
        <f>IF(ISERROR(VLOOKUP(入力表・参加種目確認!BG23,$BJ$2:$BK$5,2,FALSE)),"",VLOOKUP(入力表・参加種目確認!BG23,$BJ$2:$BK$5,2,FALSE))</f>
        <v/>
      </c>
      <c r="AY11" s="27" t="str">
        <f>IF(入力表・参加種目確認!BH23="","",入力表・参加種目確認!BH23)</f>
        <v/>
      </c>
      <c r="AZ11" s="25" t="str">
        <f>IF(入力表・参加種目確認!BI23="","",入力表・参加種目確認!BI23)</f>
        <v/>
      </c>
      <c r="BA11" s="28" t="str">
        <f>IF(入力表・参加種目確認!BP23="","",入力表・参加種目確認!BP23)</f>
        <v/>
      </c>
      <c r="BB11" s="32" t="str">
        <f>IF(入力表・参加種目確認!BQ23="","",入力表・参加種目確認!BQ23)</f>
        <v/>
      </c>
      <c r="BC11" s="32" t="str">
        <f>IF(ISERROR(VLOOKUP(IF(BB11="","",入力表・参加種目確認!BR23),$BJ$2:$BK$5,2,FALSE)),"",VLOOKUP(IF(BB11="","",入力表・参加種目確認!BR23),$BJ$2:$BK$5,2,FALSE))</f>
        <v/>
      </c>
      <c r="BD11" s="32" t="str">
        <f>IF(入力表・参加種目確認!BS23="","",入力表・参加種目確認!BS23)</f>
        <v/>
      </c>
      <c r="BE11" s="32" t="str">
        <f>IF(入力表・参加種目確認!BT23="","",入力表・参加種目確認!BT23)</f>
        <v/>
      </c>
      <c r="BF11" s="32" t="str">
        <f>IF(ISERROR(VLOOKUP(入力表・参加種目確認!BU23,$BJ$2:$BK$5,2,FALSE)),"",VLOOKUP(入力表・参加種目確認!BU23,$BJ$2:$BK$5,2,FALSE))</f>
        <v/>
      </c>
      <c r="BG11" s="32" t="str">
        <f>IF(入力表・参加種目確認!BV23="","",入力表・参加種目確認!BV23)</f>
        <v/>
      </c>
      <c r="BH11" s="30" t="str">
        <f>IF(入力表・参加種目確認!BW23="","",入力表・参加種目確認!BW23)</f>
        <v/>
      </c>
      <c r="BM11" s="17" t="s">
        <v>72</v>
      </c>
      <c r="BN11" s="16" t="str">
        <f>CONCATENATE(入力表・参加種目確認!BW4,".",入力表・参加種目確認!BY4,入力表・参加種目確認!BZ4,".",入力表・参加種目確認!CB4,入力表・参加種目確認!CC4)</f>
        <v>..</v>
      </c>
    </row>
    <row r="12" spans="1:69" ht="6" customHeight="1">
      <c r="A12" s="9">
        <v>11</v>
      </c>
      <c r="B12" s="34" t="str">
        <f>IF(入力表・参加種目確認!H24=0,"",入力表・参加種目確認!H24)</f>
        <v/>
      </c>
      <c r="C12" s="34" t="str">
        <f>IF(入力表・参加種目確認!J24=0,"",入力表・参加種目確認!J24)</f>
        <v/>
      </c>
      <c r="D12" s="34" t="str">
        <f>IF(入力表・参加種目確認!N24=0,"",入力表・参加種目確認!N24)</f>
        <v/>
      </c>
      <c r="E12" s="34" t="str">
        <f>RIGHT(入力表・参加種目確認!AA24,2)</f>
        <v/>
      </c>
      <c r="F12" s="34" t="str">
        <f>IF(入力表・参加種目確認!U24=0,"",ASC(入力表・参加種目確認!U24))</f>
        <v/>
      </c>
      <c r="G12" s="34" t="str">
        <f>IF(B12="","",入力表・参加種目確認!$N$8)</f>
        <v/>
      </c>
      <c r="H12" s="34" t="str">
        <f>IF(B12="","",入力表・参加種目確認!$L$4)</f>
        <v/>
      </c>
      <c r="I12" s="34" t="str">
        <f>IF(B12="","",入力表・参加種目確認!AE24)</f>
        <v/>
      </c>
      <c r="J12" s="34" t="str">
        <f>IF(入力表・参加種目確認!AH24="","",入力表・参加種目確認!$E$4&amp;'貼付（事務局）'!B12&amp;"子"&amp;入力表・参加種目確認!AH24)</f>
        <v/>
      </c>
      <c r="K12" s="34" t="str">
        <f t="shared" si="0"/>
        <v/>
      </c>
      <c r="L12" s="34" t="str">
        <f>IF(入力表・参加種目確認!AV24="","",入力表・参加種目確認!$E$4&amp;'貼付（事務局）'!B12&amp;"子"&amp;入力表・参加種目確認!AV24)</f>
        <v/>
      </c>
      <c r="M12" s="34" t="str">
        <f t="shared" si="1"/>
        <v/>
      </c>
      <c r="N12" s="34" t="str">
        <f>IF(入力表・参加種目確認!BJ24="","",入力表・参加種目確認!$E$4&amp;'貼付（事務局）'!B12&amp;"子"&amp;入力表・参加種目確認!BJ24)</f>
        <v/>
      </c>
      <c r="O12" s="34" t="str">
        <f t="shared" si="2"/>
        <v/>
      </c>
      <c r="P12" s="34" t="str">
        <f>IF(入力表・参加種目確認!BX24="","",VLOOKUP(入力表・参加種目確認!$E$4,$BP$2:$BQ$5,2,FALSE)&amp;入力表・参加種目確認!H24&amp;"子"&amp;"4X100mR")</f>
        <v/>
      </c>
      <c r="Q12" s="34" t="str">
        <f>IF(P12="","",H12&amp;P12&amp;入力表・参加種目確認!BX24)</f>
        <v/>
      </c>
      <c r="R12" s="34" t="str">
        <f t="shared" si="3"/>
        <v/>
      </c>
      <c r="S12" s="34" t="str">
        <f>IF(入力表・参加種目確認!CA24="","",VLOOKUP(入力表・参加種目確認!$E$4,$BP$7:$BQ$10,2,FALSE)&amp;入力表・参加種目確認!H24&amp;"子"&amp;"4X400mR")</f>
        <v/>
      </c>
      <c r="T12" s="34" t="str">
        <f>IF(S12="","",H12&amp;S12&amp;入力表・参加種目確認!CA24)</f>
        <v/>
      </c>
      <c r="U12" s="34" t="str">
        <f t="shared" si="4"/>
        <v/>
      </c>
      <c r="V12" s="35"/>
      <c r="W12" s="35"/>
      <c r="X12" s="35"/>
      <c r="Y12" s="35"/>
      <c r="Z12" s="35"/>
      <c r="AA12" s="35"/>
      <c r="AB12" s="35"/>
      <c r="AC12" s="35"/>
      <c r="AD12" s="35"/>
      <c r="AE12" s="35"/>
      <c r="AF12" s="35"/>
      <c r="AG12" s="35"/>
      <c r="AH12" s="35"/>
      <c r="AI12" s="35"/>
      <c r="AJ12" s="10"/>
      <c r="AK12" s="23" t="str">
        <f>IF(入力表・参加種目確認!AN24="","",入力表・参加種目確認!AN24)</f>
        <v/>
      </c>
      <c r="AL12" s="26" t="str">
        <f>IF(入力表・参加種目確認!AO24="","",入力表・参加種目確認!AO24)</f>
        <v/>
      </c>
      <c r="AM12" s="26" t="str">
        <f>IF(ISERROR(VLOOKUP(IF(AL12="","",入力表・参加種目確認!AP24),$BJ$2:$BK$5,2,FALSE)),"",VLOOKUP(IF(AL12="","",入力表・参加種目確認!AS24),$BJ$2:$BK$5,2,FALSE))</f>
        <v/>
      </c>
      <c r="AN12" s="26" t="str">
        <f>IF(入力表・参加種目確認!AQ24="","",入力表・参加種目確認!AQ24)</f>
        <v/>
      </c>
      <c r="AO12" s="26" t="str">
        <f>IF(入力表・参加種目確認!AR24="","",入力表・参加種目確認!AR24)</f>
        <v/>
      </c>
      <c r="AP12" s="26" t="str">
        <f>IF(ISERROR(VLOOKUP(入力表・参加種目確認!AS24,$BJ$2:$BK$5,2,FALSE)),"",VLOOKUP(入力表・参加種目確認!AS24,$BJ$2:$BK$5,2,FALSE))</f>
        <v/>
      </c>
      <c r="AQ12" s="26" t="str">
        <f>IF(入力表・参加種目確認!AT24="","",入力表・参加種目確認!AT24)</f>
        <v/>
      </c>
      <c r="AR12" s="24" t="str">
        <f>IF(入力表・参加種目確認!AU24="","",入力表・参加種目確認!AU24)</f>
        <v/>
      </c>
      <c r="AS12" s="23" t="str">
        <f>IF(入力表・参加種目確認!BB24="","",入力表・参加種目確認!BB24)</f>
        <v/>
      </c>
      <c r="AT12" s="26" t="str">
        <f>IF(入力表・参加種目確認!BC24="","",入力表・参加種目確認!BC24)</f>
        <v/>
      </c>
      <c r="AU12" s="26" t="str">
        <f>IF(ISERROR(VLOOKUP(IF(AT12="","",入力表・参加種目確認!BD24),$BJ$2:$BK$5,2,FALSE)),"",VLOOKUP(IF(AT12="","",入力表・参加種目確認!BD24),$BJ$2:$BK$5,2,FALSE))</f>
        <v/>
      </c>
      <c r="AV12" s="27" t="str">
        <f>IF(入力表・参加種目確認!BE24="","",入力表・参加種目確認!BE24)</f>
        <v/>
      </c>
      <c r="AW12" s="27" t="str">
        <f>IF(入力表・参加種目確認!BF24="","",入力表・参加種目確認!BF24)</f>
        <v/>
      </c>
      <c r="AX12" s="27" t="str">
        <f>IF(ISERROR(VLOOKUP(入力表・参加種目確認!BG24,$BJ$2:$BK$5,2,FALSE)),"",VLOOKUP(入力表・参加種目確認!BG24,$BJ$2:$BK$5,2,FALSE))</f>
        <v/>
      </c>
      <c r="AY12" s="27" t="str">
        <f>IF(入力表・参加種目確認!BH24="","",入力表・参加種目確認!BH24)</f>
        <v/>
      </c>
      <c r="AZ12" s="25" t="str">
        <f>IF(入力表・参加種目確認!BI24="","",入力表・参加種目確認!BI24)</f>
        <v/>
      </c>
      <c r="BA12" s="28" t="str">
        <f>IF(入力表・参加種目確認!BP24="","",入力表・参加種目確認!BP24)</f>
        <v/>
      </c>
      <c r="BB12" s="32" t="str">
        <f>IF(入力表・参加種目確認!BQ24="","",入力表・参加種目確認!BQ24)</f>
        <v/>
      </c>
      <c r="BC12" s="32" t="str">
        <f>IF(ISERROR(VLOOKUP(IF(BB12="","",入力表・参加種目確認!BR24),$BJ$2:$BK$5,2,FALSE)),"",VLOOKUP(IF(BB12="","",入力表・参加種目確認!BR24),$BJ$2:$BK$5,2,FALSE))</f>
        <v/>
      </c>
      <c r="BD12" s="32" t="str">
        <f>IF(入力表・参加種目確認!BS24="","",入力表・参加種目確認!BS24)</f>
        <v/>
      </c>
      <c r="BE12" s="32" t="str">
        <f>IF(入力表・参加種目確認!BT24="","",入力表・参加種目確認!BT24)</f>
        <v/>
      </c>
      <c r="BF12" s="32" t="str">
        <f>IF(ISERROR(VLOOKUP(入力表・参加種目確認!BU24,$BJ$2:$BK$5,2,FALSE)),"",VLOOKUP(入力表・参加種目確認!BU24,$BJ$2:$BK$5,2,FALSE))</f>
        <v/>
      </c>
      <c r="BG12" s="32" t="str">
        <f>IF(入力表・参加種目確認!BV24="","",入力表・参加種目確認!BV24)</f>
        <v/>
      </c>
      <c r="BH12" s="30" t="str">
        <f>IF(入力表・参加種目確認!BW24="","",入力表・参加種目確認!BW24)</f>
        <v/>
      </c>
      <c r="BM12" s="17" t="s">
        <v>244</v>
      </c>
      <c r="BN12" s="16" t="str">
        <f>CONCATENATE(入力表・参加種目確認!BW5,".",入力表・参加種目確認!BY5,入力表・参加種目確認!BZ5,".",入力表・参加種目確認!CB5,入力表・参加種目確認!CC5)</f>
        <v>..</v>
      </c>
    </row>
    <row r="13" spans="1:69" ht="6" customHeight="1">
      <c r="A13" s="9">
        <v>12</v>
      </c>
      <c r="B13" s="34" t="str">
        <f>IF(入力表・参加種目確認!H25=0,"",入力表・参加種目確認!H25)</f>
        <v/>
      </c>
      <c r="C13" s="34" t="str">
        <f>IF(入力表・参加種目確認!J25=0,"",入力表・参加種目確認!J25)</f>
        <v/>
      </c>
      <c r="D13" s="34" t="str">
        <f>IF(入力表・参加種目確認!N25=0,"",入力表・参加種目確認!N25)</f>
        <v/>
      </c>
      <c r="E13" s="34" t="str">
        <f>RIGHT(入力表・参加種目確認!AA25,2)</f>
        <v/>
      </c>
      <c r="F13" s="34" t="str">
        <f>IF(入力表・参加種目確認!U25=0,"",ASC(入力表・参加種目確認!U25))</f>
        <v/>
      </c>
      <c r="G13" s="34" t="str">
        <f>IF(B13="","",入力表・参加種目確認!$N$8)</f>
        <v/>
      </c>
      <c r="H13" s="34" t="str">
        <f>IF(B13="","",入力表・参加種目確認!$L$4)</f>
        <v/>
      </c>
      <c r="I13" s="34" t="str">
        <f>IF(B13="","",入力表・参加種目確認!AE25)</f>
        <v/>
      </c>
      <c r="J13" s="34" t="str">
        <f>IF(入力表・参加種目確認!AH25="","",入力表・参加種目確認!$E$4&amp;'貼付（事務局）'!B13&amp;"子"&amp;入力表・参加種目確認!AH25)</f>
        <v/>
      </c>
      <c r="K13" s="34" t="str">
        <f t="shared" si="0"/>
        <v/>
      </c>
      <c r="L13" s="34" t="str">
        <f>IF(入力表・参加種目確認!AV25="","",入力表・参加種目確認!$E$4&amp;'貼付（事務局）'!B13&amp;"子"&amp;入力表・参加種目確認!AV25)</f>
        <v/>
      </c>
      <c r="M13" s="34" t="str">
        <f t="shared" si="1"/>
        <v/>
      </c>
      <c r="N13" s="34" t="str">
        <f>IF(入力表・参加種目確認!BJ25="","",入力表・参加種目確認!$E$4&amp;'貼付（事務局）'!B13&amp;"子"&amp;入力表・参加種目確認!BJ25)</f>
        <v/>
      </c>
      <c r="O13" s="34" t="str">
        <f t="shared" si="2"/>
        <v/>
      </c>
      <c r="P13" s="34" t="str">
        <f>IF(入力表・参加種目確認!BX25="","",VLOOKUP(入力表・参加種目確認!$E$4,$BP$2:$BQ$5,2,FALSE)&amp;入力表・参加種目確認!H25&amp;"子"&amp;"4X100mR")</f>
        <v/>
      </c>
      <c r="Q13" s="34" t="str">
        <f>IF(P13="","",H13&amp;P13&amp;入力表・参加種目確認!BX25)</f>
        <v/>
      </c>
      <c r="R13" s="34" t="str">
        <f t="shared" si="3"/>
        <v/>
      </c>
      <c r="S13" s="34" t="str">
        <f>IF(入力表・参加種目確認!CA25="","",VLOOKUP(入力表・参加種目確認!$E$4,$BP$7:$BQ$10,2,FALSE)&amp;入力表・参加種目確認!H25&amp;"子"&amp;"4X400mR")</f>
        <v/>
      </c>
      <c r="T13" s="34" t="str">
        <f>IF(S13="","",H13&amp;S13&amp;入力表・参加種目確認!CA25)</f>
        <v/>
      </c>
      <c r="U13" s="34" t="str">
        <f t="shared" si="4"/>
        <v/>
      </c>
      <c r="V13" s="35"/>
      <c r="W13" s="35"/>
      <c r="X13" s="35"/>
      <c r="Y13" s="35"/>
      <c r="Z13" s="35"/>
      <c r="AA13" s="35"/>
      <c r="AB13" s="35"/>
      <c r="AC13" s="35"/>
      <c r="AD13" s="35"/>
      <c r="AE13" s="35"/>
      <c r="AF13" s="35"/>
      <c r="AG13" s="35"/>
      <c r="AH13" s="35"/>
      <c r="AI13" s="35"/>
      <c r="AJ13" s="10"/>
      <c r="AK13" s="23" t="str">
        <f>IF(入力表・参加種目確認!AN25="","",入力表・参加種目確認!AN25)</f>
        <v/>
      </c>
      <c r="AL13" s="26" t="str">
        <f>IF(入力表・参加種目確認!AO25="","",入力表・参加種目確認!AO25)</f>
        <v/>
      </c>
      <c r="AM13" s="26" t="str">
        <f>IF(ISERROR(VLOOKUP(IF(AL13="","",入力表・参加種目確認!AP25),$BJ$2:$BK$5,2,FALSE)),"",VLOOKUP(IF(AL13="","",入力表・参加種目確認!AS25),$BJ$2:$BK$5,2,FALSE))</f>
        <v/>
      </c>
      <c r="AN13" s="26" t="str">
        <f>IF(入力表・参加種目確認!AQ25="","",入力表・参加種目確認!AQ25)</f>
        <v/>
      </c>
      <c r="AO13" s="26" t="str">
        <f>IF(入力表・参加種目確認!AR25="","",入力表・参加種目確認!AR25)</f>
        <v/>
      </c>
      <c r="AP13" s="26" t="str">
        <f>IF(ISERROR(VLOOKUP(入力表・参加種目確認!AS25,$BJ$2:$BK$5,2,FALSE)),"",VLOOKUP(入力表・参加種目確認!AS25,$BJ$2:$BK$5,2,FALSE))</f>
        <v/>
      </c>
      <c r="AQ13" s="26" t="str">
        <f>IF(入力表・参加種目確認!AT25="","",入力表・参加種目確認!AT25)</f>
        <v/>
      </c>
      <c r="AR13" s="24" t="str">
        <f>IF(入力表・参加種目確認!AU25="","",入力表・参加種目確認!AU25)</f>
        <v/>
      </c>
      <c r="AS13" s="23" t="str">
        <f>IF(入力表・参加種目確認!BB25="","",入力表・参加種目確認!BB25)</f>
        <v/>
      </c>
      <c r="AT13" s="26" t="str">
        <f>IF(入力表・参加種目確認!BC25="","",入力表・参加種目確認!BC25)</f>
        <v/>
      </c>
      <c r="AU13" s="26" t="str">
        <f>IF(ISERROR(VLOOKUP(IF(AT13="","",入力表・参加種目確認!BD25),$BJ$2:$BK$5,2,FALSE)),"",VLOOKUP(IF(AT13="","",入力表・参加種目確認!BD25),$BJ$2:$BK$5,2,FALSE))</f>
        <v/>
      </c>
      <c r="AV13" s="27" t="str">
        <f>IF(入力表・参加種目確認!BE25="","",入力表・参加種目確認!BE25)</f>
        <v/>
      </c>
      <c r="AW13" s="27" t="str">
        <f>IF(入力表・参加種目確認!BF25="","",入力表・参加種目確認!BF25)</f>
        <v/>
      </c>
      <c r="AX13" s="27" t="str">
        <f>IF(ISERROR(VLOOKUP(入力表・参加種目確認!BG25,$BJ$2:$BK$5,2,FALSE)),"",VLOOKUP(入力表・参加種目確認!BG25,$BJ$2:$BK$5,2,FALSE))</f>
        <v/>
      </c>
      <c r="AY13" s="27" t="str">
        <f>IF(入力表・参加種目確認!BH25="","",入力表・参加種目確認!BH25)</f>
        <v/>
      </c>
      <c r="AZ13" s="25" t="str">
        <f>IF(入力表・参加種目確認!BI25="","",入力表・参加種目確認!BI25)</f>
        <v/>
      </c>
      <c r="BA13" s="28" t="str">
        <f>IF(入力表・参加種目確認!BP25="","",入力表・参加種目確認!BP25)</f>
        <v/>
      </c>
      <c r="BB13" s="32" t="str">
        <f>IF(入力表・参加種目確認!BQ25="","",入力表・参加種目確認!BQ25)</f>
        <v/>
      </c>
      <c r="BC13" s="32" t="str">
        <f>IF(ISERROR(VLOOKUP(IF(BB13="","",入力表・参加種目確認!BR25),$BJ$2:$BK$5,2,FALSE)),"",VLOOKUP(IF(BB13="","",入力表・参加種目確認!BR25),$BJ$2:$BK$5,2,FALSE))</f>
        <v/>
      </c>
      <c r="BD13" s="32" t="str">
        <f>IF(入力表・参加種目確認!BS25="","",入力表・参加種目確認!BS25)</f>
        <v/>
      </c>
      <c r="BE13" s="32" t="str">
        <f>IF(入力表・参加種目確認!BT25="","",入力表・参加種目確認!BT25)</f>
        <v/>
      </c>
      <c r="BF13" s="32" t="str">
        <f>IF(ISERROR(VLOOKUP(入力表・参加種目確認!BU25,$BJ$2:$BK$5,2,FALSE)),"",VLOOKUP(入力表・参加種目確認!BU25,$BJ$2:$BK$5,2,FALSE))</f>
        <v/>
      </c>
      <c r="BG13" s="32" t="str">
        <f>IF(入力表・参加種目確認!BV25="","",入力表・参加種目確認!BV25)</f>
        <v/>
      </c>
      <c r="BH13" s="30" t="str">
        <f>IF(入力表・参加種目確認!BW25="","",入力表・参加種目確認!BW25)</f>
        <v/>
      </c>
      <c r="BM13" s="17" t="s">
        <v>245</v>
      </c>
      <c r="BN13" s="16" t="str">
        <f>CONCATENATE(入力表・参加種目確認!BW6,".",入力表・参加種目確認!BY6,入力表・参加種目確認!BZ6,".",入力表・参加種目確認!CB6,入力表・参加種目確認!CC6)</f>
        <v>..</v>
      </c>
    </row>
    <row r="14" spans="1:69" ht="6" customHeight="1">
      <c r="A14" s="9">
        <v>13</v>
      </c>
      <c r="B14" s="34" t="str">
        <f>IF(入力表・参加種目確認!H26=0,"",入力表・参加種目確認!H26)</f>
        <v/>
      </c>
      <c r="C14" s="34" t="str">
        <f>IF(入力表・参加種目確認!J26=0,"",入力表・参加種目確認!J26)</f>
        <v/>
      </c>
      <c r="D14" s="34" t="str">
        <f>IF(入力表・参加種目確認!N26=0,"",入力表・参加種目確認!N26)</f>
        <v/>
      </c>
      <c r="E14" s="34" t="str">
        <f>RIGHT(入力表・参加種目確認!AA26,2)</f>
        <v/>
      </c>
      <c r="F14" s="34" t="str">
        <f>IF(入力表・参加種目確認!U26=0,"",ASC(入力表・参加種目確認!U26))</f>
        <v/>
      </c>
      <c r="G14" s="34" t="str">
        <f>IF(B14="","",入力表・参加種目確認!$N$8)</f>
        <v/>
      </c>
      <c r="H14" s="34" t="str">
        <f>IF(B14="","",入力表・参加種目確認!$L$4)</f>
        <v/>
      </c>
      <c r="I14" s="34" t="str">
        <f>IF(B14="","",入力表・参加種目確認!AE26)</f>
        <v/>
      </c>
      <c r="J14" s="34" t="str">
        <f>IF(入力表・参加種目確認!AH26="","",入力表・参加種目確認!$E$4&amp;'貼付（事務局）'!B14&amp;"子"&amp;入力表・参加種目確認!AH26)</f>
        <v/>
      </c>
      <c r="K14" s="34" t="str">
        <f t="shared" si="0"/>
        <v/>
      </c>
      <c r="L14" s="34" t="str">
        <f>IF(入力表・参加種目確認!AV26="","",入力表・参加種目確認!$E$4&amp;'貼付（事務局）'!B14&amp;"子"&amp;入力表・参加種目確認!AV26)</f>
        <v/>
      </c>
      <c r="M14" s="34" t="str">
        <f t="shared" si="1"/>
        <v/>
      </c>
      <c r="N14" s="34" t="str">
        <f>IF(入力表・参加種目確認!BJ26="","",入力表・参加種目確認!$E$4&amp;'貼付（事務局）'!B14&amp;"子"&amp;入力表・参加種目確認!BJ26)</f>
        <v/>
      </c>
      <c r="O14" s="34" t="str">
        <f t="shared" si="2"/>
        <v/>
      </c>
      <c r="P14" s="34" t="str">
        <f>IF(入力表・参加種目確認!BX26="","",VLOOKUP(入力表・参加種目確認!$E$4,$BP$2:$BQ$5,2,FALSE)&amp;入力表・参加種目確認!H26&amp;"子"&amp;"4X100mR")</f>
        <v/>
      </c>
      <c r="Q14" s="34" t="str">
        <f>IF(P14="","",H14&amp;P14&amp;入力表・参加種目確認!BX26)</f>
        <v/>
      </c>
      <c r="R14" s="34" t="str">
        <f t="shared" si="3"/>
        <v/>
      </c>
      <c r="S14" s="34" t="str">
        <f>IF(入力表・参加種目確認!CA26="","",VLOOKUP(入力表・参加種目確認!$E$4,$BP$7:$BQ$10,2,FALSE)&amp;入力表・参加種目確認!H26&amp;"子"&amp;"4X400mR")</f>
        <v/>
      </c>
      <c r="T14" s="34" t="str">
        <f>IF(S14="","",H14&amp;S14&amp;入力表・参加種目確認!CA26)</f>
        <v/>
      </c>
      <c r="U14" s="34" t="str">
        <f t="shared" si="4"/>
        <v/>
      </c>
      <c r="V14" s="35"/>
      <c r="W14" s="35"/>
      <c r="X14" s="35"/>
      <c r="Y14" s="35"/>
      <c r="Z14" s="35"/>
      <c r="AA14" s="35"/>
      <c r="AB14" s="35"/>
      <c r="AC14" s="35"/>
      <c r="AD14" s="35"/>
      <c r="AE14" s="35"/>
      <c r="AF14" s="35"/>
      <c r="AG14" s="35"/>
      <c r="AH14" s="35"/>
      <c r="AI14" s="35"/>
      <c r="AJ14" s="10"/>
      <c r="AK14" s="23" t="str">
        <f>IF(入力表・参加種目確認!AN26="","",入力表・参加種目確認!AN26)</f>
        <v/>
      </c>
      <c r="AL14" s="26" t="str">
        <f>IF(入力表・参加種目確認!AO26="","",入力表・参加種目確認!AO26)</f>
        <v/>
      </c>
      <c r="AM14" s="26" t="str">
        <f>IF(ISERROR(VLOOKUP(IF(AL14="","",入力表・参加種目確認!AP26),$BJ$2:$BK$5,2,FALSE)),"",VLOOKUP(IF(AL14="","",入力表・参加種目確認!AS26),$BJ$2:$BK$5,2,FALSE))</f>
        <v/>
      </c>
      <c r="AN14" s="26" t="str">
        <f>IF(入力表・参加種目確認!AQ26="","",入力表・参加種目確認!AQ26)</f>
        <v/>
      </c>
      <c r="AO14" s="26" t="str">
        <f>IF(入力表・参加種目確認!AR26="","",入力表・参加種目確認!AR26)</f>
        <v/>
      </c>
      <c r="AP14" s="26" t="str">
        <f>IF(ISERROR(VLOOKUP(入力表・参加種目確認!AS26,$BJ$2:$BK$5,2,FALSE)),"",VLOOKUP(入力表・参加種目確認!AS26,$BJ$2:$BK$5,2,FALSE))</f>
        <v/>
      </c>
      <c r="AQ14" s="26" t="str">
        <f>IF(入力表・参加種目確認!AT26="","",入力表・参加種目確認!AT26)</f>
        <v/>
      </c>
      <c r="AR14" s="24" t="str">
        <f>IF(入力表・参加種目確認!AU26="","",入力表・参加種目確認!AU26)</f>
        <v/>
      </c>
      <c r="AS14" s="23" t="str">
        <f>IF(入力表・参加種目確認!BB26="","",入力表・参加種目確認!BB26)</f>
        <v/>
      </c>
      <c r="AT14" s="26" t="str">
        <f>IF(入力表・参加種目確認!BC26="","",入力表・参加種目確認!BC26)</f>
        <v/>
      </c>
      <c r="AU14" s="26" t="str">
        <f>IF(ISERROR(VLOOKUP(IF(AT14="","",入力表・参加種目確認!BD26),$BJ$2:$BK$5,2,FALSE)),"",VLOOKUP(IF(AT14="","",入力表・参加種目確認!BD26),$BJ$2:$BK$5,2,FALSE))</f>
        <v/>
      </c>
      <c r="AV14" s="27" t="str">
        <f>IF(入力表・参加種目確認!BE26="","",入力表・参加種目確認!BE26)</f>
        <v/>
      </c>
      <c r="AW14" s="27" t="str">
        <f>IF(入力表・参加種目確認!BF26="","",入力表・参加種目確認!BF26)</f>
        <v/>
      </c>
      <c r="AX14" s="27" t="str">
        <f>IF(ISERROR(VLOOKUP(入力表・参加種目確認!BG26,$BJ$2:$BK$5,2,FALSE)),"",VLOOKUP(入力表・参加種目確認!BG26,$BJ$2:$BK$5,2,FALSE))</f>
        <v/>
      </c>
      <c r="AY14" s="27" t="str">
        <f>IF(入力表・参加種目確認!BH26="","",入力表・参加種目確認!BH26)</f>
        <v/>
      </c>
      <c r="AZ14" s="25" t="str">
        <f>IF(入力表・参加種目確認!BI26="","",入力表・参加種目確認!BI26)</f>
        <v/>
      </c>
      <c r="BA14" s="28" t="str">
        <f>IF(入力表・参加種目確認!BP26="","",入力表・参加種目確認!BP26)</f>
        <v/>
      </c>
      <c r="BB14" s="32" t="str">
        <f>IF(入力表・参加種目確認!BQ26="","",入力表・参加種目確認!BQ26)</f>
        <v/>
      </c>
      <c r="BC14" s="32" t="str">
        <f>IF(ISERROR(VLOOKUP(IF(BB14="","",入力表・参加種目確認!BR26),$BJ$2:$BK$5,2,FALSE)),"",VLOOKUP(IF(BB14="","",入力表・参加種目確認!BR26),$BJ$2:$BK$5,2,FALSE))</f>
        <v/>
      </c>
      <c r="BD14" s="32" t="str">
        <f>IF(入力表・参加種目確認!BS26="","",入力表・参加種目確認!BS26)</f>
        <v/>
      </c>
      <c r="BE14" s="32" t="str">
        <f>IF(入力表・参加種目確認!BT26="","",入力表・参加種目確認!BT26)</f>
        <v/>
      </c>
      <c r="BF14" s="32" t="str">
        <f>IF(ISERROR(VLOOKUP(入力表・参加種目確認!BU26,$BJ$2:$BK$5,2,FALSE)),"",VLOOKUP(入力表・参加種目確認!BU26,$BJ$2:$BK$5,2,FALSE))</f>
        <v/>
      </c>
      <c r="BG14" s="32" t="str">
        <f>IF(入力表・参加種目確認!BV26="","",入力表・参加種目確認!BV26)</f>
        <v/>
      </c>
      <c r="BH14" s="30" t="str">
        <f>IF(入力表・参加種目確認!BW26="","",入力表・参加種目確認!BW26)</f>
        <v/>
      </c>
      <c r="BM14" s="17" t="s">
        <v>246</v>
      </c>
      <c r="BN14" s="16" t="str">
        <f>CONCATENATE(入力表・参加種目確認!BW7,".",入力表・参加種目確認!BY7,入力表・参加種目確認!BZ7,".",入力表・参加種目確認!CB7,入力表・参加種目確認!CC7)</f>
        <v>..</v>
      </c>
    </row>
    <row r="15" spans="1:69" ht="6" customHeight="1">
      <c r="A15" s="9">
        <v>14</v>
      </c>
      <c r="B15" s="34" t="str">
        <f>IF(入力表・参加種目確認!H27=0,"",入力表・参加種目確認!H27)</f>
        <v/>
      </c>
      <c r="C15" s="34" t="str">
        <f>IF(入力表・参加種目確認!J27=0,"",入力表・参加種目確認!J27)</f>
        <v/>
      </c>
      <c r="D15" s="34" t="str">
        <f>IF(入力表・参加種目確認!N27=0,"",入力表・参加種目確認!N27)</f>
        <v/>
      </c>
      <c r="E15" s="34" t="str">
        <f>RIGHT(入力表・参加種目確認!AA27,2)</f>
        <v/>
      </c>
      <c r="F15" s="34" t="str">
        <f>IF(入力表・参加種目確認!U27=0,"",ASC(入力表・参加種目確認!U27))</f>
        <v/>
      </c>
      <c r="G15" s="34" t="str">
        <f>IF(B15="","",入力表・参加種目確認!$N$8)</f>
        <v/>
      </c>
      <c r="H15" s="34" t="str">
        <f>IF(B15="","",入力表・参加種目確認!$L$4)</f>
        <v/>
      </c>
      <c r="I15" s="34" t="str">
        <f>IF(B15="","",入力表・参加種目確認!AE27)</f>
        <v/>
      </c>
      <c r="J15" s="34" t="str">
        <f>IF(入力表・参加種目確認!AH27="","",入力表・参加種目確認!$E$4&amp;'貼付（事務局）'!B15&amp;"子"&amp;入力表・参加種目確認!AH27)</f>
        <v/>
      </c>
      <c r="K15" s="34" t="str">
        <f t="shared" si="0"/>
        <v/>
      </c>
      <c r="L15" s="34" t="str">
        <f>IF(入力表・参加種目確認!AV27="","",入力表・参加種目確認!$E$4&amp;'貼付（事務局）'!B15&amp;"子"&amp;入力表・参加種目確認!AV27)</f>
        <v/>
      </c>
      <c r="M15" s="34" t="str">
        <f t="shared" si="1"/>
        <v/>
      </c>
      <c r="N15" s="34" t="str">
        <f>IF(入力表・参加種目確認!BJ27="","",入力表・参加種目確認!$E$4&amp;'貼付（事務局）'!B15&amp;"子"&amp;入力表・参加種目確認!BJ27)</f>
        <v/>
      </c>
      <c r="O15" s="34" t="str">
        <f t="shared" si="2"/>
        <v/>
      </c>
      <c r="P15" s="34" t="str">
        <f>IF(入力表・参加種目確認!BX27="","",VLOOKUP(入力表・参加種目確認!$E$4,$BP$2:$BQ$5,2,FALSE)&amp;入力表・参加種目確認!H27&amp;"子"&amp;"4X100mR")</f>
        <v/>
      </c>
      <c r="Q15" s="34" t="str">
        <f>IF(P15="","",H15&amp;P15&amp;入力表・参加種目確認!BX27)</f>
        <v/>
      </c>
      <c r="R15" s="34" t="str">
        <f t="shared" si="3"/>
        <v/>
      </c>
      <c r="S15" s="34" t="str">
        <f>IF(入力表・参加種目確認!CA27="","",VLOOKUP(入力表・参加種目確認!$E$4,$BP$7:$BQ$10,2,FALSE)&amp;入力表・参加種目確認!H27&amp;"子"&amp;"4X400mR")</f>
        <v/>
      </c>
      <c r="T15" s="34" t="str">
        <f>IF(S15="","",H15&amp;S15&amp;入力表・参加種目確認!CA27)</f>
        <v/>
      </c>
      <c r="U15" s="34" t="str">
        <f t="shared" si="4"/>
        <v/>
      </c>
      <c r="V15" s="35"/>
      <c r="W15" s="35"/>
      <c r="X15" s="35"/>
      <c r="Y15" s="35"/>
      <c r="Z15" s="35"/>
      <c r="AA15" s="35"/>
      <c r="AB15" s="35"/>
      <c r="AC15" s="35"/>
      <c r="AD15" s="35"/>
      <c r="AE15" s="35"/>
      <c r="AF15" s="35"/>
      <c r="AG15" s="35"/>
      <c r="AH15" s="35"/>
      <c r="AI15" s="35"/>
      <c r="AJ15" s="10"/>
      <c r="AK15" s="23" t="str">
        <f>IF(入力表・参加種目確認!AN27="","",入力表・参加種目確認!AN27)</f>
        <v/>
      </c>
      <c r="AL15" s="26" t="str">
        <f>IF(入力表・参加種目確認!AO27="","",入力表・参加種目確認!AO27)</f>
        <v/>
      </c>
      <c r="AM15" s="26" t="str">
        <f>IF(ISERROR(VLOOKUP(IF(AL15="","",入力表・参加種目確認!AP27),$BJ$2:$BK$5,2,FALSE)),"",VLOOKUP(IF(AL15="","",入力表・参加種目確認!AS27),$BJ$2:$BK$5,2,FALSE))</f>
        <v/>
      </c>
      <c r="AN15" s="26" t="str">
        <f>IF(入力表・参加種目確認!AQ27="","",入力表・参加種目確認!AQ27)</f>
        <v/>
      </c>
      <c r="AO15" s="26" t="str">
        <f>IF(入力表・参加種目確認!AR27="","",入力表・参加種目確認!AR27)</f>
        <v/>
      </c>
      <c r="AP15" s="26" t="str">
        <f>IF(ISERROR(VLOOKUP(入力表・参加種目確認!AS27,$BJ$2:$BK$5,2,FALSE)),"",VLOOKUP(入力表・参加種目確認!AS27,$BJ$2:$BK$5,2,FALSE))</f>
        <v/>
      </c>
      <c r="AQ15" s="26" t="str">
        <f>IF(入力表・参加種目確認!AT27="","",入力表・参加種目確認!AT27)</f>
        <v/>
      </c>
      <c r="AR15" s="24" t="str">
        <f>IF(入力表・参加種目確認!AU27="","",入力表・参加種目確認!AU27)</f>
        <v/>
      </c>
      <c r="AS15" s="23" t="str">
        <f>IF(入力表・参加種目確認!BB27="","",入力表・参加種目確認!BB27)</f>
        <v/>
      </c>
      <c r="AT15" s="26" t="str">
        <f>IF(入力表・参加種目確認!BC27="","",入力表・参加種目確認!BC27)</f>
        <v/>
      </c>
      <c r="AU15" s="26" t="str">
        <f>IF(ISERROR(VLOOKUP(IF(AT15="","",入力表・参加種目確認!BD27),$BJ$2:$BK$5,2,FALSE)),"",VLOOKUP(IF(AT15="","",入力表・参加種目確認!BD27),$BJ$2:$BK$5,2,FALSE))</f>
        <v/>
      </c>
      <c r="AV15" s="27" t="str">
        <f>IF(入力表・参加種目確認!BE27="","",入力表・参加種目確認!BE27)</f>
        <v/>
      </c>
      <c r="AW15" s="27" t="str">
        <f>IF(入力表・参加種目確認!BF27="","",入力表・参加種目確認!BF27)</f>
        <v/>
      </c>
      <c r="AX15" s="27" t="str">
        <f>IF(ISERROR(VLOOKUP(入力表・参加種目確認!BG27,$BJ$2:$BK$5,2,FALSE)),"",VLOOKUP(入力表・参加種目確認!BG27,$BJ$2:$BK$5,2,FALSE))</f>
        <v/>
      </c>
      <c r="AY15" s="27" t="str">
        <f>IF(入力表・参加種目確認!BH27="","",入力表・参加種目確認!BH27)</f>
        <v/>
      </c>
      <c r="AZ15" s="25" t="str">
        <f>IF(入力表・参加種目確認!BI27="","",入力表・参加種目確認!BI27)</f>
        <v/>
      </c>
      <c r="BA15" s="28" t="str">
        <f>IF(入力表・参加種目確認!BP27="","",入力表・参加種目確認!BP27)</f>
        <v/>
      </c>
      <c r="BB15" s="32" t="str">
        <f>IF(入力表・参加種目確認!BQ27="","",入力表・参加種目確認!BQ27)</f>
        <v/>
      </c>
      <c r="BC15" s="32" t="str">
        <f>IF(ISERROR(VLOOKUP(IF(BB15="","",入力表・参加種目確認!BR27),$BJ$2:$BK$5,2,FALSE)),"",VLOOKUP(IF(BB15="","",入力表・参加種目確認!BR27),$BJ$2:$BK$5,2,FALSE))</f>
        <v/>
      </c>
      <c r="BD15" s="32" t="str">
        <f>IF(入力表・参加種目確認!BS27="","",入力表・参加種目確認!BS27)</f>
        <v/>
      </c>
      <c r="BE15" s="32" t="str">
        <f>IF(入力表・参加種目確認!BT27="","",入力表・参加種目確認!BT27)</f>
        <v/>
      </c>
      <c r="BF15" s="32" t="str">
        <f>IF(ISERROR(VLOOKUP(入力表・参加種目確認!BU27,$BJ$2:$BK$5,2,FALSE)),"",VLOOKUP(入力表・参加種目確認!BU27,$BJ$2:$BK$5,2,FALSE))</f>
        <v/>
      </c>
      <c r="BG15" s="32" t="str">
        <f>IF(入力表・参加種目確認!BV27="","",入力表・参加種目確認!BV27)</f>
        <v/>
      </c>
      <c r="BH15" s="30" t="str">
        <f>IF(入力表・参加種目確認!BW27="","",入力表・参加種目確認!BW27)</f>
        <v/>
      </c>
      <c r="BM15" s="18" t="s">
        <v>150</v>
      </c>
      <c r="BN15" s="18"/>
    </row>
    <row r="16" spans="1:69" ht="6" customHeight="1">
      <c r="A16" s="9">
        <v>15</v>
      </c>
      <c r="B16" s="34" t="str">
        <f>IF(入力表・参加種目確認!H28=0,"",入力表・参加種目確認!H28)</f>
        <v/>
      </c>
      <c r="C16" s="34" t="str">
        <f>IF(入力表・参加種目確認!J28=0,"",入力表・参加種目確認!J28)</f>
        <v/>
      </c>
      <c r="D16" s="34" t="str">
        <f>IF(入力表・参加種目確認!N28=0,"",入力表・参加種目確認!N28)</f>
        <v/>
      </c>
      <c r="E16" s="34" t="str">
        <f>RIGHT(入力表・参加種目確認!AA28,2)</f>
        <v/>
      </c>
      <c r="F16" s="34" t="str">
        <f>IF(入力表・参加種目確認!U28=0,"",ASC(入力表・参加種目確認!U28))</f>
        <v/>
      </c>
      <c r="G16" s="34" t="str">
        <f>IF(B16="","",入力表・参加種目確認!$N$8)</f>
        <v/>
      </c>
      <c r="H16" s="34" t="str">
        <f>IF(B16="","",入力表・参加種目確認!$L$4)</f>
        <v/>
      </c>
      <c r="I16" s="34" t="str">
        <f>IF(B16="","",入力表・参加種目確認!AE28)</f>
        <v/>
      </c>
      <c r="J16" s="34" t="str">
        <f>IF(入力表・参加種目確認!AH28="","",入力表・参加種目確認!$E$4&amp;'貼付（事務局）'!B16&amp;"子"&amp;入力表・参加種目確認!AH28)</f>
        <v/>
      </c>
      <c r="K16" s="34" t="str">
        <f t="shared" si="0"/>
        <v/>
      </c>
      <c r="L16" s="34" t="str">
        <f>IF(入力表・参加種目確認!AV28="","",入力表・参加種目確認!$E$4&amp;'貼付（事務局）'!B16&amp;"子"&amp;入力表・参加種目確認!AV28)</f>
        <v/>
      </c>
      <c r="M16" s="34" t="str">
        <f t="shared" si="1"/>
        <v/>
      </c>
      <c r="N16" s="34" t="str">
        <f>IF(入力表・参加種目確認!BJ28="","",入力表・参加種目確認!$E$4&amp;'貼付（事務局）'!B16&amp;"子"&amp;入力表・参加種目確認!BJ28)</f>
        <v/>
      </c>
      <c r="O16" s="34" t="str">
        <f t="shared" si="2"/>
        <v/>
      </c>
      <c r="P16" s="34" t="str">
        <f>IF(入力表・参加種目確認!BX28="","",VLOOKUP(入力表・参加種目確認!$E$4,$BP$2:$BQ$5,2,FALSE)&amp;入力表・参加種目確認!H28&amp;"子"&amp;"4X100mR")</f>
        <v/>
      </c>
      <c r="Q16" s="34" t="str">
        <f>IF(P16="","",H16&amp;P16&amp;入力表・参加種目確認!BX28)</f>
        <v/>
      </c>
      <c r="R16" s="34" t="str">
        <f t="shared" si="3"/>
        <v/>
      </c>
      <c r="S16" s="34" t="str">
        <f>IF(入力表・参加種目確認!CA28="","",VLOOKUP(入力表・参加種目確認!$E$4,$BP$7:$BQ$10,2,FALSE)&amp;入力表・参加種目確認!H28&amp;"子"&amp;"4X400mR")</f>
        <v/>
      </c>
      <c r="T16" s="34" t="str">
        <f>IF(S16="","",H16&amp;S16&amp;入力表・参加種目確認!CA28)</f>
        <v/>
      </c>
      <c r="U16" s="34" t="str">
        <f t="shared" si="4"/>
        <v/>
      </c>
      <c r="V16" s="35"/>
      <c r="W16" s="35"/>
      <c r="X16" s="35"/>
      <c r="Y16" s="35"/>
      <c r="Z16" s="35"/>
      <c r="AA16" s="35"/>
      <c r="AB16" s="35"/>
      <c r="AC16" s="35"/>
      <c r="AD16" s="35"/>
      <c r="AE16" s="35"/>
      <c r="AF16" s="35"/>
      <c r="AG16" s="35"/>
      <c r="AH16" s="35"/>
      <c r="AI16" s="35"/>
      <c r="AJ16" s="10"/>
      <c r="AK16" s="23" t="str">
        <f>IF(入力表・参加種目確認!AN28="","",入力表・参加種目確認!AN28)</f>
        <v/>
      </c>
      <c r="AL16" s="26" t="str">
        <f>IF(入力表・参加種目確認!AO28="","",入力表・参加種目確認!AO28)</f>
        <v/>
      </c>
      <c r="AM16" s="26" t="str">
        <f>IF(ISERROR(VLOOKUP(IF(AL16="","",入力表・参加種目確認!AP28),$BJ$2:$BK$5,2,FALSE)),"",VLOOKUP(IF(AL16="","",入力表・参加種目確認!AS28),$BJ$2:$BK$5,2,FALSE))</f>
        <v/>
      </c>
      <c r="AN16" s="26" t="str">
        <f>IF(入力表・参加種目確認!AQ28="","",入力表・参加種目確認!AQ28)</f>
        <v/>
      </c>
      <c r="AO16" s="26" t="str">
        <f>IF(入力表・参加種目確認!AR28="","",入力表・参加種目確認!AR28)</f>
        <v/>
      </c>
      <c r="AP16" s="26" t="str">
        <f>IF(ISERROR(VLOOKUP(入力表・参加種目確認!AS28,$BJ$2:$BK$5,2,FALSE)),"",VLOOKUP(入力表・参加種目確認!AS28,$BJ$2:$BK$5,2,FALSE))</f>
        <v/>
      </c>
      <c r="AQ16" s="26" t="str">
        <f>IF(入力表・参加種目確認!AT28="","",入力表・参加種目確認!AT28)</f>
        <v/>
      </c>
      <c r="AR16" s="24" t="str">
        <f>IF(入力表・参加種目確認!AU28="","",入力表・参加種目確認!AU28)</f>
        <v/>
      </c>
      <c r="AS16" s="23" t="str">
        <f>IF(入力表・参加種目確認!BB28="","",入力表・参加種目確認!BB28)</f>
        <v/>
      </c>
      <c r="AT16" s="26" t="str">
        <f>IF(入力表・参加種目確認!BC28="","",入力表・参加種目確認!BC28)</f>
        <v/>
      </c>
      <c r="AU16" s="26" t="str">
        <f>IF(ISERROR(VLOOKUP(IF(AT16="","",入力表・参加種目確認!BD28),$BJ$2:$BK$5,2,FALSE)),"",VLOOKUP(IF(AT16="","",入力表・参加種目確認!BD28),$BJ$2:$BK$5,2,FALSE))</f>
        <v/>
      </c>
      <c r="AV16" s="27" t="str">
        <f>IF(入力表・参加種目確認!BE28="","",入力表・参加種目確認!BE28)</f>
        <v/>
      </c>
      <c r="AW16" s="27" t="str">
        <f>IF(入力表・参加種目確認!BF28="","",入力表・参加種目確認!BF28)</f>
        <v/>
      </c>
      <c r="AX16" s="27" t="str">
        <f>IF(ISERROR(VLOOKUP(入力表・参加種目確認!BG28,$BJ$2:$BK$5,2,FALSE)),"",VLOOKUP(入力表・参加種目確認!BG28,$BJ$2:$BK$5,2,FALSE))</f>
        <v/>
      </c>
      <c r="AY16" s="27" t="str">
        <f>IF(入力表・参加種目確認!BH28="","",入力表・参加種目確認!BH28)</f>
        <v/>
      </c>
      <c r="AZ16" s="25" t="str">
        <f>IF(入力表・参加種目確認!BI28="","",入力表・参加種目確認!BI28)</f>
        <v/>
      </c>
      <c r="BA16" s="28" t="str">
        <f>IF(入力表・参加種目確認!BP28="","",入力表・参加種目確認!BP28)</f>
        <v/>
      </c>
      <c r="BB16" s="32" t="str">
        <f>IF(入力表・参加種目確認!BQ28="","",入力表・参加種目確認!BQ28)</f>
        <v/>
      </c>
      <c r="BC16" s="32" t="str">
        <f>IF(ISERROR(VLOOKUP(IF(BB16="","",入力表・参加種目確認!BR28),$BJ$2:$BK$5,2,FALSE)),"",VLOOKUP(IF(BB16="","",入力表・参加種目確認!BR28),$BJ$2:$BK$5,2,FALSE))</f>
        <v/>
      </c>
      <c r="BD16" s="32" t="str">
        <f>IF(入力表・参加種目確認!BS28="","",入力表・参加種目確認!BS28)</f>
        <v/>
      </c>
      <c r="BE16" s="32" t="str">
        <f>IF(入力表・参加種目確認!BT28="","",入力表・参加種目確認!BT28)</f>
        <v/>
      </c>
      <c r="BF16" s="32" t="str">
        <f>IF(ISERROR(VLOOKUP(入力表・参加種目確認!BU28,$BJ$2:$BK$5,2,FALSE)),"",VLOOKUP(入力表・参加種目確認!BU28,$BJ$2:$BK$5,2,FALSE))</f>
        <v/>
      </c>
      <c r="BG16" s="32" t="str">
        <f>IF(入力表・参加種目確認!BV28="","",入力表・参加種目確認!BV28)</f>
        <v/>
      </c>
      <c r="BH16" s="30" t="str">
        <f>IF(入力表・参加種目確認!BW28="","",入力表・参加種目確認!BW28)</f>
        <v/>
      </c>
      <c r="BM16" s="17" t="s">
        <v>67</v>
      </c>
      <c r="BN16" s="16" t="str">
        <f>CONCATENATE(入力表・参加種目確認!BL9,".",入力表・参加種目確認!BN9,入力表・参加種目確認!BO9,".",入力表・参加種目確認!BQ9,入力表・参加種目確認!BR9)</f>
        <v>..</v>
      </c>
    </row>
    <row r="17" spans="1:66" ht="6" customHeight="1">
      <c r="A17" s="9">
        <v>16</v>
      </c>
      <c r="B17" s="34" t="str">
        <f>IF(入力表・参加種目確認!H29=0,"",入力表・参加種目確認!H29)</f>
        <v/>
      </c>
      <c r="C17" s="34" t="str">
        <f>IF(入力表・参加種目確認!J29=0,"",入力表・参加種目確認!J29)</f>
        <v/>
      </c>
      <c r="D17" s="34" t="str">
        <f>IF(入力表・参加種目確認!N29=0,"",入力表・参加種目確認!N29)</f>
        <v/>
      </c>
      <c r="E17" s="34" t="str">
        <f>RIGHT(入力表・参加種目確認!AA29,2)</f>
        <v/>
      </c>
      <c r="F17" s="34" t="str">
        <f>IF(入力表・参加種目確認!U29=0,"",ASC(入力表・参加種目確認!U29))</f>
        <v/>
      </c>
      <c r="G17" s="34" t="str">
        <f>IF(B17="","",入力表・参加種目確認!$N$8)</f>
        <v/>
      </c>
      <c r="H17" s="34" t="str">
        <f>IF(B17="","",入力表・参加種目確認!$L$4)</f>
        <v/>
      </c>
      <c r="I17" s="34" t="str">
        <f>IF(B17="","",入力表・参加種目確認!AE29)</f>
        <v/>
      </c>
      <c r="J17" s="34" t="str">
        <f>IF(入力表・参加種目確認!AH29="","",入力表・参加種目確認!$E$4&amp;'貼付（事務局）'!B17&amp;"子"&amp;入力表・参加種目確認!AH29)</f>
        <v/>
      </c>
      <c r="K17" s="34" t="str">
        <f t="shared" si="0"/>
        <v/>
      </c>
      <c r="L17" s="34" t="str">
        <f>IF(入力表・参加種目確認!AV29="","",入力表・参加種目確認!$E$4&amp;'貼付（事務局）'!B17&amp;"子"&amp;入力表・参加種目確認!AV29)</f>
        <v/>
      </c>
      <c r="M17" s="34" t="str">
        <f t="shared" si="1"/>
        <v/>
      </c>
      <c r="N17" s="34" t="str">
        <f>IF(入力表・参加種目確認!BJ29="","",入力表・参加種目確認!$E$4&amp;'貼付（事務局）'!B17&amp;"子"&amp;入力表・参加種目確認!BJ29)</f>
        <v/>
      </c>
      <c r="O17" s="34" t="str">
        <f t="shared" si="2"/>
        <v/>
      </c>
      <c r="P17" s="34" t="str">
        <f>IF(入力表・参加種目確認!BX29="","",VLOOKUP(入力表・参加種目確認!$E$4,$BP$2:$BQ$5,2,FALSE)&amp;入力表・参加種目確認!H29&amp;"子"&amp;"4X100mR")</f>
        <v/>
      </c>
      <c r="Q17" s="34" t="str">
        <f>IF(P17="","",H17&amp;P17&amp;入力表・参加種目確認!BX29)</f>
        <v/>
      </c>
      <c r="R17" s="34" t="str">
        <f t="shared" si="3"/>
        <v/>
      </c>
      <c r="S17" s="34" t="str">
        <f>IF(入力表・参加種目確認!CA29="","",VLOOKUP(入力表・参加種目確認!$E$4,$BP$7:$BQ$10,2,FALSE)&amp;入力表・参加種目確認!H29&amp;"子"&amp;"4X400mR")</f>
        <v/>
      </c>
      <c r="T17" s="34" t="str">
        <f>IF(S17="","",H17&amp;S17&amp;入力表・参加種目確認!CA29)</f>
        <v/>
      </c>
      <c r="U17" s="34" t="str">
        <f t="shared" si="4"/>
        <v/>
      </c>
      <c r="V17" s="35"/>
      <c r="W17" s="35"/>
      <c r="X17" s="35"/>
      <c r="Y17" s="35"/>
      <c r="Z17" s="35"/>
      <c r="AA17" s="35"/>
      <c r="AB17" s="35"/>
      <c r="AC17" s="35"/>
      <c r="AD17" s="35"/>
      <c r="AE17" s="35"/>
      <c r="AF17" s="35"/>
      <c r="AG17" s="35"/>
      <c r="AH17" s="35"/>
      <c r="AI17" s="35"/>
      <c r="AJ17" s="10"/>
      <c r="AK17" s="23" t="str">
        <f>IF(入力表・参加種目確認!AN29="","",入力表・参加種目確認!AN29)</f>
        <v/>
      </c>
      <c r="AL17" s="26" t="str">
        <f>IF(入力表・参加種目確認!AO29="","",入力表・参加種目確認!AO29)</f>
        <v/>
      </c>
      <c r="AM17" s="26" t="str">
        <f>IF(ISERROR(VLOOKUP(IF(AL17="","",入力表・参加種目確認!AP29),$BJ$2:$BK$5,2,FALSE)),"",VLOOKUP(IF(AL17="","",入力表・参加種目確認!AS29),$BJ$2:$BK$5,2,FALSE))</f>
        <v/>
      </c>
      <c r="AN17" s="26" t="str">
        <f>IF(入力表・参加種目確認!AQ29="","",入力表・参加種目確認!AQ29)</f>
        <v/>
      </c>
      <c r="AO17" s="26" t="str">
        <f>IF(入力表・参加種目確認!AR29="","",入力表・参加種目確認!AR29)</f>
        <v/>
      </c>
      <c r="AP17" s="26" t="str">
        <f>IF(ISERROR(VLOOKUP(入力表・参加種目確認!AS29,$BJ$2:$BK$5,2,FALSE)),"",VLOOKUP(入力表・参加種目確認!AS29,$BJ$2:$BK$5,2,FALSE))</f>
        <v/>
      </c>
      <c r="AQ17" s="26" t="str">
        <f>IF(入力表・参加種目確認!AT29="","",入力表・参加種目確認!AT29)</f>
        <v/>
      </c>
      <c r="AR17" s="24" t="str">
        <f>IF(入力表・参加種目確認!AU29="","",入力表・参加種目確認!AU29)</f>
        <v/>
      </c>
      <c r="AS17" s="23" t="str">
        <f>IF(入力表・参加種目確認!BB29="","",入力表・参加種目確認!BB29)</f>
        <v/>
      </c>
      <c r="AT17" s="26" t="str">
        <f>IF(入力表・参加種目確認!BC29="","",入力表・参加種目確認!BC29)</f>
        <v/>
      </c>
      <c r="AU17" s="26" t="str">
        <f>IF(ISERROR(VLOOKUP(IF(AT17="","",入力表・参加種目確認!BD29),$BJ$2:$BK$5,2,FALSE)),"",VLOOKUP(IF(AT17="","",入力表・参加種目確認!BD29),$BJ$2:$BK$5,2,FALSE))</f>
        <v/>
      </c>
      <c r="AV17" s="27" t="str">
        <f>IF(入力表・参加種目確認!BE29="","",入力表・参加種目確認!BE29)</f>
        <v/>
      </c>
      <c r="AW17" s="27" t="str">
        <f>IF(入力表・参加種目確認!BF29="","",入力表・参加種目確認!BF29)</f>
        <v/>
      </c>
      <c r="AX17" s="27" t="str">
        <f>IF(ISERROR(VLOOKUP(入力表・参加種目確認!BG29,$BJ$2:$BK$5,2,FALSE)),"",VLOOKUP(入力表・参加種目確認!BG29,$BJ$2:$BK$5,2,FALSE))</f>
        <v/>
      </c>
      <c r="AY17" s="27" t="str">
        <f>IF(入力表・参加種目確認!BH29="","",入力表・参加種目確認!BH29)</f>
        <v/>
      </c>
      <c r="AZ17" s="25" t="str">
        <f>IF(入力表・参加種目確認!BI29="","",入力表・参加種目確認!BI29)</f>
        <v/>
      </c>
      <c r="BA17" s="28" t="str">
        <f>IF(入力表・参加種目確認!BP29="","",入力表・参加種目確認!BP29)</f>
        <v/>
      </c>
      <c r="BB17" s="32" t="str">
        <f>IF(入力表・参加種目確認!BQ29="","",入力表・参加種目確認!BQ29)</f>
        <v/>
      </c>
      <c r="BC17" s="32" t="str">
        <f>IF(ISERROR(VLOOKUP(IF(BB17="","",入力表・参加種目確認!BR29),$BJ$2:$BK$5,2,FALSE)),"",VLOOKUP(IF(BB17="","",入力表・参加種目確認!BR29),$BJ$2:$BK$5,2,FALSE))</f>
        <v/>
      </c>
      <c r="BD17" s="32" t="str">
        <f>IF(入力表・参加種目確認!BS29="","",入力表・参加種目確認!BS29)</f>
        <v/>
      </c>
      <c r="BE17" s="32" t="str">
        <f>IF(入力表・参加種目確認!BT29="","",入力表・参加種目確認!BT29)</f>
        <v/>
      </c>
      <c r="BF17" s="32" t="str">
        <f>IF(ISERROR(VLOOKUP(入力表・参加種目確認!BU29,$BJ$2:$BK$5,2,FALSE)),"",VLOOKUP(入力表・参加種目確認!BU29,$BJ$2:$BK$5,2,FALSE))</f>
        <v/>
      </c>
      <c r="BG17" s="32" t="str">
        <f>IF(入力表・参加種目確認!BV29="","",入力表・参加種目確認!BV29)</f>
        <v/>
      </c>
      <c r="BH17" s="30" t="str">
        <f>IF(入力表・参加種目確認!BW29="","",入力表・参加種目確認!BW29)</f>
        <v/>
      </c>
      <c r="BM17" s="17" t="s">
        <v>68</v>
      </c>
      <c r="BN17" s="16" t="e">
        <f>CONCATENATE(入力表・参加種目確認!BL10,".",入力表・参加種目確認!BO10,入力表・参加種目確認!#REF!,".",入力表・参加種目確認!BQ10,入力表・参加種目確認!BR10)</f>
        <v>#REF!</v>
      </c>
    </row>
    <row r="18" spans="1:66" ht="6" customHeight="1">
      <c r="A18" s="9">
        <v>17</v>
      </c>
      <c r="B18" s="34" t="str">
        <f>IF(入力表・参加種目確認!H30=0,"",入力表・参加種目確認!H30)</f>
        <v/>
      </c>
      <c r="C18" s="34" t="str">
        <f>IF(入力表・参加種目確認!J30=0,"",入力表・参加種目確認!J30)</f>
        <v/>
      </c>
      <c r="D18" s="34" t="str">
        <f>IF(入力表・参加種目確認!N30=0,"",入力表・参加種目確認!N30)</f>
        <v/>
      </c>
      <c r="E18" s="34" t="str">
        <f>RIGHT(入力表・参加種目確認!AA30,2)</f>
        <v/>
      </c>
      <c r="F18" s="34" t="str">
        <f>IF(入力表・参加種目確認!U30=0,"",ASC(入力表・参加種目確認!U30))</f>
        <v/>
      </c>
      <c r="G18" s="34" t="str">
        <f>IF(B18="","",入力表・参加種目確認!$N$8)</f>
        <v/>
      </c>
      <c r="H18" s="34" t="str">
        <f>IF(B18="","",入力表・参加種目確認!$L$4)</f>
        <v/>
      </c>
      <c r="I18" s="34" t="str">
        <f>IF(B18="","",入力表・参加種目確認!AE30)</f>
        <v/>
      </c>
      <c r="J18" s="34" t="str">
        <f>IF(入力表・参加種目確認!AH30="","",入力表・参加種目確認!$E$4&amp;'貼付（事務局）'!B18&amp;"子"&amp;入力表・参加種目確認!AH30)</f>
        <v/>
      </c>
      <c r="K18" s="34" t="str">
        <f t="shared" si="0"/>
        <v/>
      </c>
      <c r="L18" s="34" t="str">
        <f>IF(入力表・参加種目確認!AV30="","",入力表・参加種目確認!$E$4&amp;'貼付（事務局）'!B18&amp;"子"&amp;入力表・参加種目確認!AV30)</f>
        <v/>
      </c>
      <c r="M18" s="34" t="str">
        <f t="shared" si="1"/>
        <v/>
      </c>
      <c r="N18" s="34" t="str">
        <f>IF(入力表・参加種目確認!BJ30="","",入力表・参加種目確認!$E$4&amp;'貼付（事務局）'!B18&amp;"子"&amp;入力表・参加種目確認!BJ30)</f>
        <v/>
      </c>
      <c r="O18" s="34" t="str">
        <f t="shared" si="2"/>
        <v/>
      </c>
      <c r="P18" s="34" t="str">
        <f>IF(入力表・参加種目確認!BX30="","",VLOOKUP(入力表・参加種目確認!$E$4,$BP$2:$BQ$5,2,FALSE)&amp;入力表・参加種目確認!H30&amp;"子"&amp;"4X100mR")</f>
        <v/>
      </c>
      <c r="Q18" s="34" t="str">
        <f>IF(P18="","",H18&amp;P18&amp;入力表・参加種目確認!BX30)</f>
        <v/>
      </c>
      <c r="R18" s="34" t="str">
        <f t="shared" si="3"/>
        <v/>
      </c>
      <c r="S18" s="34" t="str">
        <f>IF(入力表・参加種目確認!CA30="","",VLOOKUP(入力表・参加種目確認!$E$4,$BP$7:$BQ$10,2,FALSE)&amp;入力表・参加種目確認!H30&amp;"子"&amp;"4X400mR")</f>
        <v/>
      </c>
      <c r="T18" s="34" t="str">
        <f>IF(S18="","",H18&amp;S18&amp;入力表・参加種目確認!CA30)</f>
        <v/>
      </c>
      <c r="U18" s="34" t="str">
        <f t="shared" si="4"/>
        <v/>
      </c>
      <c r="V18" s="35"/>
      <c r="W18" s="35"/>
      <c r="X18" s="35"/>
      <c r="Y18" s="35"/>
      <c r="Z18" s="35"/>
      <c r="AA18" s="35"/>
      <c r="AB18" s="35"/>
      <c r="AC18" s="35"/>
      <c r="AD18" s="35"/>
      <c r="AE18" s="35"/>
      <c r="AF18" s="35"/>
      <c r="AG18" s="35"/>
      <c r="AH18" s="35"/>
      <c r="AI18" s="35"/>
      <c r="AJ18" s="10"/>
      <c r="AK18" s="23" t="str">
        <f>IF(入力表・参加種目確認!AN30="","",入力表・参加種目確認!AN30)</f>
        <v/>
      </c>
      <c r="AL18" s="26" t="str">
        <f>IF(入力表・参加種目確認!AO30="","",入力表・参加種目確認!AO30)</f>
        <v/>
      </c>
      <c r="AM18" s="26" t="str">
        <f>IF(ISERROR(VLOOKUP(IF(AL18="","",入力表・参加種目確認!AP30),$BJ$2:$BK$5,2,FALSE)),"",VLOOKUP(IF(AL18="","",入力表・参加種目確認!AS30),$BJ$2:$BK$5,2,FALSE))</f>
        <v/>
      </c>
      <c r="AN18" s="26" t="str">
        <f>IF(入力表・参加種目確認!AQ30="","",入力表・参加種目確認!AQ30)</f>
        <v/>
      </c>
      <c r="AO18" s="26" t="str">
        <f>IF(入力表・参加種目確認!AR30="","",入力表・参加種目確認!AR30)</f>
        <v/>
      </c>
      <c r="AP18" s="26" t="str">
        <f>IF(ISERROR(VLOOKUP(入力表・参加種目確認!AS30,$BJ$2:$BK$5,2,FALSE)),"",VLOOKUP(入力表・参加種目確認!AS30,$BJ$2:$BK$5,2,FALSE))</f>
        <v/>
      </c>
      <c r="AQ18" s="26" t="str">
        <f>IF(入力表・参加種目確認!AT30="","",入力表・参加種目確認!AT30)</f>
        <v/>
      </c>
      <c r="AR18" s="24" t="str">
        <f>IF(入力表・参加種目確認!AU30="","",入力表・参加種目確認!AU30)</f>
        <v/>
      </c>
      <c r="AS18" s="23" t="str">
        <f>IF(入力表・参加種目確認!BB30="","",入力表・参加種目確認!BB30)</f>
        <v/>
      </c>
      <c r="AT18" s="26" t="str">
        <f>IF(入力表・参加種目確認!BC30="","",入力表・参加種目確認!BC30)</f>
        <v/>
      </c>
      <c r="AU18" s="26" t="str">
        <f>IF(ISERROR(VLOOKUP(IF(AT18="","",入力表・参加種目確認!BD30),$BJ$2:$BK$5,2,FALSE)),"",VLOOKUP(IF(AT18="","",入力表・参加種目確認!BD30),$BJ$2:$BK$5,2,FALSE))</f>
        <v/>
      </c>
      <c r="AV18" s="27" t="str">
        <f>IF(入力表・参加種目確認!BE30="","",入力表・参加種目確認!BE30)</f>
        <v/>
      </c>
      <c r="AW18" s="27" t="str">
        <f>IF(入力表・参加種目確認!BF30="","",入力表・参加種目確認!BF30)</f>
        <v/>
      </c>
      <c r="AX18" s="27" t="str">
        <f>IF(ISERROR(VLOOKUP(入力表・参加種目確認!BG30,$BJ$2:$BK$5,2,FALSE)),"",VLOOKUP(入力表・参加種目確認!BG30,$BJ$2:$BK$5,2,FALSE))</f>
        <v/>
      </c>
      <c r="AY18" s="27" t="str">
        <f>IF(入力表・参加種目確認!BH30="","",入力表・参加種目確認!BH30)</f>
        <v/>
      </c>
      <c r="AZ18" s="25" t="str">
        <f>IF(入力表・参加種目確認!BI30="","",入力表・参加種目確認!BI30)</f>
        <v/>
      </c>
      <c r="BA18" s="28" t="str">
        <f>IF(入力表・参加種目確認!BP30="","",入力表・参加種目確認!BP30)</f>
        <v/>
      </c>
      <c r="BB18" s="32" t="str">
        <f>IF(入力表・参加種目確認!BQ30="","",入力表・参加種目確認!BQ30)</f>
        <v/>
      </c>
      <c r="BC18" s="32" t="str">
        <f>IF(ISERROR(VLOOKUP(IF(BB18="","",入力表・参加種目確認!BR30),$BJ$2:$BK$5,2,FALSE)),"",VLOOKUP(IF(BB18="","",入力表・参加種目確認!BR30),$BJ$2:$BK$5,2,FALSE))</f>
        <v/>
      </c>
      <c r="BD18" s="32" t="str">
        <f>IF(入力表・参加種目確認!BS30="","",入力表・参加種目確認!BS30)</f>
        <v/>
      </c>
      <c r="BE18" s="32" t="str">
        <f>IF(入力表・参加種目確認!BT30="","",入力表・参加種目確認!BT30)</f>
        <v/>
      </c>
      <c r="BF18" s="32" t="str">
        <f>IF(ISERROR(VLOOKUP(入力表・参加種目確認!BU30,$BJ$2:$BK$5,2,FALSE)),"",VLOOKUP(入力表・参加種目確認!BU30,$BJ$2:$BK$5,2,FALSE))</f>
        <v/>
      </c>
      <c r="BG18" s="32" t="str">
        <f>IF(入力表・参加種目確認!BV30="","",入力表・参加種目確認!BV30)</f>
        <v/>
      </c>
      <c r="BH18" s="30" t="str">
        <f>IF(入力表・参加種目確認!BW30="","",入力表・参加種目確認!BW30)</f>
        <v/>
      </c>
      <c r="BM18" s="17" t="s">
        <v>69</v>
      </c>
      <c r="BN18" s="16" t="str">
        <f>CONCATENATE(入力表・参加種目確認!BL11,".",入力表・参加種目確認!BN11,入力表・参加種目確認!BO11,".",入力表・参加種目確認!BQ11,入力表・参加種目確認!BR11)</f>
        <v>..</v>
      </c>
    </row>
    <row r="19" spans="1:66" ht="6" customHeight="1">
      <c r="A19" s="9">
        <v>18</v>
      </c>
      <c r="B19" s="34" t="str">
        <f>IF(入力表・参加種目確認!H31=0,"",入力表・参加種目確認!H31)</f>
        <v/>
      </c>
      <c r="C19" s="34" t="str">
        <f>IF(入力表・参加種目確認!J31=0,"",入力表・参加種目確認!J31)</f>
        <v/>
      </c>
      <c r="D19" s="34" t="str">
        <f>IF(入力表・参加種目確認!N31=0,"",入力表・参加種目確認!N31)</f>
        <v/>
      </c>
      <c r="E19" s="34" t="str">
        <f>RIGHT(入力表・参加種目確認!AA31,2)</f>
        <v/>
      </c>
      <c r="F19" s="34" t="str">
        <f>IF(入力表・参加種目確認!U31=0,"",ASC(入力表・参加種目確認!U31))</f>
        <v/>
      </c>
      <c r="G19" s="34" t="str">
        <f>IF(B19="","",入力表・参加種目確認!$N$8)</f>
        <v/>
      </c>
      <c r="H19" s="34" t="str">
        <f>IF(B19="","",入力表・参加種目確認!$L$4)</f>
        <v/>
      </c>
      <c r="I19" s="34" t="str">
        <f>IF(B19="","",入力表・参加種目確認!AE31)</f>
        <v/>
      </c>
      <c r="J19" s="34" t="str">
        <f>IF(入力表・参加種目確認!AH31="","",入力表・参加種目確認!$E$4&amp;'貼付（事務局）'!B19&amp;"子"&amp;入力表・参加種目確認!AH31)</f>
        <v/>
      </c>
      <c r="K19" s="34" t="str">
        <f t="shared" si="0"/>
        <v/>
      </c>
      <c r="L19" s="34" t="str">
        <f>IF(入力表・参加種目確認!AV31="","",入力表・参加種目確認!$E$4&amp;'貼付（事務局）'!B19&amp;"子"&amp;入力表・参加種目確認!AV31)</f>
        <v/>
      </c>
      <c r="M19" s="34" t="str">
        <f t="shared" si="1"/>
        <v/>
      </c>
      <c r="N19" s="34" t="str">
        <f>IF(入力表・参加種目確認!BJ31="","",入力表・参加種目確認!$E$4&amp;'貼付（事務局）'!B19&amp;"子"&amp;入力表・参加種目確認!BJ31)</f>
        <v/>
      </c>
      <c r="O19" s="34" t="str">
        <f t="shared" si="2"/>
        <v/>
      </c>
      <c r="P19" s="34" t="str">
        <f>IF(入力表・参加種目確認!BX31="","",VLOOKUP(入力表・参加種目確認!$E$4,$BP$2:$BQ$5,2,FALSE)&amp;入力表・参加種目確認!H31&amp;"子"&amp;"4X100mR")</f>
        <v/>
      </c>
      <c r="Q19" s="34" t="str">
        <f>IF(P19="","",H19&amp;P19&amp;入力表・参加種目確認!BX31)</f>
        <v/>
      </c>
      <c r="R19" s="34" t="str">
        <f t="shared" si="3"/>
        <v/>
      </c>
      <c r="S19" s="34" t="str">
        <f>IF(入力表・参加種目確認!CA31="","",VLOOKUP(入力表・参加種目確認!$E$4,$BP$7:$BQ$10,2,FALSE)&amp;入力表・参加種目確認!H31&amp;"子"&amp;"4X400mR")</f>
        <v/>
      </c>
      <c r="T19" s="34" t="str">
        <f>IF(S19="","",H19&amp;S19&amp;入力表・参加種目確認!CA31)</f>
        <v/>
      </c>
      <c r="U19" s="34" t="str">
        <f t="shared" si="4"/>
        <v/>
      </c>
      <c r="V19" s="35"/>
      <c r="W19" s="35"/>
      <c r="X19" s="35"/>
      <c r="Y19" s="35"/>
      <c r="Z19" s="35"/>
      <c r="AA19" s="35"/>
      <c r="AB19" s="35"/>
      <c r="AC19" s="35"/>
      <c r="AD19" s="35"/>
      <c r="AE19" s="35"/>
      <c r="AF19" s="35"/>
      <c r="AG19" s="35"/>
      <c r="AH19" s="35"/>
      <c r="AI19" s="35"/>
      <c r="AJ19" s="10"/>
      <c r="AK19" s="23" t="str">
        <f>IF(入力表・参加種目確認!AN31="","",入力表・参加種目確認!AN31)</f>
        <v/>
      </c>
      <c r="AL19" s="26" t="str">
        <f>IF(入力表・参加種目確認!AO31="","",入力表・参加種目確認!AO31)</f>
        <v/>
      </c>
      <c r="AM19" s="26" t="str">
        <f>IF(ISERROR(VLOOKUP(IF(AL19="","",入力表・参加種目確認!AP31),$BJ$2:$BK$5,2,FALSE)),"",VLOOKUP(IF(AL19="","",入力表・参加種目確認!AS31),$BJ$2:$BK$5,2,FALSE))</f>
        <v/>
      </c>
      <c r="AN19" s="26" t="str">
        <f>IF(入力表・参加種目確認!AQ31="","",入力表・参加種目確認!AQ31)</f>
        <v/>
      </c>
      <c r="AO19" s="26" t="str">
        <f>IF(入力表・参加種目確認!AR31="","",入力表・参加種目確認!AR31)</f>
        <v/>
      </c>
      <c r="AP19" s="26" t="str">
        <f>IF(ISERROR(VLOOKUP(入力表・参加種目確認!AS31,$BJ$2:$BK$5,2,FALSE)),"",VLOOKUP(入力表・参加種目確認!AS31,$BJ$2:$BK$5,2,FALSE))</f>
        <v/>
      </c>
      <c r="AQ19" s="26" t="str">
        <f>IF(入力表・参加種目確認!AT31="","",入力表・参加種目確認!AT31)</f>
        <v/>
      </c>
      <c r="AR19" s="24" t="str">
        <f>IF(入力表・参加種目確認!AU31="","",入力表・参加種目確認!AU31)</f>
        <v/>
      </c>
      <c r="AS19" s="23" t="str">
        <f>IF(入力表・参加種目確認!BB31="","",入力表・参加種目確認!BB31)</f>
        <v/>
      </c>
      <c r="AT19" s="26" t="str">
        <f>IF(入力表・参加種目確認!BC31="","",入力表・参加種目確認!BC31)</f>
        <v/>
      </c>
      <c r="AU19" s="26" t="str">
        <f>IF(ISERROR(VLOOKUP(IF(AT19="","",入力表・参加種目確認!BD31),$BJ$2:$BK$5,2,FALSE)),"",VLOOKUP(IF(AT19="","",入力表・参加種目確認!BD31),$BJ$2:$BK$5,2,FALSE))</f>
        <v/>
      </c>
      <c r="AV19" s="27" t="str">
        <f>IF(入力表・参加種目確認!BE31="","",入力表・参加種目確認!BE31)</f>
        <v/>
      </c>
      <c r="AW19" s="27" t="str">
        <f>IF(入力表・参加種目確認!BF31="","",入力表・参加種目確認!BF31)</f>
        <v/>
      </c>
      <c r="AX19" s="27" t="str">
        <f>IF(ISERROR(VLOOKUP(入力表・参加種目確認!BG31,$BJ$2:$BK$5,2,FALSE)),"",VLOOKUP(入力表・参加種目確認!BG31,$BJ$2:$BK$5,2,FALSE))</f>
        <v/>
      </c>
      <c r="AY19" s="27" t="str">
        <f>IF(入力表・参加種目確認!BH31="","",入力表・参加種目確認!BH31)</f>
        <v/>
      </c>
      <c r="AZ19" s="25" t="str">
        <f>IF(入力表・参加種目確認!BI31="","",入力表・参加種目確認!BI31)</f>
        <v/>
      </c>
      <c r="BA19" s="28" t="str">
        <f>IF(入力表・参加種目確認!BP31="","",入力表・参加種目確認!BP31)</f>
        <v/>
      </c>
      <c r="BB19" s="32" t="str">
        <f>IF(入力表・参加種目確認!BQ31="","",入力表・参加種目確認!BQ31)</f>
        <v/>
      </c>
      <c r="BC19" s="32" t="str">
        <f>IF(ISERROR(VLOOKUP(IF(BB19="","",入力表・参加種目確認!BR31),$BJ$2:$BK$5,2,FALSE)),"",VLOOKUP(IF(BB19="","",入力表・参加種目確認!BR31),$BJ$2:$BK$5,2,FALSE))</f>
        <v/>
      </c>
      <c r="BD19" s="32" t="str">
        <f>IF(入力表・参加種目確認!BS31="","",入力表・参加種目確認!BS31)</f>
        <v/>
      </c>
      <c r="BE19" s="32" t="str">
        <f>IF(入力表・参加種目確認!BT31="","",入力表・参加種目確認!BT31)</f>
        <v/>
      </c>
      <c r="BF19" s="32" t="str">
        <f>IF(ISERROR(VLOOKUP(入力表・参加種目確認!BU31,$BJ$2:$BK$5,2,FALSE)),"",VLOOKUP(入力表・参加種目確認!BU31,$BJ$2:$BK$5,2,FALSE))</f>
        <v/>
      </c>
      <c r="BG19" s="32" t="str">
        <f>IF(入力表・参加種目確認!BV31="","",入力表・参加種目確認!BV31)</f>
        <v/>
      </c>
      <c r="BH19" s="30" t="str">
        <f>IF(入力表・参加種目確認!BW31="","",入力表・参加種目確認!BW31)</f>
        <v/>
      </c>
      <c r="BM19" s="17" t="s">
        <v>70</v>
      </c>
      <c r="BN19" s="16" t="str">
        <f>CONCATENATE(入力表・参加種目確認!BW9,".",入力表・参加種目確認!BY9,入力表・参加種目確認!BZ9,".",入力表・参加種目確認!CB9,入力表・参加種目確認!CC9)</f>
        <v>..</v>
      </c>
    </row>
    <row r="20" spans="1:66" ht="6" customHeight="1">
      <c r="A20" s="9">
        <v>19</v>
      </c>
      <c r="B20" s="34" t="str">
        <f>IF(入力表・参加種目確認!H32=0,"",入力表・参加種目確認!H32)</f>
        <v/>
      </c>
      <c r="C20" s="34" t="str">
        <f>IF(入力表・参加種目確認!J32=0,"",入力表・参加種目確認!J32)</f>
        <v/>
      </c>
      <c r="D20" s="34" t="str">
        <f>IF(入力表・参加種目確認!N32=0,"",入力表・参加種目確認!N32)</f>
        <v/>
      </c>
      <c r="E20" s="34" t="str">
        <f>RIGHT(入力表・参加種目確認!AA32,2)</f>
        <v/>
      </c>
      <c r="F20" s="34" t="str">
        <f>IF(入力表・参加種目確認!U32=0,"",ASC(入力表・参加種目確認!U32))</f>
        <v/>
      </c>
      <c r="G20" s="34" t="str">
        <f>IF(B20="","",入力表・参加種目確認!$N$8)</f>
        <v/>
      </c>
      <c r="H20" s="34" t="str">
        <f>IF(B20="","",入力表・参加種目確認!$L$4)</f>
        <v/>
      </c>
      <c r="I20" s="34" t="str">
        <f>IF(B20="","",入力表・参加種目確認!AE32)</f>
        <v/>
      </c>
      <c r="J20" s="34" t="str">
        <f>IF(入力表・参加種目確認!AH32="","",入力表・参加種目確認!$E$4&amp;'貼付（事務局）'!B20&amp;"子"&amp;入力表・参加種目確認!AH32)</f>
        <v/>
      </c>
      <c r="K20" s="34" t="str">
        <f t="shared" si="0"/>
        <v/>
      </c>
      <c r="L20" s="34" t="str">
        <f>IF(入力表・参加種目確認!AV32="","",入力表・参加種目確認!$E$4&amp;'貼付（事務局）'!B20&amp;"子"&amp;入力表・参加種目確認!AV32)</f>
        <v/>
      </c>
      <c r="M20" s="34" t="str">
        <f t="shared" si="1"/>
        <v/>
      </c>
      <c r="N20" s="34" t="str">
        <f>IF(入力表・参加種目確認!BJ32="","",入力表・参加種目確認!$E$4&amp;'貼付（事務局）'!B20&amp;"子"&amp;入力表・参加種目確認!BJ32)</f>
        <v/>
      </c>
      <c r="O20" s="34" t="str">
        <f t="shared" si="2"/>
        <v/>
      </c>
      <c r="P20" s="34" t="str">
        <f>IF(入力表・参加種目確認!BX32="","",VLOOKUP(入力表・参加種目確認!$E$4,$BP$2:$BQ$5,2,FALSE)&amp;入力表・参加種目確認!H32&amp;"子"&amp;"4X100mR")</f>
        <v/>
      </c>
      <c r="Q20" s="34" t="str">
        <f>IF(P20="","",H20&amp;P20&amp;入力表・参加種目確認!BX32)</f>
        <v/>
      </c>
      <c r="R20" s="34" t="str">
        <f t="shared" si="3"/>
        <v/>
      </c>
      <c r="S20" s="34" t="str">
        <f>IF(入力表・参加種目確認!CA32="","",VLOOKUP(入力表・参加種目確認!$E$4,$BP$7:$BQ$10,2,FALSE)&amp;入力表・参加種目確認!H32&amp;"子"&amp;"4X400mR")</f>
        <v/>
      </c>
      <c r="T20" s="34" t="str">
        <f>IF(S20="","",H20&amp;S20&amp;入力表・参加種目確認!CA32)</f>
        <v/>
      </c>
      <c r="U20" s="34" t="str">
        <f t="shared" si="4"/>
        <v/>
      </c>
      <c r="V20" s="35"/>
      <c r="W20" s="35"/>
      <c r="X20" s="35"/>
      <c r="Y20" s="35"/>
      <c r="Z20" s="35"/>
      <c r="AA20" s="35"/>
      <c r="AB20" s="35"/>
      <c r="AC20" s="35"/>
      <c r="AD20" s="35"/>
      <c r="AE20" s="35"/>
      <c r="AF20" s="35"/>
      <c r="AG20" s="35"/>
      <c r="AH20" s="35"/>
      <c r="AI20" s="35"/>
      <c r="AJ20" s="10"/>
      <c r="AK20" s="23" t="str">
        <f>IF(入力表・参加種目確認!AN32="","",入力表・参加種目確認!AN32)</f>
        <v/>
      </c>
      <c r="AL20" s="26" t="str">
        <f>IF(入力表・参加種目確認!AO32="","",入力表・参加種目確認!AO32)</f>
        <v/>
      </c>
      <c r="AM20" s="26" t="str">
        <f>IF(ISERROR(VLOOKUP(IF(AL20="","",入力表・参加種目確認!AP32),$BJ$2:$BK$5,2,FALSE)),"",VLOOKUP(IF(AL20="","",入力表・参加種目確認!AS32),$BJ$2:$BK$5,2,FALSE))</f>
        <v/>
      </c>
      <c r="AN20" s="26" t="str">
        <f>IF(入力表・参加種目確認!AQ32="","",入力表・参加種目確認!AQ32)</f>
        <v/>
      </c>
      <c r="AO20" s="26" t="str">
        <f>IF(入力表・参加種目確認!AR32="","",入力表・参加種目確認!AR32)</f>
        <v/>
      </c>
      <c r="AP20" s="26" t="str">
        <f>IF(ISERROR(VLOOKUP(入力表・参加種目確認!AS32,$BJ$2:$BK$5,2,FALSE)),"",VLOOKUP(入力表・参加種目確認!AS32,$BJ$2:$BK$5,2,FALSE))</f>
        <v/>
      </c>
      <c r="AQ20" s="26" t="str">
        <f>IF(入力表・参加種目確認!AT32="","",入力表・参加種目確認!AT32)</f>
        <v/>
      </c>
      <c r="AR20" s="24" t="str">
        <f>IF(入力表・参加種目確認!AU32="","",入力表・参加種目確認!AU32)</f>
        <v/>
      </c>
      <c r="AS20" s="23" t="str">
        <f>IF(入力表・参加種目確認!BB32="","",入力表・参加種目確認!BB32)</f>
        <v/>
      </c>
      <c r="AT20" s="26" t="str">
        <f>IF(入力表・参加種目確認!BC32="","",入力表・参加種目確認!BC32)</f>
        <v/>
      </c>
      <c r="AU20" s="26" t="str">
        <f>IF(ISERROR(VLOOKUP(IF(AT20="","",入力表・参加種目確認!BD32),$BJ$2:$BK$5,2,FALSE)),"",VLOOKUP(IF(AT20="","",入力表・参加種目確認!BD32),$BJ$2:$BK$5,2,FALSE))</f>
        <v/>
      </c>
      <c r="AV20" s="27" t="str">
        <f>IF(入力表・参加種目確認!BE32="","",入力表・参加種目確認!BE32)</f>
        <v/>
      </c>
      <c r="AW20" s="27" t="str">
        <f>IF(入力表・参加種目確認!BF32="","",入力表・参加種目確認!BF32)</f>
        <v/>
      </c>
      <c r="AX20" s="27" t="str">
        <f>IF(ISERROR(VLOOKUP(入力表・参加種目確認!BG32,$BJ$2:$BK$5,2,FALSE)),"",VLOOKUP(入力表・参加種目確認!BG32,$BJ$2:$BK$5,2,FALSE))</f>
        <v/>
      </c>
      <c r="AY20" s="27" t="str">
        <f>IF(入力表・参加種目確認!BH32="","",入力表・参加種目確認!BH32)</f>
        <v/>
      </c>
      <c r="AZ20" s="25" t="str">
        <f>IF(入力表・参加種目確認!BI32="","",入力表・参加種目確認!BI32)</f>
        <v/>
      </c>
      <c r="BA20" s="28" t="str">
        <f>IF(入力表・参加種目確認!BP32="","",入力表・参加種目確認!BP32)</f>
        <v/>
      </c>
      <c r="BB20" s="32" t="str">
        <f>IF(入力表・参加種目確認!BQ32="","",入力表・参加種目確認!BQ32)</f>
        <v/>
      </c>
      <c r="BC20" s="32" t="str">
        <f>IF(ISERROR(VLOOKUP(IF(BB20="","",入力表・参加種目確認!BR32),$BJ$2:$BK$5,2,FALSE)),"",VLOOKUP(IF(BB20="","",入力表・参加種目確認!BR32),$BJ$2:$BK$5,2,FALSE))</f>
        <v/>
      </c>
      <c r="BD20" s="32" t="str">
        <f>IF(入力表・参加種目確認!BS32="","",入力表・参加種目確認!BS32)</f>
        <v/>
      </c>
      <c r="BE20" s="32" t="str">
        <f>IF(入力表・参加種目確認!BT32="","",入力表・参加種目確認!BT32)</f>
        <v/>
      </c>
      <c r="BF20" s="32" t="str">
        <f>IF(ISERROR(VLOOKUP(入力表・参加種目確認!BU32,$BJ$2:$BK$5,2,FALSE)),"",VLOOKUP(入力表・参加種目確認!BU32,$BJ$2:$BK$5,2,FALSE))</f>
        <v/>
      </c>
      <c r="BG20" s="32" t="str">
        <f>IF(入力表・参加種目確認!BV32="","",入力表・参加種目確認!BV32)</f>
        <v/>
      </c>
      <c r="BH20" s="30" t="str">
        <f>IF(入力表・参加種目確認!BW32="","",入力表・参加種目確認!BW32)</f>
        <v/>
      </c>
      <c r="BM20" s="17" t="s">
        <v>71</v>
      </c>
      <c r="BN20" s="16" t="str">
        <f>CONCATENATE(入力表・参加種目確認!BW10,".",入力表・参加種目確認!BY10,入力表・参加種目確認!BZ10,".",入力表・参加種目確認!CB10,入力表・参加種目確認!CC10)</f>
        <v>..</v>
      </c>
    </row>
    <row r="21" spans="1:66" ht="6" customHeight="1">
      <c r="A21" s="9">
        <v>20</v>
      </c>
      <c r="B21" s="34" t="str">
        <f>IF(入力表・参加種目確認!H33=0,"",入力表・参加種目確認!H33)</f>
        <v/>
      </c>
      <c r="C21" s="34" t="str">
        <f>IF(入力表・参加種目確認!J33=0,"",入力表・参加種目確認!J33)</f>
        <v/>
      </c>
      <c r="D21" s="34" t="str">
        <f>IF(入力表・参加種目確認!N33=0,"",入力表・参加種目確認!N33)</f>
        <v/>
      </c>
      <c r="E21" s="34" t="str">
        <f>RIGHT(入力表・参加種目確認!AA33,2)</f>
        <v/>
      </c>
      <c r="F21" s="34" t="str">
        <f>IF(入力表・参加種目確認!U33=0,"",ASC(入力表・参加種目確認!U33))</f>
        <v/>
      </c>
      <c r="G21" s="34" t="str">
        <f>IF(B21="","",入力表・参加種目確認!$N$8)</f>
        <v/>
      </c>
      <c r="H21" s="34" t="str">
        <f>IF(B21="","",入力表・参加種目確認!$L$4)</f>
        <v/>
      </c>
      <c r="I21" s="34" t="str">
        <f>IF(B21="","",入力表・参加種目確認!AE33)</f>
        <v/>
      </c>
      <c r="J21" s="34" t="str">
        <f>IF(入力表・参加種目確認!AH33="","",入力表・参加種目確認!$E$4&amp;'貼付（事務局）'!B21&amp;"子"&amp;入力表・参加種目確認!AH33)</f>
        <v/>
      </c>
      <c r="K21" s="34" t="str">
        <f t="shared" si="0"/>
        <v/>
      </c>
      <c r="L21" s="34" t="str">
        <f>IF(入力表・参加種目確認!AV33="","",入力表・参加種目確認!$E$4&amp;'貼付（事務局）'!B21&amp;"子"&amp;入力表・参加種目確認!AV33)</f>
        <v/>
      </c>
      <c r="M21" s="34" t="str">
        <f t="shared" si="1"/>
        <v/>
      </c>
      <c r="N21" s="34" t="str">
        <f>IF(入力表・参加種目確認!BJ33="","",入力表・参加種目確認!$E$4&amp;'貼付（事務局）'!B21&amp;"子"&amp;入力表・参加種目確認!BJ33)</f>
        <v/>
      </c>
      <c r="O21" s="34" t="str">
        <f t="shared" si="2"/>
        <v/>
      </c>
      <c r="P21" s="34" t="str">
        <f>IF(入力表・参加種目確認!BX33="","",VLOOKUP(入力表・参加種目確認!$E$4,$BP$2:$BQ$5,2,FALSE)&amp;入力表・参加種目確認!H33&amp;"子"&amp;"4X100mR")</f>
        <v/>
      </c>
      <c r="Q21" s="34" t="str">
        <f>IF(P21="","",H21&amp;P21&amp;入力表・参加種目確認!BX33)</f>
        <v/>
      </c>
      <c r="R21" s="34" t="str">
        <f t="shared" si="3"/>
        <v/>
      </c>
      <c r="S21" s="34" t="str">
        <f>IF(入力表・参加種目確認!CA33="","",VLOOKUP(入力表・参加種目確認!$E$4,$BP$7:$BQ$10,2,FALSE)&amp;入力表・参加種目確認!H33&amp;"子"&amp;"4X400mR")</f>
        <v/>
      </c>
      <c r="T21" s="34" t="str">
        <f>IF(S21="","",H21&amp;S21&amp;入力表・参加種目確認!CA33)</f>
        <v/>
      </c>
      <c r="U21" s="34" t="str">
        <f t="shared" si="4"/>
        <v/>
      </c>
      <c r="V21" s="35"/>
      <c r="W21" s="35"/>
      <c r="X21" s="35"/>
      <c r="Y21" s="35"/>
      <c r="Z21" s="35"/>
      <c r="AA21" s="35"/>
      <c r="AB21" s="35"/>
      <c r="AC21" s="35"/>
      <c r="AD21" s="35"/>
      <c r="AE21" s="35"/>
      <c r="AF21" s="35"/>
      <c r="AG21" s="35"/>
      <c r="AH21" s="35"/>
      <c r="AI21" s="35"/>
      <c r="AJ21" s="10"/>
      <c r="AK21" s="23" t="str">
        <f>IF(入力表・参加種目確認!AN33="","",入力表・参加種目確認!AN33)</f>
        <v/>
      </c>
      <c r="AL21" s="26" t="str">
        <f>IF(入力表・参加種目確認!AO33="","",入力表・参加種目確認!AO33)</f>
        <v/>
      </c>
      <c r="AM21" s="26" t="str">
        <f>IF(ISERROR(VLOOKUP(IF(AL21="","",入力表・参加種目確認!AP33),$BJ$2:$BK$5,2,FALSE)),"",VLOOKUP(IF(AL21="","",入力表・参加種目確認!AS33),$BJ$2:$BK$5,2,FALSE))</f>
        <v/>
      </c>
      <c r="AN21" s="26" t="str">
        <f>IF(入力表・参加種目確認!AQ33="","",入力表・参加種目確認!AQ33)</f>
        <v/>
      </c>
      <c r="AO21" s="26" t="str">
        <f>IF(入力表・参加種目確認!AR33="","",入力表・参加種目確認!AR33)</f>
        <v/>
      </c>
      <c r="AP21" s="26" t="str">
        <f>IF(ISERROR(VLOOKUP(入力表・参加種目確認!AS33,$BJ$2:$BK$5,2,FALSE)),"",VLOOKUP(入力表・参加種目確認!AS33,$BJ$2:$BK$5,2,FALSE))</f>
        <v/>
      </c>
      <c r="AQ21" s="26" t="str">
        <f>IF(入力表・参加種目確認!AT33="","",入力表・参加種目確認!AT33)</f>
        <v/>
      </c>
      <c r="AR21" s="24" t="str">
        <f>IF(入力表・参加種目確認!AU33="","",入力表・参加種目確認!AU33)</f>
        <v/>
      </c>
      <c r="AS21" s="23" t="str">
        <f>IF(入力表・参加種目確認!BB33="","",入力表・参加種目確認!BB33)</f>
        <v/>
      </c>
      <c r="AT21" s="26" t="str">
        <f>IF(入力表・参加種目確認!BC33="","",入力表・参加種目確認!BC33)</f>
        <v/>
      </c>
      <c r="AU21" s="26" t="str">
        <f>IF(ISERROR(VLOOKUP(IF(AT21="","",入力表・参加種目確認!BD33),$BJ$2:$BK$5,2,FALSE)),"",VLOOKUP(IF(AT21="","",入力表・参加種目確認!BD33),$BJ$2:$BK$5,2,FALSE))</f>
        <v/>
      </c>
      <c r="AV21" s="27" t="str">
        <f>IF(入力表・参加種目確認!BE33="","",入力表・参加種目確認!BE33)</f>
        <v/>
      </c>
      <c r="AW21" s="27" t="str">
        <f>IF(入力表・参加種目確認!BF33="","",入力表・参加種目確認!BF33)</f>
        <v/>
      </c>
      <c r="AX21" s="27" t="str">
        <f>IF(ISERROR(VLOOKUP(入力表・参加種目確認!BG33,$BJ$2:$BK$5,2,FALSE)),"",VLOOKUP(入力表・参加種目確認!BG33,$BJ$2:$BK$5,2,FALSE))</f>
        <v/>
      </c>
      <c r="AY21" s="27" t="str">
        <f>IF(入力表・参加種目確認!BH33="","",入力表・参加種目確認!BH33)</f>
        <v/>
      </c>
      <c r="AZ21" s="25" t="str">
        <f>IF(入力表・参加種目確認!BI33="","",入力表・参加種目確認!BI33)</f>
        <v/>
      </c>
      <c r="BA21" s="28" t="str">
        <f>IF(入力表・参加種目確認!BP33="","",入力表・参加種目確認!BP33)</f>
        <v/>
      </c>
      <c r="BB21" s="32" t="str">
        <f>IF(入力表・参加種目確認!BQ33="","",入力表・参加種目確認!BQ33)</f>
        <v/>
      </c>
      <c r="BC21" s="32" t="str">
        <f>IF(ISERROR(VLOOKUP(IF(BB21="","",入力表・参加種目確認!BR33),$BJ$2:$BK$5,2,FALSE)),"",VLOOKUP(IF(BB21="","",入力表・参加種目確認!BR33),$BJ$2:$BK$5,2,FALSE))</f>
        <v/>
      </c>
      <c r="BD21" s="32" t="str">
        <f>IF(入力表・参加種目確認!BS33="","",入力表・参加種目確認!BS33)</f>
        <v/>
      </c>
      <c r="BE21" s="32" t="str">
        <f>IF(入力表・参加種目確認!BT33="","",入力表・参加種目確認!BT33)</f>
        <v/>
      </c>
      <c r="BF21" s="32" t="str">
        <f>IF(ISERROR(VLOOKUP(入力表・参加種目確認!BU33,$BJ$2:$BK$5,2,FALSE)),"",VLOOKUP(入力表・参加種目確認!BU33,$BJ$2:$BK$5,2,FALSE))</f>
        <v/>
      </c>
      <c r="BG21" s="32" t="str">
        <f>IF(入力表・参加種目確認!BV33="","",入力表・参加種目確認!BV33)</f>
        <v/>
      </c>
      <c r="BH21" s="30" t="str">
        <f>IF(入力表・参加種目確認!BW33="","",入力表・参加種目確認!BW33)</f>
        <v/>
      </c>
      <c r="BM21" s="17" t="s">
        <v>72</v>
      </c>
      <c r="BN21" s="16" t="str">
        <f>CONCATENATE(入力表・参加種目確認!BW11,".",入力表・参加種目確認!BY11,入力表・参加種目確認!BZ11,".",入力表・参加種目確認!CB11,入力表・参加種目確認!CC11)</f>
        <v>..</v>
      </c>
    </row>
    <row r="22" spans="1:66" ht="6" customHeight="1">
      <c r="A22" s="9">
        <v>21</v>
      </c>
      <c r="B22" s="34" t="str">
        <f>IF(入力表・参加種目確認!H34=0,"",入力表・参加種目確認!H34)</f>
        <v/>
      </c>
      <c r="C22" s="34" t="str">
        <f>IF(入力表・参加種目確認!J34=0,"",入力表・参加種目確認!J34)</f>
        <v/>
      </c>
      <c r="D22" s="34" t="str">
        <f>IF(入力表・参加種目確認!N34=0,"",入力表・参加種目確認!N34)</f>
        <v/>
      </c>
      <c r="E22" s="34" t="str">
        <f>RIGHT(入力表・参加種目確認!AA34,2)</f>
        <v/>
      </c>
      <c r="F22" s="34" t="str">
        <f>IF(入力表・参加種目確認!U34=0,"",ASC(入力表・参加種目確認!U34))</f>
        <v/>
      </c>
      <c r="G22" s="34" t="str">
        <f>IF(B22="","",入力表・参加種目確認!$N$8)</f>
        <v/>
      </c>
      <c r="H22" s="34" t="str">
        <f>IF(B22="","",入力表・参加種目確認!$L$4)</f>
        <v/>
      </c>
      <c r="I22" s="34" t="str">
        <f>IF(B22="","",入力表・参加種目確認!AE34)</f>
        <v/>
      </c>
      <c r="J22" s="34" t="str">
        <f>IF(入力表・参加種目確認!AH34="","",入力表・参加種目確認!$E$4&amp;'貼付（事務局）'!B22&amp;"子"&amp;入力表・参加種目確認!AH34)</f>
        <v/>
      </c>
      <c r="K22" s="34" t="str">
        <f t="shared" si="0"/>
        <v/>
      </c>
      <c r="L22" s="34" t="str">
        <f>IF(入力表・参加種目確認!AV34="","",入力表・参加種目確認!$E$4&amp;'貼付（事務局）'!B22&amp;"子"&amp;入力表・参加種目確認!AV34)</f>
        <v/>
      </c>
      <c r="M22" s="34" t="str">
        <f t="shared" si="1"/>
        <v/>
      </c>
      <c r="N22" s="34" t="str">
        <f>IF(入力表・参加種目確認!BJ34="","",入力表・参加種目確認!$E$4&amp;'貼付（事務局）'!B22&amp;"子"&amp;入力表・参加種目確認!BJ34)</f>
        <v/>
      </c>
      <c r="O22" s="34" t="str">
        <f t="shared" si="2"/>
        <v/>
      </c>
      <c r="P22" s="34" t="str">
        <f>IF(入力表・参加種目確認!BX34="","",VLOOKUP(入力表・参加種目確認!$E$4,$BP$2:$BQ$5,2,FALSE)&amp;入力表・参加種目確認!H34&amp;"子"&amp;"4X100mR")</f>
        <v/>
      </c>
      <c r="Q22" s="34" t="str">
        <f>IF(P22="","",H22&amp;P22&amp;入力表・参加種目確認!BX34)</f>
        <v/>
      </c>
      <c r="R22" s="34" t="str">
        <f t="shared" si="3"/>
        <v/>
      </c>
      <c r="S22" s="34" t="str">
        <f>IF(入力表・参加種目確認!CA34="","",VLOOKUP(入力表・参加種目確認!$E$4,$BP$7:$BQ$10,2,FALSE)&amp;入力表・参加種目確認!H34&amp;"子"&amp;"4X400mR")</f>
        <v/>
      </c>
      <c r="T22" s="34" t="str">
        <f>IF(S22="","",H22&amp;S22&amp;入力表・参加種目確認!CA34)</f>
        <v/>
      </c>
      <c r="U22" s="34" t="str">
        <f t="shared" si="4"/>
        <v/>
      </c>
      <c r="V22" s="35"/>
      <c r="W22" s="35"/>
      <c r="X22" s="35"/>
      <c r="Y22" s="35"/>
      <c r="Z22" s="35"/>
      <c r="AA22" s="35"/>
      <c r="AB22" s="35"/>
      <c r="AC22" s="35"/>
      <c r="AD22" s="35"/>
      <c r="AE22" s="35"/>
      <c r="AF22" s="35"/>
      <c r="AG22" s="35"/>
      <c r="AH22" s="35"/>
      <c r="AI22" s="35"/>
      <c r="AJ22" s="10"/>
      <c r="AK22" s="23" t="str">
        <f>IF(入力表・参加種目確認!AN34="","",入力表・参加種目確認!AN34)</f>
        <v/>
      </c>
      <c r="AL22" s="26" t="str">
        <f>IF(入力表・参加種目確認!AO34="","",入力表・参加種目確認!AO34)</f>
        <v/>
      </c>
      <c r="AM22" s="26" t="str">
        <f>IF(ISERROR(VLOOKUP(IF(AL22="","",入力表・参加種目確認!AP34),$BJ$2:$BK$5,2,FALSE)),"",VLOOKUP(IF(AL22="","",入力表・参加種目確認!AS34),$BJ$2:$BK$5,2,FALSE))</f>
        <v/>
      </c>
      <c r="AN22" s="26" t="str">
        <f>IF(入力表・参加種目確認!AQ34="","",入力表・参加種目確認!AQ34)</f>
        <v/>
      </c>
      <c r="AO22" s="26" t="str">
        <f>IF(入力表・参加種目確認!AR34="","",入力表・参加種目確認!AR34)</f>
        <v/>
      </c>
      <c r="AP22" s="26" t="str">
        <f>IF(ISERROR(VLOOKUP(入力表・参加種目確認!AS34,$BJ$2:$BK$5,2,FALSE)),"",VLOOKUP(入力表・参加種目確認!AS34,$BJ$2:$BK$5,2,FALSE))</f>
        <v/>
      </c>
      <c r="AQ22" s="26" t="str">
        <f>IF(入力表・参加種目確認!AT34="","",入力表・参加種目確認!AT34)</f>
        <v/>
      </c>
      <c r="AR22" s="24" t="str">
        <f>IF(入力表・参加種目確認!AU34="","",入力表・参加種目確認!AU34)</f>
        <v/>
      </c>
      <c r="AS22" s="23" t="str">
        <f>IF(入力表・参加種目確認!BB34="","",入力表・参加種目確認!BB34)</f>
        <v/>
      </c>
      <c r="AT22" s="26" t="str">
        <f>IF(入力表・参加種目確認!BC34="","",入力表・参加種目確認!BC34)</f>
        <v/>
      </c>
      <c r="AU22" s="26" t="str">
        <f>IF(ISERROR(VLOOKUP(IF(AT22="","",入力表・参加種目確認!BD34),$BJ$2:$BK$5,2,FALSE)),"",VLOOKUP(IF(AT22="","",入力表・参加種目確認!BD34),$BJ$2:$BK$5,2,FALSE))</f>
        <v/>
      </c>
      <c r="AV22" s="27" t="str">
        <f>IF(入力表・参加種目確認!BE34="","",入力表・参加種目確認!BE34)</f>
        <v/>
      </c>
      <c r="AW22" s="27" t="str">
        <f>IF(入力表・参加種目確認!BF34="","",入力表・参加種目確認!BF34)</f>
        <v/>
      </c>
      <c r="AX22" s="27" t="str">
        <f>IF(ISERROR(VLOOKUP(入力表・参加種目確認!BG34,$BJ$2:$BK$5,2,FALSE)),"",VLOOKUP(入力表・参加種目確認!BG34,$BJ$2:$BK$5,2,FALSE))</f>
        <v/>
      </c>
      <c r="AY22" s="27" t="str">
        <f>IF(入力表・参加種目確認!BH34="","",入力表・参加種目確認!BH34)</f>
        <v/>
      </c>
      <c r="AZ22" s="25" t="str">
        <f>IF(入力表・参加種目確認!BI34="","",入力表・参加種目確認!BI34)</f>
        <v/>
      </c>
      <c r="BA22" s="28" t="str">
        <f>IF(入力表・参加種目確認!BP34="","",入力表・参加種目確認!BP34)</f>
        <v/>
      </c>
      <c r="BB22" s="32" t="str">
        <f>IF(入力表・参加種目確認!BQ34="","",入力表・参加種目確認!BQ34)</f>
        <v/>
      </c>
      <c r="BC22" s="32" t="str">
        <f>IF(ISERROR(VLOOKUP(IF(BB22="","",入力表・参加種目確認!BR34),$BJ$2:$BK$5,2,FALSE)),"",VLOOKUP(IF(BB22="","",入力表・参加種目確認!BR34),$BJ$2:$BK$5,2,FALSE))</f>
        <v/>
      </c>
      <c r="BD22" s="32" t="str">
        <f>IF(入力表・参加種目確認!BS34="","",入力表・参加種目確認!BS34)</f>
        <v/>
      </c>
      <c r="BE22" s="32" t="str">
        <f>IF(入力表・参加種目確認!BT34="","",入力表・参加種目確認!BT34)</f>
        <v/>
      </c>
      <c r="BF22" s="32" t="str">
        <f>IF(ISERROR(VLOOKUP(入力表・参加種目確認!BU34,$BJ$2:$BK$5,2,FALSE)),"",VLOOKUP(入力表・参加種目確認!BU34,$BJ$2:$BK$5,2,FALSE))</f>
        <v/>
      </c>
      <c r="BG22" s="32" t="str">
        <f>IF(入力表・参加種目確認!BV34="","",入力表・参加種目確認!BV34)</f>
        <v/>
      </c>
      <c r="BH22" s="30" t="str">
        <f>IF(入力表・参加種目確認!BW34="","",入力表・参加種目確認!BW34)</f>
        <v/>
      </c>
    </row>
    <row r="23" spans="1:66" ht="6" customHeight="1">
      <c r="A23" s="9">
        <v>22</v>
      </c>
      <c r="B23" s="34" t="str">
        <f>IF(入力表・参加種目確認!H35=0,"",入力表・参加種目確認!H35)</f>
        <v/>
      </c>
      <c r="C23" s="34" t="str">
        <f>IF(入力表・参加種目確認!J35=0,"",入力表・参加種目確認!J35)</f>
        <v/>
      </c>
      <c r="D23" s="34" t="str">
        <f>IF(入力表・参加種目確認!N35=0,"",入力表・参加種目確認!N35)</f>
        <v/>
      </c>
      <c r="E23" s="34" t="str">
        <f>RIGHT(入力表・参加種目確認!AA35,2)</f>
        <v/>
      </c>
      <c r="F23" s="34" t="str">
        <f>IF(入力表・参加種目確認!U35=0,"",ASC(入力表・参加種目確認!U35))</f>
        <v/>
      </c>
      <c r="G23" s="34" t="str">
        <f>IF(B23="","",入力表・参加種目確認!$N$8)</f>
        <v/>
      </c>
      <c r="H23" s="34" t="str">
        <f>IF(B23="","",入力表・参加種目確認!$L$4)</f>
        <v/>
      </c>
      <c r="I23" s="34" t="str">
        <f>IF(B23="","",入力表・参加種目確認!AE35)</f>
        <v/>
      </c>
      <c r="J23" s="34" t="str">
        <f>IF(入力表・参加種目確認!AH35="","",入力表・参加種目確認!$E$4&amp;'貼付（事務局）'!B23&amp;"子"&amp;入力表・参加種目確認!AH35)</f>
        <v/>
      </c>
      <c r="K23" s="34" t="str">
        <f t="shared" si="0"/>
        <v/>
      </c>
      <c r="L23" s="34" t="str">
        <f>IF(入力表・参加種目確認!AV35="","",入力表・参加種目確認!$E$4&amp;'貼付（事務局）'!B23&amp;"子"&amp;入力表・参加種目確認!AV35)</f>
        <v/>
      </c>
      <c r="M23" s="34" t="str">
        <f t="shared" si="1"/>
        <v/>
      </c>
      <c r="N23" s="34" t="str">
        <f>IF(入力表・参加種目確認!BJ35="","",入力表・参加種目確認!$E$4&amp;'貼付（事務局）'!B23&amp;"子"&amp;入力表・参加種目確認!BJ35)</f>
        <v/>
      </c>
      <c r="O23" s="34" t="str">
        <f t="shared" si="2"/>
        <v/>
      </c>
      <c r="P23" s="34" t="str">
        <f>IF(入力表・参加種目確認!BX35="","",VLOOKUP(入力表・参加種目確認!$E$4,$BP$2:$BQ$5,2,FALSE)&amp;入力表・参加種目確認!H35&amp;"子"&amp;"4X100mR")</f>
        <v/>
      </c>
      <c r="Q23" s="34" t="str">
        <f>IF(P23="","",H23&amp;P23&amp;入力表・参加種目確認!BX35)</f>
        <v/>
      </c>
      <c r="R23" s="34" t="str">
        <f t="shared" si="3"/>
        <v/>
      </c>
      <c r="S23" s="34" t="str">
        <f>IF(入力表・参加種目確認!CA35="","",VLOOKUP(入力表・参加種目確認!$E$4,$BP$7:$BQ$10,2,FALSE)&amp;入力表・参加種目確認!H35&amp;"子"&amp;"4X400mR")</f>
        <v/>
      </c>
      <c r="T23" s="34" t="str">
        <f>IF(S23="","",H23&amp;S23&amp;入力表・参加種目確認!CA35)</f>
        <v/>
      </c>
      <c r="U23" s="34" t="str">
        <f t="shared" si="4"/>
        <v/>
      </c>
      <c r="V23" s="35"/>
      <c r="W23" s="35"/>
      <c r="X23" s="35"/>
      <c r="Y23" s="35"/>
      <c r="Z23" s="35"/>
      <c r="AA23" s="35"/>
      <c r="AB23" s="35"/>
      <c r="AC23" s="35"/>
      <c r="AD23" s="35"/>
      <c r="AE23" s="35"/>
      <c r="AF23" s="35"/>
      <c r="AG23" s="35"/>
      <c r="AH23" s="35"/>
      <c r="AI23" s="35"/>
      <c r="AJ23" s="10"/>
      <c r="AK23" s="23" t="str">
        <f>IF(入力表・参加種目確認!AN35="","",入力表・参加種目確認!AN35)</f>
        <v/>
      </c>
      <c r="AL23" s="26" t="str">
        <f>IF(入力表・参加種目確認!AO35="","",入力表・参加種目確認!AO35)</f>
        <v/>
      </c>
      <c r="AM23" s="26" t="str">
        <f>IF(ISERROR(VLOOKUP(IF(AL23="","",入力表・参加種目確認!AP35),$BJ$2:$BK$5,2,FALSE)),"",VLOOKUP(IF(AL23="","",入力表・参加種目確認!AS35),$BJ$2:$BK$5,2,FALSE))</f>
        <v/>
      </c>
      <c r="AN23" s="26" t="str">
        <f>IF(入力表・参加種目確認!AQ35="","",入力表・参加種目確認!AQ35)</f>
        <v/>
      </c>
      <c r="AO23" s="26" t="str">
        <f>IF(入力表・参加種目確認!AR35="","",入力表・参加種目確認!AR35)</f>
        <v/>
      </c>
      <c r="AP23" s="26" t="str">
        <f>IF(ISERROR(VLOOKUP(入力表・参加種目確認!AS35,$BJ$2:$BK$5,2,FALSE)),"",VLOOKUP(入力表・参加種目確認!AS35,$BJ$2:$BK$5,2,FALSE))</f>
        <v/>
      </c>
      <c r="AQ23" s="26" t="str">
        <f>IF(入力表・参加種目確認!AT35="","",入力表・参加種目確認!AT35)</f>
        <v/>
      </c>
      <c r="AR23" s="24" t="str">
        <f>IF(入力表・参加種目確認!AU35="","",入力表・参加種目確認!AU35)</f>
        <v/>
      </c>
      <c r="AS23" s="23" t="str">
        <f>IF(入力表・参加種目確認!BB35="","",入力表・参加種目確認!BB35)</f>
        <v/>
      </c>
      <c r="AT23" s="26" t="str">
        <f>IF(入力表・参加種目確認!BC35="","",入力表・参加種目確認!BC35)</f>
        <v/>
      </c>
      <c r="AU23" s="26" t="str">
        <f>IF(ISERROR(VLOOKUP(IF(AT23="","",入力表・参加種目確認!BD35),$BJ$2:$BK$5,2,FALSE)),"",VLOOKUP(IF(AT23="","",入力表・参加種目確認!BD35),$BJ$2:$BK$5,2,FALSE))</f>
        <v/>
      </c>
      <c r="AV23" s="27" t="str">
        <f>IF(入力表・参加種目確認!BE35="","",入力表・参加種目確認!BE35)</f>
        <v/>
      </c>
      <c r="AW23" s="27" t="str">
        <f>IF(入力表・参加種目確認!BF35="","",入力表・参加種目確認!BF35)</f>
        <v/>
      </c>
      <c r="AX23" s="27" t="str">
        <f>IF(ISERROR(VLOOKUP(入力表・参加種目確認!BG35,$BJ$2:$BK$5,2,FALSE)),"",VLOOKUP(入力表・参加種目確認!BG35,$BJ$2:$BK$5,2,FALSE))</f>
        <v/>
      </c>
      <c r="AY23" s="27" t="str">
        <f>IF(入力表・参加種目確認!BH35="","",入力表・参加種目確認!BH35)</f>
        <v/>
      </c>
      <c r="AZ23" s="25" t="str">
        <f>IF(入力表・参加種目確認!BI35="","",入力表・参加種目確認!BI35)</f>
        <v/>
      </c>
      <c r="BA23" s="28" t="str">
        <f>IF(入力表・参加種目確認!BP35="","",入力表・参加種目確認!BP35)</f>
        <v/>
      </c>
      <c r="BB23" s="32" t="str">
        <f>IF(入力表・参加種目確認!BQ35="","",入力表・参加種目確認!BQ35)</f>
        <v/>
      </c>
      <c r="BC23" s="32" t="str">
        <f>IF(ISERROR(VLOOKUP(IF(BB23="","",入力表・参加種目確認!BR35),$BJ$2:$BK$5,2,FALSE)),"",VLOOKUP(IF(BB23="","",入力表・参加種目確認!BR35),$BJ$2:$BK$5,2,FALSE))</f>
        <v/>
      </c>
      <c r="BD23" s="32" t="str">
        <f>IF(入力表・参加種目確認!BS35="","",入力表・参加種目確認!BS35)</f>
        <v/>
      </c>
      <c r="BE23" s="32" t="str">
        <f>IF(入力表・参加種目確認!BT35="","",入力表・参加種目確認!BT35)</f>
        <v/>
      </c>
      <c r="BF23" s="32" t="str">
        <f>IF(ISERROR(VLOOKUP(入力表・参加種目確認!BU35,$BJ$2:$BK$5,2,FALSE)),"",VLOOKUP(入力表・参加種目確認!BU35,$BJ$2:$BK$5,2,FALSE))</f>
        <v/>
      </c>
      <c r="BG23" s="32" t="str">
        <f>IF(入力表・参加種目確認!BV35="","",入力表・参加種目確認!BV35)</f>
        <v/>
      </c>
      <c r="BH23" s="30" t="str">
        <f>IF(入力表・参加種目確認!BW35="","",入力表・参加種目確認!BW35)</f>
        <v/>
      </c>
    </row>
    <row r="24" spans="1:66" ht="6" customHeight="1">
      <c r="A24" s="9">
        <v>23</v>
      </c>
      <c r="B24" s="34" t="str">
        <f>IF(入力表・参加種目確認!H36=0,"",入力表・参加種目確認!H36)</f>
        <v/>
      </c>
      <c r="C24" s="34" t="str">
        <f>IF(入力表・参加種目確認!J36=0,"",入力表・参加種目確認!J36)</f>
        <v/>
      </c>
      <c r="D24" s="34" t="str">
        <f>IF(入力表・参加種目確認!N36=0,"",入力表・参加種目確認!N36)</f>
        <v/>
      </c>
      <c r="E24" s="34" t="str">
        <f>RIGHT(入力表・参加種目確認!AA36,2)</f>
        <v/>
      </c>
      <c r="F24" s="34" t="str">
        <f>IF(入力表・参加種目確認!U36=0,"",ASC(入力表・参加種目確認!U36))</f>
        <v/>
      </c>
      <c r="G24" s="34" t="str">
        <f>IF(B24="","",入力表・参加種目確認!$N$8)</f>
        <v/>
      </c>
      <c r="H24" s="34" t="str">
        <f>IF(B24="","",入力表・参加種目確認!$L$4)</f>
        <v/>
      </c>
      <c r="I24" s="34" t="str">
        <f>IF(B24="","",入力表・参加種目確認!AE36)</f>
        <v/>
      </c>
      <c r="J24" s="34" t="str">
        <f>IF(入力表・参加種目確認!AH36="","",入力表・参加種目確認!$E$4&amp;'貼付（事務局）'!B24&amp;"子"&amp;入力表・参加種目確認!AH36)</f>
        <v/>
      </c>
      <c r="K24" s="34" t="str">
        <f t="shared" si="0"/>
        <v/>
      </c>
      <c r="L24" s="34" t="str">
        <f>IF(入力表・参加種目確認!AV36="","",入力表・参加種目確認!$E$4&amp;'貼付（事務局）'!B24&amp;"子"&amp;入力表・参加種目確認!AV36)</f>
        <v/>
      </c>
      <c r="M24" s="34" t="str">
        <f t="shared" si="1"/>
        <v/>
      </c>
      <c r="N24" s="34" t="str">
        <f>IF(入力表・参加種目確認!BJ36="","",入力表・参加種目確認!$E$4&amp;'貼付（事務局）'!B24&amp;"子"&amp;入力表・参加種目確認!BJ36)</f>
        <v/>
      </c>
      <c r="O24" s="34" t="str">
        <f t="shared" si="2"/>
        <v/>
      </c>
      <c r="P24" s="34" t="str">
        <f>IF(入力表・参加種目確認!BX36="","",VLOOKUP(入力表・参加種目確認!$E$4,$BP$2:$BQ$5,2,FALSE)&amp;入力表・参加種目確認!H36&amp;"子"&amp;"4X100mR")</f>
        <v/>
      </c>
      <c r="Q24" s="34" t="str">
        <f>IF(P24="","",H24&amp;P24&amp;入力表・参加種目確認!BX36)</f>
        <v/>
      </c>
      <c r="R24" s="34" t="str">
        <f t="shared" si="3"/>
        <v/>
      </c>
      <c r="S24" s="34" t="str">
        <f>IF(入力表・参加種目確認!CA36="","",VLOOKUP(入力表・参加種目確認!$E$4,$BP$7:$BQ$10,2,FALSE)&amp;入力表・参加種目確認!H36&amp;"子"&amp;"4X400mR")</f>
        <v/>
      </c>
      <c r="T24" s="34" t="str">
        <f>IF(S24="","",H24&amp;S24&amp;入力表・参加種目確認!CA36)</f>
        <v/>
      </c>
      <c r="U24" s="34" t="str">
        <f t="shared" si="4"/>
        <v/>
      </c>
      <c r="V24" s="35"/>
      <c r="W24" s="35"/>
      <c r="X24" s="35"/>
      <c r="Y24" s="35"/>
      <c r="Z24" s="35"/>
      <c r="AA24" s="35"/>
      <c r="AB24" s="35"/>
      <c r="AC24" s="35"/>
      <c r="AD24" s="35"/>
      <c r="AE24" s="35"/>
      <c r="AF24" s="35"/>
      <c r="AG24" s="35"/>
      <c r="AH24" s="35"/>
      <c r="AI24" s="35"/>
      <c r="AJ24" s="10"/>
      <c r="AK24" s="23" t="str">
        <f>IF(入力表・参加種目確認!AN36="","",入力表・参加種目確認!AN36)</f>
        <v/>
      </c>
      <c r="AL24" s="26" t="str">
        <f>IF(入力表・参加種目確認!AO36="","",入力表・参加種目確認!AO36)</f>
        <v/>
      </c>
      <c r="AM24" s="26" t="str">
        <f>IF(ISERROR(VLOOKUP(IF(AL24="","",入力表・参加種目確認!AP36),$BJ$2:$BK$5,2,FALSE)),"",VLOOKUP(IF(AL24="","",入力表・参加種目確認!AS36),$BJ$2:$BK$5,2,FALSE))</f>
        <v/>
      </c>
      <c r="AN24" s="26" t="str">
        <f>IF(入力表・参加種目確認!AQ36="","",入力表・参加種目確認!AQ36)</f>
        <v/>
      </c>
      <c r="AO24" s="26" t="str">
        <f>IF(入力表・参加種目確認!AR36="","",入力表・参加種目確認!AR36)</f>
        <v/>
      </c>
      <c r="AP24" s="26" t="str">
        <f>IF(ISERROR(VLOOKUP(入力表・参加種目確認!AS36,$BJ$2:$BK$5,2,FALSE)),"",VLOOKUP(入力表・参加種目確認!AS36,$BJ$2:$BK$5,2,FALSE))</f>
        <v/>
      </c>
      <c r="AQ24" s="26" t="str">
        <f>IF(入力表・参加種目確認!AT36="","",入力表・参加種目確認!AT36)</f>
        <v/>
      </c>
      <c r="AR24" s="24" t="str">
        <f>IF(入力表・参加種目確認!AU36="","",入力表・参加種目確認!AU36)</f>
        <v/>
      </c>
      <c r="AS24" s="23" t="str">
        <f>IF(入力表・参加種目確認!BB36="","",入力表・参加種目確認!BB36)</f>
        <v/>
      </c>
      <c r="AT24" s="26" t="str">
        <f>IF(入力表・参加種目確認!BC36="","",入力表・参加種目確認!BC36)</f>
        <v/>
      </c>
      <c r="AU24" s="26" t="str">
        <f>IF(ISERROR(VLOOKUP(IF(AT24="","",入力表・参加種目確認!BD36),$BJ$2:$BK$5,2,FALSE)),"",VLOOKUP(IF(AT24="","",入力表・参加種目確認!BD36),$BJ$2:$BK$5,2,FALSE))</f>
        <v/>
      </c>
      <c r="AV24" s="27" t="str">
        <f>IF(入力表・参加種目確認!BE36="","",入力表・参加種目確認!BE36)</f>
        <v/>
      </c>
      <c r="AW24" s="27" t="str">
        <f>IF(入力表・参加種目確認!BF36="","",入力表・参加種目確認!BF36)</f>
        <v/>
      </c>
      <c r="AX24" s="27" t="str">
        <f>IF(ISERROR(VLOOKUP(入力表・参加種目確認!BG36,$BJ$2:$BK$5,2,FALSE)),"",VLOOKUP(入力表・参加種目確認!BG36,$BJ$2:$BK$5,2,FALSE))</f>
        <v/>
      </c>
      <c r="AY24" s="27" t="str">
        <f>IF(入力表・参加種目確認!BH36="","",入力表・参加種目確認!BH36)</f>
        <v/>
      </c>
      <c r="AZ24" s="25" t="str">
        <f>IF(入力表・参加種目確認!BI36="","",入力表・参加種目確認!BI36)</f>
        <v/>
      </c>
      <c r="BA24" s="28" t="str">
        <f>IF(入力表・参加種目確認!BP36="","",入力表・参加種目確認!BP36)</f>
        <v/>
      </c>
      <c r="BB24" s="32" t="str">
        <f>IF(入力表・参加種目確認!BQ36="","",入力表・参加種目確認!BQ36)</f>
        <v/>
      </c>
      <c r="BC24" s="32" t="str">
        <f>IF(ISERROR(VLOOKUP(IF(BB24="","",入力表・参加種目確認!BR36),$BJ$2:$BK$5,2,FALSE)),"",VLOOKUP(IF(BB24="","",入力表・参加種目確認!BR36),$BJ$2:$BK$5,2,FALSE))</f>
        <v/>
      </c>
      <c r="BD24" s="32" t="str">
        <f>IF(入力表・参加種目確認!BS36="","",入力表・参加種目確認!BS36)</f>
        <v/>
      </c>
      <c r="BE24" s="32" t="str">
        <f>IF(入力表・参加種目確認!BT36="","",入力表・参加種目確認!BT36)</f>
        <v/>
      </c>
      <c r="BF24" s="32" t="str">
        <f>IF(ISERROR(VLOOKUP(入力表・参加種目確認!BU36,$BJ$2:$BK$5,2,FALSE)),"",VLOOKUP(入力表・参加種目確認!BU36,$BJ$2:$BK$5,2,FALSE))</f>
        <v/>
      </c>
      <c r="BG24" s="32" t="str">
        <f>IF(入力表・参加種目確認!BV36="","",入力表・参加種目確認!BV36)</f>
        <v/>
      </c>
      <c r="BH24" s="30" t="str">
        <f>IF(入力表・参加種目確認!BW36="","",入力表・参加種目確認!BW36)</f>
        <v/>
      </c>
    </row>
    <row r="25" spans="1:66" ht="6" customHeight="1">
      <c r="A25" s="9">
        <v>24</v>
      </c>
      <c r="B25" s="34" t="str">
        <f>IF(入力表・参加種目確認!H37=0,"",入力表・参加種目確認!H37)</f>
        <v/>
      </c>
      <c r="C25" s="34" t="str">
        <f>IF(入力表・参加種目確認!J37=0,"",入力表・参加種目確認!J37)</f>
        <v/>
      </c>
      <c r="D25" s="34" t="str">
        <f>IF(入力表・参加種目確認!N37=0,"",入力表・参加種目確認!N37)</f>
        <v/>
      </c>
      <c r="E25" s="34" t="str">
        <f>RIGHT(入力表・参加種目確認!AA37,2)</f>
        <v/>
      </c>
      <c r="F25" s="34" t="str">
        <f>IF(入力表・参加種目確認!U37=0,"",ASC(入力表・参加種目確認!U37))</f>
        <v/>
      </c>
      <c r="G25" s="34" t="str">
        <f>IF(B25="","",入力表・参加種目確認!$N$8)</f>
        <v/>
      </c>
      <c r="H25" s="34" t="str">
        <f>IF(B25="","",入力表・参加種目確認!$L$4)</f>
        <v/>
      </c>
      <c r="I25" s="34" t="str">
        <f>IF(B25="","",入力表・参加種目確認!AE37)</f>
        <v/>
      </c>
      <c r="J25" s="34" t="str">
        <f>IF(入力表・参加種目確認!AH37="","",入力表・参加種目確認!$E$4&amp;'貼付（事務局）'!B25&amp;"子"&amp;入力表・参加種目確認!AH37)</f>
        <v/>
      </c>
      <c r="K25" s="34" t="str">
        <f t="shared" si="0"/>
        <v/>
      </c>
      <c r="L25" s="34" t="str">
        <f>IF(入力表・参加種目確認!AV37="","",入力表・参加種目確認!$E$4&amp;'貼付（事務局）'!B25&amp;"子"&amp;入力表・参加種目確認!AV37)</f>
        <v/>
      </c>
      <c r="M25" s="34" t="str">
        <f t="shared" si="1"/>
        <v/>
      </c>
      <c r="N25" s="34" t="str">
        <f>IF(入力表・参加種目確認!BJ37="","",入力表・参加種目確認!$E$4&amp;'貼付（事務局）'!B25&amp;"子"&amp;入力表・参加種目確認!BJ37)</f>
        <v/>
      </c>
      <c r="O25" s="34" t="str">
        <f t="shared" si="2"/>
        <v/>
      </c>
      <c r="P25" s="34" t="str">
        <f>IF(入力表・参加種目確認!BX37="","",VLOOKUP(入力表・参加種目確認!$E$4,$BP$2:$BQ$5,2,FALSE)&amp;入力表・参加種目確認!H37&amp;"子"&amp;"4X100mR")</f>
        <v/>
      </c>
      <c r="Q25" s="34" t="str">
        <f>IF(P25="","",H25&amp;P25&amp;入力表・参加種目確認!BX37)</f>
        <v/>
      </c>
      <c r="R25" s="34" t="str">
        <f t="shared" si="3"/>
        <v/>
      </c>
      <c r="S25" s="34" t="str">
        <f>IF(入力表・参加種目確認!CA37="","",VLOOKUP(入力表・参加種目確認!$E$4,$BP$7:$BQ$10,2,FALSE)&amp;入力表・参加種目確認!H37&amp;"子"&amp;"4X400mR")</f>
        <v/>
      </c>
      <c r="T25" s="34" t="str">
        <f>IF(S25="","",H25&amp;S25&amp;入力表・参加種目確認!CA37)</f>
        <v/>
      </c>
      <c r="U25" s="34" t="str">
        <f t="shared" si="4"/>
        <v/>
      </c>
      <c r="V25" s="35"/>
      <c r="W25" s="35"/>
      <c r="X25" s="35"/>
      <c r="Y25" s="35"/>
      <c r="Z25" s="35"/>
      <c r="AA25" s="35"/>
      <c r="AB25" s="35"/>
      <c r="AC25" s="35"/>
      <c r="AD25" s="35"/>
      <c r="AE25" s="35"/>
      <c r="AF25" s="35"/>
      <c r="AG25" s="35"/>
      <c r="AH25" s="35"/>
      <c r="AI25" s="35"/>
      <c r="AJ25" s="10"/>
      <c r="AK25" s="23" t="str">
        <f>IF(入力表・参加種目確認!AN37="","",入力表・参加種目確認!AN37)</f>
        <v/>
      </c>
      <c r="AL25" s="26" t="str">
        <f>IF(入力表・参加種目確認!AO37="","",入力表・参加種目確認!AO37)</f>
        <v/>
      </c>
      <c r="AM25" s="26" t="str">
        <f>IF(ISERROR(VLOOKUP(IF(AL25="","",入力表・参加種目確認!AP37),$BJ$2:$BK$5,2,FALSE)),"",VLOOKUP(IF(AL25="","",入力表・参加種目確認!AS37),$BJ$2:$BK$5,2,FALSE))</f>
        <v/>
      </c>
      <c r="AN25" s="26" t="str">
        <f>IF(入力表・参加種目確認!AQ37="","",入力表・参加種目確認!AQ37)</f>
        <v/>
      </c>
      <c r="AO25" s="26" t="str">
        <f>IF(入力表・参加種目確認!AR37="","",入力表・参加種目確認!AR37)</f>
        <v/>
      </c>
      <c r="AP25" s="26" t="str">
        <f>IF(ISERROR(VLOOKUP(入力表・参加種目確認!AS37,$BJ$2:$BK$5,2,FALSE)),"",VLOOKUP(入力表・参加種目確認!AS37,$BJ$2:$BK$5,2,FALSE))</f>
        <v/>
      </c>
      <c r="AQ25" s="26" t="str">
        <f>IF(入力表・参加種目確認!AT37="","",入力表・参加種目確認!AT37)</f>
        <v/>
      </c>
      <c r="AR25" s="24" t="str">
        <f>IF(入力表・参加種目確認!AU37="","",入力表・参加種目確認!AU37)</f>
        <v/>
      </c>
      <c r="AS25" s="23" t="str">
        <f>IF(入力表・参加種目確認!BB37="","",入力表・参加種目確認!BB37)</f>
        <v/>
      </c>
      <c r="AT25" s="26" t="str">
        <f>IF(入力表・参加種目確認!BC37="","",入力表・参加種目確認!BC37)</f>
        <v/>
      </c>
      <c r="AU25" s="26" t="str">
        <f>IF(ISERROR(VLOOKUP(IF(AT25="","",入力表・参加種目確認!BD37),$BJ$2:$BK$5,2,FALSE)),"",VLOOKUP(IF(AT25="","",入力表・参加種目確認!BD37),$BJ$2:$BK$5,2,FALSE))</f>
        <v/>
      </c>
      <c r="AV25" s="27" t="str">
        <f>IF(入力表・参加種目確認!BE37="","",入力表・参加種目確認!BE37)</f>
        <v/>
      </c>
      <c r="AW25" s="27" t="str">
        <f>IF(入力表・参加種目確認!BF37="","",入力表・参加種目確認!BF37)</f>
        <v/>
      </c>
      <c r="AX25" s="27" t="str">
        <f>IF(ISERROR(VLOOKUP(入力表・参加種目確認!BG37,$BJ$2:$BK$5,2,FALSE)),"",VLOOKUP(入力表・参加種目確認!BG37,$BJ$2:$BK$5,2,FALSE))</f>
        <v/>
      </c>
      <c r="AY25" s="27" t="str">
        <f>IF(入力表・参加種目確認!BH37="","",入力表・参加種目確認!BH37)</f>
        <v/>
      </c>
      <c r="AZ25" s="25" t="str">
        <f>IF(入力表・参加種目確認!BI37="","",入力表・参加種目確認!BI37)</f>
        <v/>
      </c>
      <c r="BA25" s="28" t="str">
        <f>IF(入力表・参加種目確認!BP37="","",入力表・参加種目確認!BP37)</f>
        <v/>
      </c>
      <c r="BB25" s="32" t="str">
        <f>IF(入力表・参加種目確認!BQ37="","",入力表・参加種目確認!BQ37)</f>
        <v/>
      </c>
      <c r="BC25" s="32" t="str">
        <f>IF(ISERROR(VLOOKUP(IF(BB25="","",入力表・参加種目確認!BR37),$BJ$2:$BK$5,2,FALSE)),"",VLOOKUP(IF(BB25="","",入力表・参加種目確認!BR37),$BJ$2:$BK$5,2,FALSE))</f>
        <v/>
      </c>
      <c r="BD25" s="32" t="str">
        <f>IF(入力表・参加種目確認!BS37="","",入力表・参加種目確認!BS37)</f>
        <v/>
      </c>
      <c r="BE25" s="32" t="str">
        <f>IF(入力表・参加種目確認!BT37="","",入力表・参加種目確認!BT37)</f>
        <v/>
      </c>
      <c r="BF25" s="32" t="str">
        <f>IF(ISERROR(VLOOKUP(入力表・参加種目確認!BU37,$BJ$2:$BK$5,2,FALSE)),"",VLOOKUP(入力表・参加種目確認!BU37,$BJ$2:$BK$5,2,FALSE))</f>
        <v/>
      </c>
      <c r="BG25" s="32" t="str">
        <f>IF(入力表・参加種目確認!BV37="","",入力表・参加種目確認!BV37)</f>
        <v/>
      </c>
      <c r="BH25" s="30" t="str">
        <f>IF(入力表・参加種目確認!BW37="","",入力表・参加種目確認!BW37)</f>
        <v/>
      </c>
    </row>
    <row r="26" spans="1:66" ht="6" customHeight="1">
      <c r="A26" s="9">
        <v>25</v>
      </c>
      <c r="B26" s="34" t="str">
        <f>IF(入力表・参加種目確認!H38=0,"",入力表・参加種目確認!H38)</f>
        <v/>
      </c>
      <c r="C26" s="34" t="str">
        <f>IF(入力表・参加種目確認!J38=0,"",入力表・参加種目確認!J38)</f>
        <v/>
      </c>
      <c r="D26" s="34" t="str">
        <f>IF(入力表・参加種目確認!N38=0,"",入力表・参加種目確認!N38)</f>
        <v/>
      </c>
      <c r="E26" s="34" t="str">
        <f>RIGHT(入力表・参加種目確認!AA38,2)</f>
        <v/>
      </c>
      <c r="F26" s="34" t="str">
        <f>IF(入力表・参加種目確認!U38=0,"",ASC(入力表・参加種目確認!U38))</f>
        <v/>
      </c>
      <c r="G26" s="34" t="str">
        <f>IF(B26="","",入力表・参加種目確認!$N$8)</f>
        <v/>
      </c>
      <c r="H26" s="34" t="str">
        <f>IF(B26="","",入力表・参加種目確認!$L$4)</f>
        <v/>
      </c>
      <c r="I26" s="34" t="str">
        <f>IF(B26="","",入力表・参加種目確認!AE38)</f>
        <v/>
      </c>
      <c r="J26" s="34" t="str">
        <f>IF(入力表・参加種目確認!AH38="","",入力表・参加種目確認!$E$4&amp;'貼付（事務局）'!B26&amp;"子"&amp;入力表・参加種目確認!AH38)</f>
        <v/>
      </c>
      <c r="K26" s="34" t="str">
        <f t="shared" si="0"/>
        <v/>
      </c>
      <c r="L26" s="34" t="str">
        <f>IF(入力表・参加種目確認!AV38="","",入力表・参加種目確認!$E$4&amp;'貼付（事務局）'!B26&amp;"子"&amp;入力表・参加種目確認!AV38)</f>
        <v/>
      </c>
      <c r="M26" s="34" t="str">
        <f t="shared" si="1"/>
        <v/>
      </c>
      <c r="N26" s="34" t="str">
        <f>IF(入力表・参加種目確認!BJ38="","",入力表・参加種目確認!$E$4&amp;'貼付（事務局）'!B26&amp;"子"&amp;入力表・参加種目確認!BJ38)</f>
        <v/>
      </c>
      <c r="O26" s="34" t="str">
        <f t="shared" si="2"/>
        <v/>
      </c>
      <c r="P26" s="34" t="str">
        <f>IF(入力表・参加種目確認!BX38="","",VLOOKUP(入力表・参加種目確認!$E$4,$BP$2:$BQ$5,2,FALSE)&amp;入力表・参加種目確認!H38&amp;"子"&amp;"4X100mR")</f>
        <v/>
      </c>
      <c r="Q26" s="34" t="str">
        <f>IF(P26="","",H26&amp;P26&amp;入力表・参加種目確認!BX38)</f>
        <v/>
      </c>
      <c r="R26" s="34" t="str">
        <f t="shared" si="3"/>
        <v/>
      </c>
      <c r="S26" s="34" t="str">
        <f>IF(入力表・参加種目確認!CA38="","",VLOOKUP(入力表・参加種目確認!$E$4,$BP$7:$BQ$10,2,FALSE)&amp;入力表・参加種目確認!H38&amp;"子"&amp;"4X400mR")</f>
        <v/>
      </c>
      <c r="T26" s="34" t="str">
        <f>IF(S26="","",H26&amp;S26&amp;入力表・参加種目確認!CA38)</f>
        <v/>
      </c>
      <c r="U26" s="34" t="str">
        <f t="shared" si="4"/>
        <v/>
      </c>
      <c r="V26" s="35"/>
      <c r="W26" s="35"/>
      <c r="X26" s="35"/>
      <c r="Y26" s="35"/>
      <c r="Z26" s="35"/>
      <c r="AA26" s="35"/>
      <c r="AB26" s="35"/>
      <c r="AC26" s="35"/>
      <c r="AD26" s="35"/>
      <c r="AE26" s="35"/>
      <c r="AF26" s="35"/>
      <c r="AG26" s="35"/>
      <c r="AH26" s="35"/>
      <c r="AI26" s="35"/>
      <c r="AJ26" s="10"/>
      <c r="AK26" s="23" t="str">
        <f>IF(入力表・参加種目確認!AN38="","",入力表・参加種目確認!AN38)</f>
        <v/>
      </c>
      <c r="AL26" s="26" t="str">
        <f>IF(入力表・参加種目確認!AO38="","",入力表・参加種目確認!AO38)</f>
        <v/>
      </c>
      <c r="AM26" s="26" t="str">
        <f>IF(ISERROR(VLOOKUP(IF(AL26="","",入力表・参加種目確認!AP38),$BJ$2:$BK$5,2,FALSE)),"",VLOOKUP(IF(AL26="","",入力表・参加種目確認!AS38),$BJ$2:$BK$5,2,FALSE))</f>
        <v/>
      </c>
      <c r="AN26" s="26" t="str">
        <f>IF(入力表・参加種目確認!AQ38="","",入力表・参加種目確認!AQ38)</f>
        <v/>
      </c>
      <c r="AO26" s="26" t="str">
        <f>IF(入力表・参加種目確認!AR38="","",入力表・参加種目確認!AR38)</f>
        <v/>
      </c>
      <c r="AP26" s="26" t="str">
        <f>IF(ISERROR(VLOOKUP(入力表・参加種目確認!AS38,$BJ$2:$BK$5,2,FALSE)),"",VLOOKUP(入力表・参加種目確認!AS38,$BJ$2:$BK$5,2,FALSE))</f>
        <v/>
      </c>
      <c r="AQ26" s="26" t="str">
        <f>IF(入力表・参加種目確認!AT38="","",入力表・参加種目確認!AT38)</f>
        <v/>
      </c>
      <c r="AR26" s="24" t="str">
        <f>IF(入力表・参加種目確認!AU38="","",入力表・参加種目確認!AU38)</f>
        <v/>
      </c>
      <c r="AS26" s="23" t="str">
        <f>IF(入力表・参加種目確認!BB38="","",入力表・参加種目確認!BB38)</f>
        <v/>
      </c>
      <c r="AT26" s="26" t="str">
        <f>IF(入力表・参加種目確認!BC38="","",入力表・参加種目確認!BC38)</f>
        <v/>
      </c>
      <c r="AU26" s="26" t="str">
        <f>IF(ISERROR(VLOOKUP(IF(AT26="","",入力表・参加種目確認!BD38),$BJ$2:$BK$5,2,FALSE)),"",VLOOKUP(IF(AT26="","",入力表・参加種目確認!BD38),$BJ$2:$BK$5,2,FALSE))</f>
        <v/>
      </c>
      <c r="AV26" s="27" t="str">
        <f>IF(入力表・参加種目確認!BE38="","",入力表・参加種目確認!BE38)</f>
        <v/>
      </c>
      <c r="AW26" s="27" t="str">
        <f>IF(入力表・参加種目確認!BF38="","",入力表・参加種目確認!BF38)</f>
        <v/>
      </c>
      <c r="AX26" s="27" t="str">
        <f>IF(ISERROR(VLOOKUP(入力表・参加種目確認!BG38,$BJ$2:$BK$5,2,FALSE)),"",VLOOKUP(入力表・参加種目確認!BG38,$BJ$2:$BK$5,2,FALSE))</f>
        <v/>
      </c>
      <c r="AY26" s="27" t="str">
        <f>IF(入力表・参加種目確認!BH38="","",入力表・参加種目確認!BH38)</f>
        <v/>
      </c>
      <c r="AZ26" s="25" t="str">
        <f>IF(入力表・参加種目確認!BI38="","",入力表・参加種目確認!BI38)</f>
        <v/>
      </c>
      <c r="BA26" s="28" t="str">
        <f>IF(入力表・参加種目確認!BP38="","",入力表・参加種目確認!BP38)</f>
        <v/>
      </c>
      <c r="BB26" s="32" t="str">
        <f>IF(入力表・参加種目確認!BQ38="","",入力表・参加種目確認!BQ38)</f>
        <v/>
      </c>
      <c r="BC26" s="32" t="str">
        <f>IF(ISERROR(VLOOKUP(IF(BB26="","",入力表・参加種目確認!BR38),$BJ$2:$BK$5,2,FALSE)),"",VLOOKUP(IF(BB26="","",入力表・参加種目確認!BR38),$BJ$2:$BK$5,2,FALSE))</f>
        <v/>
      </c>
      <c r="BD26" s="32" t="str">
        <f>IF(入力表・参加種目確認!BS38="","",入力表・参加種目確認!BS38)</f>
        <v/>
      </c>
      <c r="BE26" s="32" t="str">
        <f>IF(入力表・参加種目確認!BT38="","",入力表・参加種目確認!BT38)</f>
        <v/>
      </c>
      <c r="BF26" s="32" t="str">
        <f>IF(ISERROR(VLOOKUP(入力表・参加種目確認!BU38,$BJ$2:$BK$5,2,FALSE)),"",VLOOKUP(入力表・参加種目確認!BU38,$BJ$2:$BK$5,2,FALSE))</f>
        <v/>
      </c>
      <c r="BG26" s="32" t="str">
        <f>IF(入力表・参加種目確認!BV38="","",入力表・参加種目確認!BV38)</f>
        <v/>
      </c>
      <c r="BH26" s="30" t="str">
        <f>IF(入力表・参加種目確認!BW38="","",入力表・参加種目確認!BW38)</f>
        <v/>
      </c>
    </row>
    <row r="27" spans="1:66" ht="6" customHeight="1">
      <c r="A27" s="9">
        <v>26</v>
      </c>
      <c r="B27" s="34" t="str">
        <f>IF(入力表・参加種目確認!H39=0,"",入力表・参加種目確認!H39)</f>
        <v/>
      </c>
      <c r="C27" s="34" t="str">
        <f>IF(入力表・参加種目確認!J39=0,"",入力表・参加種目確認!J39)</f>
        <v/>
      </c>
      <c r="D27" s="34" t="str">
        <f>IF(入力表・参加種目確認!N39=0,"",入力表・参加種目確認!N39)</f>
        <v/>
      </c>
      <c r="E27" s="34" t="str">
        <f>RIGHT(入力表・参加種目確認!AA39,2)</f>
        <v/>
      </c>
      <c r="F27" s="34" t="str">
        <f>IF(入力表・参加種目確認!U39=0,"",ASC(入力表・参加種目確認!U39))</f>
        <v/>
      </c>
      <c r="G27" s="34" t="str">
        <f>IF(B27="","",入力表・参加種目確認!$N$8)</f>
        <v/>
      </c>
      <c r="H27" s="34" t="str">
        <f>IF(B27="","",入力表・参加種目確認!$L$4)</f>
        <v/>
      </c>
      <c r="I27" s="34" t="str">
        <f>IF(B27="","",入力表・参加種目確認!AE39)</f>
        <v/>
      </c>
      <c r="J27" s="34" t="str">
        <f>IF(入力表・参加種目確認!AH39="","",入力表・参加種目確認!$E$4&amp;'貼付（事務局）'!B27&amp;"子"&amp;入力表・参加種目確認!AH39)</f>
        <v/>
      </c>
      <c r="K27" s="34" t="str">
        <f t="shared" si="0"/>
        <v/>
      </c>
      <c r="L27" s="34" t="str">
        <f>IF(入力表・参加種目確認!AV39="","",入力表・参加種目確認!$E$4&amp;'貼付（事務局）'!B27&amp;"子"&amp;入力表・参加種目確認!AV39)</f>
        <v/>
      </c>
      <c r="M27" s="34" t="str">
        <f t="shared" si="1"/>
        <v/>
      </c>
      <c r="N27" s="34" t="str">
        <f>IF(入力表・参加種目確認!BJ39="","",入力表・参加種目確認!$E$4&amp;'貼付（事務局）'!B27&amp;"子"&amp;入力表・参加種目確認!BJ39)</f>
        <v/>
      </c>
      <c r="O27" s="34" t="str">
        <f t="shared" si="2"/>
        <v/>
      </c>
      <c r="P27" s="34" t="str">
        <f>IF(入力表・参加種目確認!BX39="","",VLOOKUP(入力表・参加種目確認!$E$4,$BP$2:$BQ$5,2,FALSE)&amp;入力表・参加種目確認!H39&amp;"子"&amp;"4X100mR")</f>
        <v/>
      </c>
      <c r="Q27" s="34" t="str">
        <f>IF(P27="","",H27&amp;P27&amp;入力表・参加種目確認!BX39)</f>
        <v/>
      </c>
      <c r="R27" s="34" t="str">
        <f t="shared" si="3"/>
        <v/>
      </c>
      <c r="S27" s="34" t="str">
        <f>IF(入力表・参加種目確認!CA39="","",VLOOKUP(入力表・参加種目確認!$E$4,$BP$7:$BQ$10,2,FALSE)&amp;入力表・参加種目確認!H39&amp;"子"&amp;"4X400mR")</f>
        <v/>
      </c>
      <c r="T27" s="34" t="str">
        <f>IF(S27="","",H27&amp;S27&amp;入力表・参加種目確認!CA39)</f>
        <v/>
      </c>
      <c r="U27" s="34" t="str">
        <f t="shared" si="4"/>
        <v/>
      </c>
      <c r="V27" s="35"/>
      <c r="W27" s="35"/>
      <c r="X27" s="35"/>
      <c r="Y27" s="35"/>
      <c r="Z27" s="35"/>
      <c r="AA27" s="35"/>
      <c r="AB27" s="35"/>
      <c r="AC27" s="35"/>
      <c r="AD27" s="35"/>
      <c r="AE27" s="35"/>
      <c r="AF27" s="35"/>
      <c r="AG27" s="35"/>
      <c r="AH27" s="35"/>
      <c r="AI27" s="35"/>
      <c r="AJ27" s="10"/>
      <c r="AK27" s="23" t="str">
        <f>IF(入力表・参加種目確認!AN39="","",入力表・参加種目確認!AN39)</f>
        <v/>
      </c>
      <c r="AL27" s="26" t="str">
        <f>IF(入力表・参加種目確認!AO39="","",入力表・参加種目確認!AO39)</f>
        <v/>
      </c>
      <c r="AM27" s="26" t="str">
        <f>IF(ISERROR(VLOOKUP(IF(AL27="","",入力表・参加種目確認!AP39),$BJ$2:$BK$5,2,FALSE)),"",VLOOKUP(IF(AL27="","",入力表・参加種目確認!AS39),$BJ$2:$BK$5,2,FALSE))</f>
        <v/>
      </c>
      <c r="AN27" s="26" t="str">
        <f>IF(入力表・参加種目確認!AQ39="","",入力表・参加種目確認!AQ39)</f>
        <v/>
      </c>
      <c r="AO27" s="26" t="str">
        <f>IF(入力表・参加種目確認!AR39="","",入力表・参加種目確認!AR39)</f>
        <v/>
      </c>
      <c r="AP27" s="26" t="str">
        <f>IF(ISERROR(VLOOKUP(入力表・参加種目確認!AS39,$BJ$2:$BK$5,2,FALSE)),"",VLOOKUP(入力表・参加種目確認!AS39,$BJ$2:$BK$5,2,FALSE))</f>
        <v/>
      </c>
      <c r="AQ27" s="26" t="str">
        <f>IF(入力表・参加種目確認!AT39="","",入力表・参加種目確認!AT39)</f>
        <v/>
      </c>
      <c r="AR27" s="24" t="str">
        <f>IF(入力表・参加種目確認!AU39="","",入力表・参加種目確認!AU39)</f>
        <v/>
      </c>
      <c r="AS27" s="23" t="str">
        <f>IF(入力表・参加種目確認!BB39="","",入力表・参加種目確認!BB39)</f>
        <v/>
      </c>
      <c r="AT27" s="26" t="str">
        <f>IF(入力表・参加種目確認!BC39="","",入力表・参加種目確認!BC39)</f>
        <v/>
      </c>
      <c r="AU27" s="26" t="str">
        <f>IF(ISERROR(VLOOKUP(IF(AT27="","",入力表・参加種目確認!BD39),$BJ$2:$BK$5,2,FALSE)),"",VLOOKUP(IF(AT27="","",入力表・参加種目確認!BD39),$BJ$2:$BK$5,2,FALSE))</f>
        <v/>
      </c>
      <c r="AV27" s="27" t="str">
        <f>IF(入力表・参加種目確認!BE39="","",入力表・参加種目確認!BE39)</f>
        <v/>
      </c>
      <c r="AW27" s="27" t="str">
        <f>IF(入力表・参加種目確認!BF39="","",入力表・参加種目確認!BF39)</f>
        <v/>
      </c>
      <c r="AX27" s="27" t="str">
        <f>IF(ISERROR(VLOOKUP(入力表・参加種目確認!BG39,$BJ$2:$BK$5,2,FALSE)),"",VLOOKUP(入力表・参加種目確認!BG39,$BJ$2:$BK$5,2,FALSE))</f>
        <v/>
      </c>
      <c r="AY27" s="27" t="str">
        <f>IF(入力表・参加種目確認!BH39="","",入力表・参加種目確認!BH39)</f>
        <v/>
      </c>
      <c r="AZ27" s="25" t="str">
        <f>IF(入力表・参加種目確認!BI39="","",入力表・参加種目確認!BI39)</f>
        <v/>
      </c>
      <c r="BA27" s="28" t="str">
        <f>IF(入力表・参加種目確認!BP39="","",入力表・参加種目確認!BP39)</f>
        <v/>
      </c>
      <c r="BB27" s="32" t="str">
        <f>IF(入力表・参加種目確認!BQ39="","",入力表・参加種目確認!BQ39)</f>
        <v/>
      </c>
      <c r="BC27" s="32" t="str">
        <f>IF(ISERROR(VLOOKUP(IF(BB27="","",入力表・参加種目確認!BR39),$BJ$2:$BK$5,2,FALSE)),"",VLOOKUP(IF(BB27="","",入力表・参加種目確認!BR39),$BJ$2:$BK$5,2,FALSE))</f>
        <v/>
      </c>
      <c r="BD27" s="32" t="str">
        <f>IF(入力表・参加種目確認!BS39="","",入力表・参加種目確認!BS39)</f>
        <v/>
      </c>
      <c r="BE27" s="32" t="str">
        <f>IF(入力表・参加種目確認!BT39="","",入力表・参加種目確認!BT39)</f>
        <v/>
      </c>
      <c r="BF27" s="32" t="str">
        <f>IF(ISERROR(VLOOKUP(入力表・参加種目確認!BU39,$BJ$2:$BK$5,2,FALSE)),"",VLOOKUP(入力表・参加種目確認!BU39,$BJ$2:$BK$5,2,FALSE))</f>
        <v/>
      </c>
      <c r="BG27" s="32" t="str">
        <f>IF(入力表・参加種目確認!BV39="","",入力表・参加種目確認!BV39)</f>
        <v/>
      </c>
      <c r="BH27" s="30" t="str">
        <f>IF(入力表・参加種目確認!BW39="","",入力表・参加種目確認!BW39)</f>
        <v/>
      </c>
    </row>
    <row r="28" spans="1:66" ht="6" customHeight="1">
      <c r="A28" s="9">
        <v>27</v>
      </c>
      <c r="B28" s="34" t="str">
        <f>IF(入力表・参加種目確認!H40=0,"",入力表・参加種目確認!H40)</f>
        <v/>
      </c>
      <c r="C28" s="34" t="str">
        <f>IF(入力表・参加種目確認!J40=0,"",入力表・参加種目確認!J40)</f>
        <v/>
      </c>
      <c r="D28" s="34" t="str">
        <f>IF(入力表・参加種目確認!N40=0,"",入力表・参加種目確認!N40)</f>
        <v/>
      </c>
      <c r="E28" s="34" t="str">
        <f>RIGHT(入力表・参加種目確認!AA40,2)</f>
        <v/>
      </c>
      <c r="F28" s="34" t="str">
        <f>IF(入力表・参加種目確認!U40=0,"",ASC(入力表・参加種目確認!U40))</f>
        <v/>
      </c>
      <c r="G28" s="34" t="str">
        <f>IF(B28="","",入力表・参加種目確認!$N$8)</f>
        <v/>
      </c>
      <c r="H28" s="34" t="str">
        <f>IF(B28="","",入力表・参加種目確認!$L$4)</f>
        <v/>
      </c>
      <c r="I28" s="34" t="str">
        <f>IF(B28="","",入力表・参加種目確認!AE40)</f>
        <v/>
      </c>
      <c r="J28" s="34" t="str">
        <f>IF(入力表・参加種目確認!AH40="","",入力表・参加種目確認!$E$4&amp;'貼付（事務局）'!B28&amp;"子"&amp;入力表・参加種目確認!AH40)</f>
        <v/>
      </c>
      <c r="K28" s="34" t="str">
        <f t="shared" si="0"/>
        <v/>
      </c>
      <c r="L28" s="34" t="str">
        <f>IF(入力表・参加種目確認!AV40="","",入力表・参加種目確認!$E$4&amp;'貼付（事務局）'!B28&amp;"子"&amp;入力表・参加種目確認!AV40)</f>
        <v/>
      </c>
      <c r="M28" s="34" t="str">
        <f t="shared" si="1"/>
        <v/>
      </c>
      <c r="N28" s="34" t="str">
        <f>IF(入力表・参加種目確認!BJ40="","",入力表・参加種目確認!$E$4&amp;'貼付（事務局）'!B28&amp;"子"&amp;入力表・参加種目確認!BJ40)</f>
        <v/>
      </c>
      <c r="O28" s="34" t="str">
        <f t="shared" si="2"/>
        <v/>
      </c>
      <c r="P28" s="34" t="str">
        <f>IF(入力表・参加種目確認!BX40="","",VLOOKUP(入力表・参加種目確認!$E$4,$BP$2:$BQ$5,2,FALSE)&amp;入力表・参加種目確認!H40&amp;"子"&amp;"4X100mR")</f>
        <v/>
      </c>
      <c r="Q28" s="34" t="str">
        <f>IF(P28="","",H28&amp;P28&amp;入力表・参加種目確認!BX40)</f>
        <v/>
      </c>
      <c r="R28" s="34" t="str">
        <f t="shared" si="3"/>
        <v/>
      </c>
      <c r="S28" s="34" t="str">
        <f>IF(入力表・参加種目確認!CA40="","",VLOOKUP(入力表・参加種目確認!$E$4,$BP$7:$BQ$10,2,FALSE)&amp;入力表・参加種目確認!H40&amp;"子"&amp;"4X400mR")</f>
        <v/>
      </c>
      <c r="T28" s="34" t="str">
        <f>IF(S28="","",H28&amp;S28&amp;入力表・参加種目確認!CA40)</f>
        <v/>
      </c>
      <c r="U28" s="34" t="str">
        <f t="shared" si="4"/>
        <v/>
      </c>
      <c r="V28" s="35"/>
      <c r="W28" s="35"/>
      <c r="X28" s="35"/>
      <c r="Y28" s="35"/>
      <c r="Z28" s="35"/>
      <c r="AA28" s="35"/>
      <c r="AB28" s="35"/>
      <c r="AC28" s="35"/>
      <c r="AD28" s="35"/>
      <c r="AE28" s="35"/>
      <c r="AF28" s="35"/>
      <c r="AG28" s="35"/>
      <c r="AH28" s="35"/>
      <c r="AI28" s="35"/>
      <c r="AJ28" s="10"/>
      <c r="AK28" s="23" t="str">
        <f>IF(入力表・参加種目確認!AN40="","",入力表・参加種目確認!AN40)</f>
        <v/>
      </c>
      <c r="AL28" s="26" t="str">
        <f>IF(入力表・参加種目確認!AO40="","",入力表・参加種目確認!AO40)</f>
        <v/>
      </c>
      <c r="AM28" s="26" t="str">
        <f>IF(ISERROR(VLOOKUP(IF(AL28="","",入力表・参加種目確認!AP40),$BJ$2:$BK$5,2,FALSE)),"",VLOOKUP(IF(AL28="","",入力表・参加種目確認!AS40),$BJ$2:$BK$5,2,FALSE))</f>
        <v/>
      </c>
      <c r="AN28" s="26" t="str">
        <f>IF(入力表・参加種目確認!AQ40="","",入力表・参加種目確認!AQ40)</f>
        <v/>
      </c>
      <c r="AO28" s="26" t="str">
        <f>IF(入力表・参加種目確認!AR40="","",入力表・参加種目確認!AR40)</f>
        <v/>
      </c>
      <c r="AP28" s="26" t="str">
        <f>IF(ISERROR(VLOOKUP(入力表・参加種目確認!AS40,$BJ$2:$BK$5,2,FALSE)),"",VLOOKUP(入力表・参加種目確認!AS40,$BJ$2:$BK$5,2,FALSE))</f>
        <v/>
      </c>
      <c r="AQ28" s="26" t="str">
        <f>IF(入力表・参加種目確認!AT40="","",入力表・参加種目確認!AT40)</f>
        <v/>
      </c>
      <c r="AR28" s="24" t="str">
        <f>IF(入力表・参加種目確認!AU40="","",入力表・参加種目確認!AU40)</f>
        <v/>
      </c>
      <c r="AS28" s="23" t="str">
        <f>IF(入力表・参加種目確認!BB40="","",入力表・参加種目確認!BB40)</f>
        <v/>
      </c>
      <c r="AT28" s="26" t="str">
        <f>IF(入力表・参加種目確認!BC40="","",入力表・参加種目確認!BC40)</f>
        <v/>
      </c>
      <c r="AU28" s="26" t="str">
        <f>IF(ISERROR(VLOOKUP(IF(AT28="","",入力表・参加種目確認!BD40),$BJ$2:$BK$5,2,FALSE)),"",VLOOKUP(IF(AT28="","",入力表・参加種目確認!BD40),$BJ$2:$BK$5,2,FALSE))</f>
        <v/>
      </c>
      <c r="AV28" s="27" t="str">
        <f>IF(入力表・参加種目確認!BE40="","",入力表・参加種目確認!BE40)</f>
        <v/>
      </c>
      <c r="AW28" s="27" t="str">
        <f>IF(入力表・参加種目確認!BF40="","",入力表・参加種目確認!BF40)</f>
        <v/>
      </c>
      <c r="AX28" s="27" t="str">
        <f>IF(ISERROR(VLOOKUP(入力表・参加種目確認!BG40,$BJ$2:$BK$5,2,FALSE)),"",VLOOKUP(入力表・参加種目確認!BG40,$BJ$2:$BK$5,2,FALSE))</f>
        <v/>
      </c>
      <c r="AY28" s="27" t="str">
        <f>IF(入力表・参加種目確認!BH40="","",入力表・参加種目確認!BH40)</f>
        <v/>
      </c>
      <c r="AZ28" s="25" t="str">
        <f>IF(入力表・参加種目確認!BI40="","",入力表・参加種目確認!BI40)</f>
        <v/>
      </c>
      <c r="BA28" s="28" t="str">
        <f>IF(入力表・参加種目確認!BP40="","",入力表・参加種目確認!BP40)</f>
        <v/>
      </c>
      <c r="BB28" s="32" t="str">
        <f>IF(入力表・参加種目確認!BQ40="","",入力表・参加種目確認!BQ40)</f>
        <v/>
      </c>
      <c r="BC28" s="32" t="str">
        <f>IF(ISERROR(VLOOKUP(IF(BB28="","",入力表・参加種目確認!BR40),$BJ$2:$BK$5,2,FALSE)),"",VLOOKUP(IF(BB28="","",入力表・参加種目確認!BR40),$BJ$2:$BK$5,2,FALSE))</f>
        <v/>
      </c>
      <c r="BD28" s="32" t="str">
        <f>IF(入力表・参加種目確認!BS40="","",入力表・参加種目確認!BS40)</f>
        <v/>
      </c>
      <c r="BE28" s="32" t="str">
        <f>IF(入力表・参加種目確認!BT40="","",入力表・参加種目確認!BT40)</f>
        <v/>
      </c>
      <c r="BF28" s="32" t="str">
        <f>IF(ISERROR(VLOOKUP(入力表・参加種目確認!BU40,$BJ$2:$BK$5,2,FALSE)),"",VLOOKUP(入力表・参加種目確認!BU40,$BJ$2:$BK$5,2,FALSE))</f>
        <v/>
      </c>
      <c r="BG28" s="32" t="str">
        <f>IF(入力表・参加種目確認!BV40="","",入力表・参加種目確認!BV40)</f>
        <v/>
      </c>
      <c r="BH28" s="30" t="str">
        <f>IF(入力表・参加種目確認!BW40="","",入力表・参加種目確認!BW40)</f>
        <v/>
      </c>
    </row>
    <row r="29" spans="1:66" ht="6" customHeight="1">
      <c r="A29" s="9">
        <v>28</v>
      </c>
      <c r="B29" s="34" t="str">
        <f>IF(入力表・参加種目確認!H41=0,"",入力表・参加種目確認!H41)</f>
        <v/>
      </c>
      <c r="C29" s="34" t="str">
        <f>IF(入力表・参加種目確認!J41=0,"",入力表・参加種目確認!J41)</f>
        <v/>
      </c>
      <c r="D29" s="34" t="str">
        <f>IF(入力表・参加種目確認!N41=0,"",入力表・参加種目確認!N41)</f>
        <v/>
      </c>
      <c r="E29" s="34" t="str">
        <f>RIGHT(入力表・参加種目確認!AA41,2)</f>
        <v/>
      </c>
      <c r="F29" s="34" t="str">
        <f>IF(入力表・参加種目確認!U41=0,"",ASC(入力表・参加種目確認!U41))</f>
        <v/>
      </c>
      <c r="G29" s="34" t="str">
        <f>IF(B29="","",入力表・参加種目確認!$N$8)</f>
        <v/>
      </c>
      <c r="H29" s="34" t="str">
        <f>IF(B29="","",入力表・参加種目確認!$L$4)</f>
        <v/>
      </c>
      <c r="I29" s="34" t="str">
        <f>IF(B29="","",入力表・参加種目確認!AE41)</f>
        <v/>
      </c>
      <c r="J29" s="34" t="str">
        <f>IF(入力表・参加種目確認!AH41="","",入力表・参加種目確認!$E$4&amp;'貼付（事務局）'!B29&amp;"子"&amp;入力表・参加種目確認!AH41)</f>
        <v/>
      </c>
      <c r="K29" s="34" t="str">
        <f t="shared" si="0"/>
        <v/>
      </c>
      <c r="L29" s="34" t="str">
        <f>IF(入力表・参加種目確認!AV41="","",入力表・参加種目確認!$E$4&amp;'貼付（事務局）'!B29&amp;"子"&amp;入力表・参加種目確認!AV41)</f>
        <v/>
      </c>
      <c r="M29" s="34" t="str">
        <f t="shared" si="1"/>
        <v/>
      </c>
      <c r="N29" s="34" t="str">
        <f>IF(入力表・参加種目確認!BJ41="","",入力表・参加種目確認!$E$4&amp;'貼付（事務局）'!B29&amp;"子"&amp;入力表・参加種目確認!BJ41)</f>
        <v/>
      </c>
      <c r="O29" s="34" t="str">
        <f t="shared" si="2"/>
        <v/>
      </c>
      <c r="P29" s="34" t="str">
        <f>IF(入力表・参加種目確認!BX41="","",VLOOKUP(入力表・参加種目確認!$E$4,$BP$2:$BQ$5,2,FALSE)&amp;入力表・参加種目確認!H41&amp;"子"&amp;"4X100mR")</f>
        <v/>
      </c>
      <c r="Q29" s="34" t="str">
        <f>IF(P29="","",H29&amp;P29&amp;入力表・参加種目確認!BX41)</f>
        <v/>
      </c>
      <c r="R29" s="34" t="str">
        <f t="shared" si="3"/>
        <v/>
      </c>
      <c r="S29" s="34" t="str">
        <f>IF(入力表・参加種目確認!CA41="","",VLOOKUP(入力表・参加種目確認!$E$4,$BP$7:$BQ$10,2,FALSE)&amp;入力表・参加種目確認!H41&amp;"子"&amp;"4X400mR")</f>
        <v/>
      </c>
      <c r="T29" s="34" t="str">
        <f>IF(S29="","",H29&amp;S29&amp;入力表・参加種目確認!CA41)</f>
        <v/>
      </c>
      <c r="U29" s="34" t="str">
        <f t="shared" si="4"/>
        <v/>
      </c>
      <c r="V29" s="35"/>
      <c r="W29" s="35"/>
      <c r="X29" s="35"/>
      <c r="Y29" s="35"/>
      <c r="Z29" s="35"/>
      <c r="AA29" s="35"/>
      <c r="AB29" s="35"/>
      <c r="AC29" s="35"/>
      <c r="AD29" s="35"/>
      <c r="AE29" s="35"/>
      <c r="AF29" s="35"/>
      <c r="AG29" s="35"/>
      <c r="AH29" s="35"/>
      <c r="AI29" s="35"/>
      <c r="AJ29" s="10"/>
      <c r="AK29" s="23" t="str">
        <f>IF(入力表・参加種目確認!AN41="","",入力表・参加種目確認!AN41)</f>
        <v/>
      </c>
      <c r="AL29" s="26" t="str">
        <f>IF(入力表・参加種目確認!AO41="","",入力表・参加種目確認!AO41)</f>
        <v/>
      </c>
      <c r="AM29" s="26" t="str">
        <f>IF(ISERROR(VLOOKUP(IF(AL29="","",入力表・参加種目確認!AP41),$BJ$2:$BK$5,2,FALSE)),"",VLOOKUP(IF(AL29="","",入力表・参加種目確認!AS41),$BJ$2:$BK$5,2,FALSE))</f>
        <v/>
      </c>
      <c r="AN29" s="26" t="str">
        <f>IF(入力表・参加種目確認!AQ41="","",入力表・参加種目確認!AQ41)</f>
        <v/>
      </c>
      <c r="AO29" s="26" t="str">
        <f>IF(入力表・参加種目確認!AR41="","",入力表・参加種目確認!AR41)</f>
        <v/>
      </c>
      <c r="AP29" s="26" t="str">
        <f>IF(ISERROR(VLOOKUP(入力表・参加種目確認!AS41,$BJ$2:$BK$5,2,FALSE)),"",VLOOKUP(入力表・参加種目確認!AS41,$BJ$2:$BK$5,2,FALSE))</f>
        <v/>
      </c>
      <c r="AQ29" s="26" t="str">
        <f>IF(入力表・参加種目確認!AT41="","",入力表・参加種目確認!AT41)</f>
        <v/>
      </c>
      <c r="AR29" s="24" t="str">
        <f>IF(入力表・参加種目確認!AU41="","",入力表・参加種目確認!AU41)</f>
        <v/>
      </c>
      <c r="AS29" s="23" t="str">
        <f>IF(入力表・参加種目確認!BB41="","",入力表・参加種目確認!BB41)</f>
        <v/>
      </c>
      <c r="AT29" s="26" t="str">
        <f>IF(入力表・参加種目確認!BC41="","",入力表・参加種目確認!BC41)</f>
        <v/>
      </c>
      <c r="AU29" s="26" t="str">
        <f>IF(ISERROR(VLOOKUP(IF(AT29="","",入力表・参加種目確認!BD41),$BJ$2:$BK$5,2,FALSE)),"",VLOOKUP(IF(AT29="","",入力表・参加種目確認!BD41),$BJ$2:$BK$5,2,FALSE))</f>
        <v/>
      </c>
      <c r="AV29" s="27" t="str">
        <f>IF(入力表・参加種目確認!BE41="","",入力表・参加種目確認!BE41)</f>
        <v/>
      </c>
      <c r="AW29" s="27" t="str">
        <f>IF(入力表・参加種目確認!BF41="","",入力表・参加種目確認!BF41)</f>
        <v/>
      </c>
      <c r="AX29" s="27" t="str">
        <f>IF(ISERROR(VLOOKUP(入力表・参加種目確認!BG41,$BJ$2:$BK$5,2,FALSE)),"",VLOOKUP(入力表・参加種目確認!BG41,$BJ$2:$BK$5,2,FALSE))</f>
        <v/>
      </c>
      <c r="AY29" s="27" t="str">
        <f>IF(入力表・参加種目確認!BH41="","",入力表・参加種目確認!BH41)</f>
        <v/>
      </c>
      <c r="AZ29" s="25" t="str">
        <f>IF(入力表・参加種目確認!BI41="","",入力表・参加種目確認!BI41)</f>
        <v/>
      </c>
      <c r="BA29" s="28" t="str">
        <f>IF(入力表・参加種目確認!BP41="","",入力表・参加種目確認!BP41)</f>
        <v/>
      </c>
      <c r="BB29" s="32" t="str">
        <f>IF(入力表・参加種目確認!BQ41="","",入力表・参加種目確認!BQ41)</f>
        <v/>
      </c>
      <c r="BC29" s="32" t="str">
        <f>IF(ISERROR(VLOOKUP(IF(BB29="","",入力表・参加種目確認!BR41),$BJ$2:$BK$5,2,FALSE)),"",VLOOKUP(IF(BB29="","",入力表・参加種目確認!BR41),$BJ$2:$BK$5,2,FALSE))</f>
        <v/>
      </c>
      <c r="BD29" s="32" t="str">
        <f>IF(入力表・参加種目確認!BS41="","",入力表・参加種目確認!BS41)</f>
        <v/>
      </c>
      <c r="BE29" s="32" t="str">
        <f>IF(入力表・参加種目確認!BT41="","",入力表・参加種目確認!BT41)</f>
        <v/>
      </c>
      <c r="BF29" s="32" t="str">
        <f>IF(ISERROR(VLOOKUP(入力表・参加種目確認!BU41,$BJ$2:$BK$5,2,FALSE)),"",VLOOKUP(入力表・参加種目確認!BU41,$BJ$2:$BK$5,2,FALSE))</f>
        <v/>
      </c>
      <c r="BG29" s="32" t="str">
        <f>IF(入力表・参加種目確認!BV41="","",入力表・参加種目確認!BV41)</f>
        <v/>
      </c>
      <c r="BH29" s="30" t="str">
        <f>IF(入力表・参加種目確認!BW41="","",入力表・参加種目確認!BW41)</f>
        <v/>
      </c>
    </row>
    <row r="30" spans="1:66" ht="6" customHeight="1">
      <c r="A30" s="9">
        <v>29</v>
      </c>
      <c r="B30" s="34" t="str">
        <f>IF(入力表・参加種目確認!H42=0,"",入力表・参加種目確認!H42)</f>
        <v/>
      </c>
      <c r="C30" s="34" t="str">
        <f>IF(入力表・参加種目確認!J42=0,"",入力表・参加種目確認!J42)</f>
        <v/>
      </c>
      <c r="D30" s="34" t="str">
        <f>IF(入力表・参加種目確認!N42=0,"",入力表・参加種目確認!N42)</f>
        <v/>
      </c>
      <c r="E30" s="34" t="str">
        <f>RIGHT(入力表・参加種目確認!AA42,2)</f>
        <v/>
      </c>
      <c r="F30" s="34" t="str">
        <f>IF(入力表・参加種目確認!U42=0,"",ASC(入力表・参加種目確認!U42))</f>
        <v/>
      </c>
      <c r="G30" s="34" t="str">
        <f>IF(B30="","",入力表・参加種目確認!$N$8)</f>
        <v/>
      </c>
      <c r="H30" s="34" t="str">
        <f>IF(B30="","",入力表・参加種目確認!$L$4)</f>
        <v/>
      </c>
      <c r="I30" s="34" t="str">
        <f>IF(B30="","",入力表・参加種目確認!AE42)</f>
        <v/>
      </c>
      <c r="J30" s="34" t="str">
        <f>IF(入力表・参加種目確認!AH42="","",入力表・参加種目確認!$E$4&amp;'貼付（事務局）'!B30&amp;"子"&amp;入力表・参加種目確認!AH42)</f>
        <v/>
      </c>
      <c r="K30" s="34" t="str">
        <f t="shared" si="0"/>
        <v/>
      </c>
      <c r="L30" s="34" t="str">
        <f>IF(入力表・参加種目確認!AV42="","",入力表・参加種目確認!$E$4&amp;'貼付（事務局）'!B30&amp;"子"&amp;入力表・参加種目確認!AV42)</f>
        <v/>
      </c>
      <c r="M30" s="34" t="str">
        <f t="shared" si="1"/>
        <v/>
      </c>
      <c r="N30" s="34" t="str">
        <f>IF(入力表・参加種目確認!BJ42="","",入力表・参加種目確認!$E$4&amp;'貼付（事務局）'!B30&amp;"子"&amp;入力表・参加種目確認!BJ42)</f>
        <v/>
      </c>
      <c r="O30" s="34" t="str">
        <f t="shared" si="2"/>
        <v/>
      </c>
      <c r="P30" s="34" t="str">
        <f>IF(入力表・参加種目確認!BX42="","",VLOOKUP(入力表・参加種目確認!$E$4,$BP$2:$BQ$5,2,FALSE)&amp;入力表・参加種目確認!H42&amp;"子"&amp;"4X100mR")</f>
        <v/>
      </c>
      <c r="Q30" s="34" t="str">
        <f>IF(P30="","",H30&amp;P30&amp;入力表・参加種目確認!BX42)</f>
        <v/>
      </c>
      <c r="R30" s="34" t="str">
        <f t="shared" si="3"/>
        <v/>
      </c>
      <c r="S30" s="34" t="str">
        <f>IF(入力表・参加種目確認!CA42="","",VLOOKUP(入力表・参加種目確認!$E$4,$BP$7:$BQ$10,2,FALSE)&amp;入力表・参加種目確認!H42&amp;"子"&amp;"4X400mR")</f>
        <v/>
      </c>
      <c r="T30" s="34" t="str">
        <f>IF(S30="","",H30&amp;S30&amp;入力表・参加種目確認!CA42)</f>
        <v/>
      </c>
      <c r="U30" s="34" t="str">
        <f t="shared" si="4"/>
        <v/>
      </c>
      <c r="V30" s="35"/>
      <c r="W30" s="35"/>
      <c r="X30" s="35"/>
      <c r="Y30" s="35"/>
      <c r="Z30" s="35"/>
      <c r="AA30" s="35"/>
      <c r="AB30" s="35"/>
      <c r="AC30" s="35"/>
      <c r="AD30" s="35"/>
      <c r="AE30" s="35"/>
      <c r="AF30" s="35"/>
      <c r="AG30" s="35"/>
      <c r="AH30" s="35"/>
      <c r="AI30" s="35"/>
      <c r="AJ30" s="10"/>
      <c r="AK30" s="23" t="str">
        <f>IF(入力表・参加種目確認!AN42="","",入力表・参加種目確認!AN42)</f>
        <v/>
      </c>
      <c r="AL30" s="26" t="str">
        <f>IF(入力表・参加種目確認!AO42="","",入力表・参加種目確認!AO42)</f>
        <v/>
      </c>
      <c r="AM30" s="26" t="str">
        <f>IF(ISERROR(VLOOKUP(IF(AL30="","",入力表・参加種目確認!AP42),$BJ$2:$BK$5,2,FALSE)),"",VLOOKUP(IF(AL30="","",入力表・参加種目確認!AS42),$BJ$2:$BK$5,2,FALSE))</f>
        <v/>
      </c>
      <c r="AN30" s="26" t="str">
        <f>IF(入力表・参加種目確認!AQ42="","",入力表・参加種目確認!AQ42)</f>
        <v/>
      </c>
      <c r="AO30" s="26" t="str">
        <f>IF(入力表・参加種目確認!AR42="","",入力表・参加種目確認!AR42)</f>
        <v/>
      </c>
      <c r="AP30" s="26" t="str">
        <f>IF(ISERROR(VLOOKUP(入力表・参加種目確認!AS42,$BJ$2:$BK$5,2,FALSE)),"",VLOOKUP(入力表・参加種目確認!AS42,$BJ$2:$BK$5,2,FALSE))</f>
        <v/>
      </c>
      <c r="AQ30" s="26" t="str">
        <f>IF(入力表・参加種目確認!AT42="","",入力表・参加種目確認!AT42)</f>
        <v/>
      </c>
      <c r="AR30" s="24" t="str">
        <f>IF(入力表・参加種目確認!AU42="","",入力表・参加種目確認!AU42)</f>
        <v/>
      </c>
      <c r="AS30" s="23" t="str">
        <f>IF(入力表・参加種目確認!BB42="","",入力表・参加種目確認!BB42)</f>
        <v/>
      </c>
      <c r="AT30" s="26" t="str">
        <f>IF(入力表・参加種目確認!BC42="","",入力表・参加種目確認!BC42)</f>
        <v/>
      </c>
      <c r="AU30" s="26" t="str">
        <f>IF(ISERROR(VLOOKUP(IF(AT30="","",入力表・参加種目確認!BD42),$BJ$2:$BK$5,2,FALSE)),"",VLOOKUP(IF(AT30="","",入力表・参加種目確認!BD42),$BJ$2:$BK$5,2,FALSE))</f>
        <v/>
      </c>
      <c r="AV30" s="27" t="str">
        <f>IF(入力表・参加種目確認!BE42="","",入力表・参加種目確認!BE42)</f>
        <v/>
      </c>
      <c r="AW30" s="27" t="str">
        <f>IF(入力表・参加種目確認!BF42="","",入力表・参加種目確認!BF42)</f>
        <v/>
      </c>
      <c r="AX30" s="27" t="str">
        <f>IF(ISERROR(VLOOKUP(入力表・参加種目確認!BG42,$BJ$2:$BK$5,2,FALSE)),"",VLOOKUP(入力表・参加種目確認!BG42,$BJ$2:$BK$5,2,FALSE))</f>
        <v/>
      </c>
      <c r="AY30" s="27" t="str">
        <f>IF(入力表・参加種目確認!BH42="","",入力表・参加種目確認!BH42)</f>
        <v/>
      </c>
      <c r="AZ30" s="25" t="str">
        <f>IF(入力表・参加種目確認!BI42="","",入力表・参加種目確認!BI42)</f>
        <v/>
      </c>
      <c r="BA30" s="28" t="str">
        <f>IF(入力表・参加種目確認!BP42="","",入力表・参加種目確認!BP42)</f>
        <v/>
      </c>
      <c r="BB30" s="32" t="str">
        <f>IF(入力表・参加種目確認!BQ42="","",入力表・参加種目確認!BQ42)</f>
        <v/>
      </c>
      <c r="BC30" s="32" t="str">
        <f>IF(ISERROR(VLOOKUP(IF(BB30="","",入力表・参加種目確認!BR42),$BJ$2:$BK$5,2,FALSE)),"",VLOOKUP(IF(BB30="","",入力表・参加種目確認!BR42),$BJ$2:$BK$5,2,FALSE))</f>
        <v/>
      </c>
      <c r="BD30" s="32" t="str">
        <f>IF(入力表・参加種目確認!BS42="","",入力表・参加種目確認!BS42)</f>
        <v/>
      </c>
      <c r="BE30" s="32" t="str">
        <f>IF(入力表・参加種目確認!BT42="","",入力表・参加種目確認!BT42)</f>
        <v/>
      </c>
      <c r="BF30" s="32" t="str">
        <f>IF(ISERROR(VLOOKUP(入力表・参加種目確認!BU42,$BJ$2:$BK$5,2,FALSE)),"",VLOOKUP(入力表・参加種目確認!BU42,$BJ$2:$BK$5,2,FALSE))</f>
        <v/>
      </c>
      <c r="BG30" s="32" t="str">
        <f>IF(入力表・参加種目確認!BV42="","",入力表・参加種目確認!BV42)</f>
        <v/>
      </c>
      <c r="BH30" s="30" t="str">
        <f>IF(入力表・参加種目確認!BW42="","",入力表・参加種目確認!BW42)</f>
        <v/>
      </c>
    </row>
    <row r="31" spans="1:66" ht="6" customHeight="1">
      <c r="A31" s="9">
        <v>30</v>
      </c>
      <c r="B31" s="34" t="str">
        <f>IF(入力表・参加種目確認!H43=0,"",入力表・参加種目確認!H43)</f>
        <v/>
      </c>
      <c r="C31" s="34" t="str">
        <f>IF(入力表・参加種目確認!J43=0,"",入力表・参加種目確認!J43)</f>
        <v/>
      </c>
      <c r="D31" s="34" t="str">
        <f>IF(入力表・参加種目確認!N43=0,"",入力表・参加種目確認!N43)</f>
        <v/>
      </c>
      <c r="E31" s="34" t="str">
        <f>RIGHT(入力表・参加種目確認!AA43,2)</f>
        <v/>
      </c>
      <c r="F31" s="34" t="str">
        <f>IF(入力表・参加種目確認!U43=0,"",ASC(入力表・参加種目確認!U43))</f>
        <v/>
      </c>
      <c r="G31" s="34" t="str">
        <f>IF(B31="","",入力表・参加種目確認!$N$8)</f>
        <v/>
      </c>
      <c r="H31" s="34" t="str">
        <f>IF(B31="","",入力表・参加種目確認!$L$4)</f>
        <v/>
      </c>
      <c r="I31" s="34" t="str">
        <f>IF(B31="","",入力表・参加種目確認!AE43)</f>
        <v/>
      </c>
      <c r="J31" s="34" t="str">
        <f>IF(入力表・参加種目確認!AH43="","",入力表・参加種目確認!$E$4&amp;'貼付（事務局）'!B31&amp;"子"&amp;入力表・参加種目確認!AH43)</f>
        <v/>
      </c>
      <c r="K31" s="34" t="str">
        <f t="shared" si="0"/>
        <v/>
      </c>
      <c r="L31" s="34" t="str">
        <f>IF(入力表・参加種目確認!AV43="","",入力表・参加種目確認!$E$4&amp;'貼付（事務局）'!B31&amp;"子"&amp;入力表・参加種目確認!AV43)</f>
        <v/>
      </c>
      <c r="M31" s="34" t="str">
        <f t="shared" si="1"/>
        <v/>
      </c>
      <c r="N31" s="34" t="str">
        <f>IF(入力表・参加種目確認!BJ43="","",入力表・参加種目確認!$E$4&amp;'貼付（事務局）'!B31&amp;"子"&amp;入力表・参加種目確認!BJ43)</f>
        <v/>
      </c>
      <c r="O31" s="34" t="str">
        <f t="shared" si="2"/>
        <v/>
      </c>
      <c r="P31" s="34" t="str">
        <f>IF(入力表・参加種目確認!BX43="","",VLOOKUP(入力表・参加種目確認!$E$4,$BP$2:$BQ$5,2,FALSE)&amp;入力表・参加種目確認!H43&amp;"子"&amp;"4X100mR")</f>
        <v/>
      </c>
      <c r="Q31" s="34" t="str">
        <f>IF(P31="","",H31&amp;P31&amp;入力表・参加種目確認!BX43)</f>
        <v/>
      </c>
      <c r="R31" s="34" t="str">
        <f t="shared" si="3"/>
        <v/>
      </c>
      <c r="S31" s="34" t="str">
        <f>IF(入力表・参加種目確認!CA43="","",VLOOKUP(入力表・参加種目確認!$E$4,$BP$7:$BQ$10,2,FALSE)&amp;入力表・参加種目確認!H43&amp;"子"&amp;"4X400mR")</f>
        <v/>
      </c>
      <c r="T31" s="34" t="str">
        <f>IF(S31="","",H31&amp;S31&amp;入力表・参加種目確認!CA43)</f>
        <v/>
      </c>
      <c r="U31" s="34" t="str">
        <f t="shared" si="4"/>
        <v/>
      </c>
      <c r="V31" s="35"/>
      <c r="W31" s="35"/>
      <c r="X31" s="35"/>
      <c r="Y31" s="35"/>
      <c r="Z31" s="35"/>
      <c r="AA31" s="35"/>
      <c r="AB31" s="35"/>
      <c r="AC31" s="35"/>
      <c r="AD31" s="35"/>
      <c r="AE31" s="35"/>
      <c r="AF31" s="35"/>
      <c r="AG31" s="35"/>
      <c r="AH31" s="35"/>
      <c r="AI31" s="35"/>
      <c r="AJ31" s="10"/>
      <c r="AK31" s="23" t="str">
        <f>IF(入力表・参加種目確認!AN43="","",入力表・参加種目確認!AN43)</f>
        <v/>
      </c>
      <c r="AL31" s="26" t="str">
        <f>IF(入力表・参加種目確認!AO43="","",入力表・参加種目確認!AO43)</f>
        <v/>
      </c>
      <c r="AM31" s="26" t="str">
        <f>IF(ISERROR(VLOOKUP(IF(AL31="","",入力表・参加種目確認!AP43),$BJ$2:$BK$5,2,FALSE)),"",VLOOKUP(IF(AL31="","",入力表・参加種目確認!AS43),$BJ$2:$BK$5,2,FALSE))</f>
        <v/>
      </c>
      <c r="AN31" s="26" t="str">
        <f>IF(入力表・参加種目確認!AQ43="","",入力表・参加種目確認!AQ43)</f>
        <v/>
      </c>
      <c r="AO31" s="26" t="str">
        <f>IF(入力表・参加種目確認!AR43="","",入力表・参加種目確認!AR43)</f>
        <v/>
      </c>
      <c r="AP31" s="26" t="str">
        <f>IF(ISERROR(VLOOKUP(入力表・参加種目確認!AS43,$BJ$2:$BK$5,2,FALSE)),"",VLOOKUP(入力表・参加種目確認!AS43,$BJ$2:$BK$5,2,FALSE))</f>
        <v/>
      </c>
      <c r="AQ31" s="26" t="str">
        <f>IF(入力表・参加種目確認!AT43="","",入力表・参加種目確認!AT43)</f>
        <v/>
      </c>
      <c r="AR31" s="24" t="str">
        <f>IF(入力表・参加種目確認!AU43="","",入力表・参加種目確認!AU43)</f>
        <v/>
      </c>
      <c r="AS31" s="23" t="str">
        <f>IF(入力表・参加種目確認!BB43="","",入力表・参加種目確認!BB43)</f>
        <v/>
      </c>
      <c r="AT31" s="26" t="str">
        <f>IF(入力表・参加種目確認!BC43="","",入力表・参加種目確認!BC43)</f>
        <v/>
      </c>
      <c r="AU31" s="26" t="str">
        <f>IF(ISERROR(VLOOKUP(IF(AT31="","",入力表・参加種目確認!BD43),$BJ$2:$BK$5,2,FALSE)),"",VLOOKUP(IF(AT31="","",入力表・参加種目確認!BD43),$BJ$2:$BK$5,2,FALSE))</f>
        <v/>
      </c>
      <c r="AV31" s="27" t="str">
        <f>IF(入力表・参加種目確認!BE43="","",入力表・参加種目確認!BE43)</f>
        <v/>
      </c>
      <c r="AW31" s="27" t="str">
        <f>IF(入力表・参加種目確認!BF43="","",入力表・参加種目確認!BF43)</f>
        <v/>
      </c>
      <c r="AX31" s="27" t="str">
        <f>IF(ISERROR(VLOOKUP(入力表・参加種目確認!BG43,$BJ$2:$BK$5,2,FALSE)),"",VLOOKUP(入力表・参加種目確認!BG43,$BJ$2:$BK$5,2,FALSE))</f>
        <v/>
      </c>
      <c r="AY31" s="27" t="str">
        <f>IF(入力表・参加種目確認!BH43="","",入力表・参加種目確認!BH43)</f>
        <v/>
      </c>
      <c r="AZ31" s="25" t="str">
        <f>IF(入力表・参加種目確認!BI43="","",入力表・参加種目確認!BI43)</f>
        <v/>
      </c>
      <c r="BA31" s="28" t="str">
        <f>IF(入力表・参加種目確認!BP43="","",入力表・参加種目確認!BP43)</f>
        <v/>
      </c>
      <c r="BB31" s="32" t="str">
        <f>IF(入力表・参加種目確認!BQ43="","",入力表・参加種目確認!BQ43)</f>
        <v/>
      </c>
      <c r="BC31" s="32" t="str">
        <f>IF(ISERROR(VLOOKUP(IF(BB31="","",入力表・参加種目確認!BR43),$BJ$2:$BK$5,2,FALSE)),"",VLOOKUP(IF(BB31="","",入力表・参加種目確認!BR43),$BJ$2:$BK$5,2,FALSE))</f>
        <v/>
      </c>
      <c r="BD31" s="32" t="str">
        <f>IF(入力表・参加種目確認!BS43="","",入力表・参加種目確認!BS43)</f>
        <v/>
      </c>
      <c r="BE31" s="32" t="str">
        <f>IF(入力表・参加種目確認!BT43="","",入力表・参加種目確認!BT43)</f>
        <v/>
      </c>
      <c r="BF31" s="32" t="str">
        <f>IF(ISERROR(VLOOKUP(入力表・参加種目確認!BU43,$BJ$2:$BK$5,2,FALSE)),"",VLOOKUP(入力表・参加種目確認!BU43,$BJ$2:$BK$5,2,FALSE))</f>
        <v/>
      </c>
      <c r="BG31" s="32" t="str">
        <f>IF(入力表・参加種目確認!BV43="","",入力表・参加種目確認!BV43)</f>
        <v/>
      </c>
      <c r="BH31" s="30" t="str">
        <f>IF(入力表・参加種目確認!BW43="","",入力表・参加種目確認!BW43)</f>
        <v/>
      </c>
    </row>
    <row r="32" spans="1:66" ht="6" customHeight="1">
      <c r="A32" s="9">
        <v>31</v>
      </c>
      <c r="B32" s="34" t="str">
        <f>IF(入力表・参加種目確認!H44=0,"",入力表・参加種目確認!H44)</f>
        <v/>
      </c>
      <c r="C32" s="34" t="str">
        <f>IF(入力表・参加種目確認!J44=0,"",入力表・参加種目確認!J44)</f>
        <v/>
      </c>
      <c r="D32" s="34" t="str">
        <f>IF(入力表・参加種目確認!N44=0,"",入力表・参加種目確認!N44)</f>
        <v/>
      </c>
      <c r="E32" s="34" t="str">
        <f>RIGHT(入力表・参加種目確認!AA44,2)</f>
        <v/>
      </c>
      <c r="F32" s="34" t="str">
        <f>IF(入力表・参加種目確認!U44=0,"",ASC(入力表・参加種目確認!U44))</f>
        <v/>
      </c>
      <c r="G32" s="34" t="str">
        <f>IF(B32="","",入力表・参加種目確認!$N$8)</f>
        <v/>
      </c>
      <c r="H32" s="34" t="str">
        <f>IF(B32="","",入力表・参加種目確認!$L$4)</f>
        <v/>
      </c>
      <c r="I32" s="34" t="str">
        <f>IF(B32="","",入力表・参加種目確認!AE44)</f>
        <v/>
      </c>
      <c r="J32" s="34" t="str">
        <f>IF(入力表・参加種目確認!AH44="","",入力表・参加種目確認!$E$4&amp;'貼付（事務局）'!B32&amp;"子"&amp;入力表・参加種目確認!AH44)</f>
        <v/>
      </c>
      <c r="K32" s="34" t="str">
        <f t="shared" si="0"/>
        <v/>
      </c>
      <c r="L32" s="34" t="str">
        <f>IF(入力表・参加種目確認!AV44="","",入力表・参加種目確認!$E$4&amp;'貼付（事務局）'!B32&amp;"子"&amp;入力表・参加種目確認!AV44)</f>
        <v/>
      </c>
      <c r="M32" s="34" t="str">
        <f t="shared" si="1"/>
        <v/>
      </c>
      <c r="N32" s="34" t="str">
        <f>IF(入力表・参加種目確認!BJ44="","",入力表・参加種目確認!$E$4&amp;'貼付（事務局）'!B32&amp;"子"&amp;入力表・参加種目確認!BJ44)</f>
        <v/>
      </c>
      <c r="O32" s="34" t="str">
        <f t="shared" si="2"/>
        <v/>
      </c>
      <c r="P32" s="34" t="str">
        <f>IF(入力表・参加種目確認!BX44="","",VLOOKUP(入力表・参加種目確認!$E$4,$BP$2:$BQ$5,2,FALSE)&amp;入力表・参加種目確認!H44&amp;"子"&amp;"4X100mR")</f>
        <v/>
      </c>
      <c r="Q32" s="34" t="str">
        <f>IF(P32="","",H32&amp;P32&amp;入力表・参加種目確認!BX44)</f>
        <v/>
      </c>
      <c r="R32" s="34" t="str">
        <f t="shared" si="3"/>
        <v/>
      </c>
      <c r="S32" s="34" t="str">
        <f>IF(入力表・参加種目確認!CA44="","",VLOOKUP(入力表・参加種目確認!$E$4,$BP$7:$BQ$10,2,FALSE)&amp;入力表・参加種目確認!H44&amp;"子"&amp;"4X400mR")</f>
        <v/>
      </c>
      <c r="T32" s="34" t="str">
        <f>IF(S32="","",H32&amp;S32&amp;入力表・参加種目確認!CA44)</f>
        <v/>
      </c>
      <c r="U32" s="34" t="str">
        <f t="shared" si="4"/>
        <v/>
      </c>
      <c r="V32" s="35"/>
      <c r="W32" s="35"/>
      <c r="X32" s="35"/>
      <c r="Y32" s="35"/>
      <c r="Z32" s="35"/>
      <c r="AA32" s="35"/>
      <c r="AB32" s="35"/>
      <c r="AC32" s="35"/>
      <c r="AD32" s="35"/>
      <c r="AE32" s="35"/>
      <c r="AF32" s="35"/>
      <c r="AG32" s="35"/>
      <c r="AH32" s="35"/>
      <c r="AI32" s="35"/>
      <c r="AJ32" s="10"/>
      <c r="AK32" s="23" t="str">
        <f>IF(入力表・参加種目確認!AN44="","",入力表・参加種目確認!AN44)</f>
        <v/>
      </c>
      <c r="AL32" s="26" t="str">
        <f>IF(入力表・参加種目確認!AO44="","",入力表・参加種目確認!AO44)</f>
        <v/>
      </c>
      <c r="AM32" s="26" t="str">
        <f>IF(ISERROR(VLOOKUP(IF(AL32="","",入力表・参加種目確認!AP44),$BJ$2:$BK$5,2,FALSE)),"",VLOOKUP(IF(AL32="","",入力表・参加種目確認!AS44),$BJ$2:$BK$5,2,FALSE))</f>
        <v/>
      </c>
      <c r="AN32" s="26" t="str">
        <f>IF(入力表・参加種目確認!AQ44="","",入力表・参加種目確認!AQ44)</f>
        <v/>
      </c>
      <c r="AO32" s="26" t="str">
        <f>IF(入力表・参加種目確認!AR44="","",入力表・参加種目確認!AR44)</f>
        <v/>
      </c>
      <c r="AP32" s="26" t="str">
        <f>IF(ISERROR(VLOOKUP(入力表・参加種目確認!AS44,$BJ$2:$BK$5,2,FALSE)),"",VLOOKUP(入力表・参加種目確認!AS44,$BJ$2:$BK$5,2,FALSE))</f>
        <v/>
      </c>
      <c r="AQ32" s="26" t="str">
        <f>IF(入力表・参加種目確認!AT44="","",入力表・参加種目確認!AT44)</f>
        <v/>
      </c>
      <c r="AR32" s="24" t="str">
        <f>IF(入力表・参加種目確認!AU44="","",入力表・参加種目確認!AU44)</f>
        <v/>
      </c>
      <c r="AS32" s="23" t="str">
        <f>IF(入力表・参加種目確認!BB44="","",入力表・参加種目確認!BB44)</f>
        <v/>
      </c>
      <c r="AT32" s="26" t="str">
        <f>IF(入力表・参加種目確認!BC44="","",入力表・参加種目確認!BC44)</f>
        <v/>
      </c>
      <c r="AU32" s="26" t="str">
        <f>IF(ISERROR(VLOOKUP(IF(AT32="","",入力表・参加種目確認!BD44),$BJ$2:$BK$5,2,FALSE)),"",VLOOKUP(IF(AT32="","",入力表・参加種目確認!BD44),$BJ$2:$BK$5,2,FALSE))</f>
        <v/>
      </c>
      <c r="AV32" s="27" t="str">
        <f>IF(入力表・参加種目確認!BE44="","",入力表・参加種目確認!BE44)</f>
        <v/>
      </c>
      <c r="AW32" s="27" t="str">
        <f>IF(入力表・参加種目確認!BF44="","",入力表・参加種目確認!BF44)</f>
        <v/>
      </c>
      <c r="AX32" s="27" t="str">
        <f>IF(ISERROR(VLOOKUP(入力表・参加種目確認!BG44,$BJ$2:$BK$5,2,FALSE)),"",VLOOKUP(入力表・参加種目確認!BG44,$BJ$2:$BK$5,2,FALSE))</f>
        <v/>
      </c>
      <c r="AY32" s="27" t="str">
        <f>IF(入力表・参加種目確認!BH44="","",入力表・参加種目確認!BH44)</f>
        <v/>
      </c>
      <c r="AZ32" s="25" t="str">
        <f>IF(入力表・参加種目確認!BI44="","",入力表・参加種目確認!BI44)</f>
        <v/>
      </c>
      <c r="BA32" s="28" t="str">
        <f>IF(入力表・参加種目確認!BP44="","",入力表・参加種目確認!BP44)</f>
        <v/>
      </c>
      <c r="BB32" s="32" t="str">
        <f>IF(入力表・参加種目確認!BQ44="","",入力表・参加種目確認!BQ44)</f>
        <v/>
      </c>
      <c r="BC32" s="32" t="str">
        <f>IF(ISERROR(VLOOKUP(IF(BB32="","",入力表・参加種目確認!BR44),$BJ$2:$BK$5,2,FALSE)),"",VLOOKUP(IF(BB32="","",入力表・参加種目確認!BR44),$BJ$2:$BK$5,2,FALSE))</f>
        <v/>
      </c>
      <c r="BD32" s="32" t="str">
        <f>IF(入力表・参加種目確認!BS44="","",入力表・参加種目確認!BS44)</f>
        <v/>
      </c>
      <c r="BE32" s="32" t="str">
        <f>IF(入力表・参加種目確認!BT44="","",入力表・参加種目確認!BT44)</f>
        <v/>
      </c>
      <c r="BF32" s="32" t="str">
        <f>IF(ISERROR(VLOOKUP(入力表・参加種目確認!BU44,$BJ$2:$BK$5,2,FALSE)),"",VLOOKUP(入力表・参加種目確認!BU44,$BJ$2:$BK$5,2,FALSE))</f>
        <v/>
      </c>
      <c r="BG32" s="32" t="str">
        <f>IF(入力表・参加種目確認!BV44="","",入力表・参加種目確認!BV44)</f>
        <v/>
      </c>
      <c r="BH32" s="30" t="str">
        <f>IF(入力表・参加種目確認!BW44="","",入力表・参加種目確認!BW44)</f>
        <v/>
      </c>
    </row>
    <row r="33" spans="1:60" ht="6" customHeight="1">
      <c r="A33" s="9">
        <v>32</v>
      </c>
      <c r="B33" s="34" t="str">
        <f>IF(入力表・参加種目確認!H45=0,"",入力表・参加種目確認!H45)</f>
        <v/>
      </c>
      <c r="C33" s="34" t="str">
        <f>IF(入力表・参加種目確認!J45=0,"",入力表・参加種目確認!J45)</f>
        <v/>
      </c>
      <c r="D33" s="34" t="str">
        <f>IF(入力表・参加種目確認!N45=0,"",入力表・参加種目確認!N45)</f>
        <v/>
      </c>
      <c r="E33" s="34" t="str">
        <f>RIGHT(入力表・参加種目確認!AA45,2)</f>
        <v/>
      </c>
      <c r="F33" s="34" t="str">
        <f>IF(入力表・参加種目確認!U45=0,"",ASC(入力表・参加種目確認!U45))</f>
        <v/>
      </c>
      <c r="G33" s="34" t="str">
        <f>IF(B33="","",入力表・参加種目確認!$N$8)</f>
        <v/>
      </c>
      <c r="H33" s="34" t="str">
        <f>IF(B33="","",入力表・参加種目確認!$L$4)</f>
        <v/>
      </c>
      <c r="I33" s="34" t="str">
        <f>IF(B33="","",入力表・参加種目確認!AE45)</f>
        <v/>
      </c>
      <c r="J33" s="34" t="str">
        <f>IF(入力表・参加種目確認!AH45="","",入力表・参加種目確認!$E$4&amp;'貼付（事務局）'!B33&amp;"子"&amp;入力表・参加種目確認!AH45)</f>
        <v/>
      </c>
      <c r="K33" s="34" t="str">
        <f t="shared" si="0"/>
        <v/>
      </c>
      <c r="L33" s="34" t="str">
        <f>IF(入力表・参加種目確認!AV45="","",入力表・参加種目確認!$E$4&amp;'貼付（事務局）'!B33&amp;"子"&amp;入力表・参加種目確認!AV45)</f>
        <v/>
      </c>
      <c r="M33" s="34" t="str">
        <f t="shared" si="1"/>
        <v/>
      </c>
      <c r="N33" s="34" t="str">
        <f>IF(入力表・参加種目確認!BJ45="","",入力表・参加種目確認!$E$4&amp;'貼付（事務局）'!B33&amp;"子"&amp;入力表・参加種目確認!BJ45)</f>
        <v/>
      </c>
      <c r="O33" s="34" t="str">
        <f t="shared" si="2"/>
        <v/>
      </c>
      <c r="P33" s="34" t="str">
        <f>IF(入力表・参加種目確認!BX45="","",VLOOKUP(入力表・参加種目確認!$E$4,$BP$2:$BQ$5,2,FALSE)&amp;入力表・参加種目確認!H45&amp;"子"&amp;"4X100mR")</f>
        <v/>
      </c>
      <c r="Q33" s="34" t="str">
        <f>IF(P33="","",H33&amp;P33&amp;入力表・参加種目確認!BX45)</f>
        <v/>
      </c>
      <c r="R33" s="34" t="str">
        <f t="shared" si="3"/>
        <v/>
      </c>
      <c r="S33" s="34" t="str">
        <f>IF(入力表・参加種目確認!CA45="","",VLOOKUP(入力表・参加種目確認!$E$4,$BP$7:$BQ$10,2,FALSE)&amp;入力表・参加種目確認!H45&amp;"子"&amp;"4X400mR")</f>
        <v/>
      </c>
      <c r="T33" s="34" t="str">
        <f>IF(S33="","",H33&amp;S33&amp;入力表・参加種目確認!CA45)</f>
        <v/>
      </c>
      <c r="U33" s="34" t="str">
        <f t="shared" si="4"/>
        <v/>
      </c>
      <c r="V33" s="35"/>
      <c r="W33" s="35"/>
      <c r="X33" s="35"/>
      <c r="Y33" s="35"/>
      <c r="Z33" s="35"/>
      <c r="AA33" s="35"/>
      <c r="AB33" s="35"/>
      <c r="AC33" s="35"/>
      <c r="AD33" s="35"/>
      <c r="AE33" s="35"/>
      <c r="AF33" s="35"/>
      <c r="AG33" s="35"/>
      <c r="AH33" s="35"/>
      <c r="AI33" s="35"/>
      <c r="AJ33" s="10"/>
      <c r="AK33" s="23" t="str">
        <f>IF(入力表・参加種目確認!AN45="","",入力表・参加種目確認!AN45)</f>
        <v/>
      </c>
      <c r="AL33" s="26" t="str">
        <f>IF(入力表・参加種目確認!AO45="","",入力表・参加種目確認!AO45)</f>
        <v/>
      </c>
      <c r="AM33" s="26" t="str">
        <f>IF(ISERROR(VLOOKUP(IF(AL33="","",入力表・参加種目確認!AP45),$BJ$2:$BK$5,2,FALSE)),"",VLOOKUP(IF(AL33="","",入力表・参加種目確認!AS45),$BJ$2:$BK$5,2,FALSE))</f>
        <v/>
      </c>
      <c r="AN33" s="26" t="str">
        <f>IF(入力表・参加種目確認!AQ45="","",入力表・参加種目確認!AQ45)</f>
        <v/>
      </c>
      <c r="AO33" s="26" t="str">
        <f>IF(入力表・参加種目確認!AR45="","",入力表・参加種目確認!AR45)</f>
        <v/>
      </c>
      <c r="AP33" s="26" t="str">
        <f>IF(ISERROR(VLOOKUP(入力表・参加種目確認!AS45,$BJ$2:$BK$5,2,FALSE)),"",VLOOKUP(入力表・参加種目確認!AS45,$BJ$2:$BK$5,2,FALSE))</f>
        <v/>
      </c>
      <c r="AQ33" s="26" t="str">
        <f>IF(入力表・参加種目確認!AT45="","",入力表・参加種目確認!AT45)</f>
        <v/>
      </c>
      <c r="AR33" s="24" t="str">
        <f>IF(入力表・参加種目確認!AU45="","",入力表・参加種目確認!AU45)</f>
        <v/>
      </c>
      <c r="AS33" s="23" t="str">
        <f>IF(入力表・参加種目確認!BB45="","",入力表・参加種目確認!BB45)</f>
        <v/>
      </c>
      <c r="AT33" s="26" t="str">
        <f>IF(入力表・参加種目確認!BC45="","",入力表・参加種目確認!BC45)</f>
        <v/>
      </c>
      <c r="AU33" s="26" t="str">
        <f>IF(ISERROR(VLOOKUP(IF(AT33="","",入力表・参加種目確認!BD45),$BJ$2:$BK$5,2,FALSE)),"",VLOOKUP(IF(AT33="","",入力表・参加種目確認!BD45),$BJ$2:$BK$5,2,FALSE))</f>
        <v/>
      </c>
      <c r="AV33" s="27" t="str">
        <f>IF(入力表・参加種目確認!BE45="","",入力表・参加種目確認!BE45)</f>
        <v/>
      </c>
      <c r="AW33" s="27" t="str">
        <f>IF(入力表・参加種目確認!BF45="","",入力表・参加種目確認!BF45)</f>
        <v/>
      </c>
      <c r="AX33" s="27" t="str">
        <f>IF(ISERROR(VLOOKUP(入力表・参加種目確認!BG45,$BJ$2:$BK$5,2,FALSE)),"",VLOOKUP(入力表・参加種目確認!BG45,$BJ$2:$BK$5,2,FALSE))</f>
        <v/>
      </c>
      <c r="AY33" s="27" t="str">
        <f>IF(入力表・参加種目確認!BH45="","",入力表・参加種目確認!BH45)</f>
        <v/>
      </c>
      <c r="AZ33" s="25" t="str">
        <f>IF(入力表・参加種目確認!BI45="","",入力表・参加種目確認!BI45)</f>
        <v/>
      </c>
      <c r="BA33" s="28" t="str">
        <f>IF(入力表・参加種目確認!BP45="","",入力表・参加種目確認!BP45)</f>
        <v/>
      </c>
      <c r="BB33" s="32" t="str">
        <f>IF(入力表・参加種目確認!BQ45="","",入力表・参加種目確認!BQ45)</f>
        <v/>
      </c>
      <c r="BC33" s="32" t="str">
        <f>IF(ISERROR(VLOOKUP(IF(BB33="","",入力表・参加種目確認!BR45),$BJ$2:$BK$5,2,FALSE)),"",VLOOKUP(IF(BB33="","",入力表・参加種目確認!BR45),$BJ$2:$BK$5,2,FALSE))</f>
        <v/>
      </c>
      <c r="BD33" s="32" t="str">
        <f>IF(入力表・参加種目確認!BS45="","",入力表・参加種目確認!BS45)</f>
        <v/>
      </c>
      <c r="BE33" s="32" t="str">
        <f>IF(入力表・参加種目確認!BT45="","",入力表・参加種目確認!BT45)</f>
        <v/>
      </c>
      <c r="BF33" s="32" t="str">
        <f>IF(ISERROR(VLOOKUP(入力表・参加種目確認!BU45,$BJ$2:$BK$5,2,FALSE)),"",VLOOKUP(入力表・参加種目確認!BU45,$BJ$2:$BK$5,2,FALSE))</f>
        <v/>
      </c>
      <c r="BG33" s="32" t="str">
        <f>IF(入力表・参加種目確認!BV45="","",入力表・参加種目確認!BV45)</f>
        <v/>
      </c>
      <c r="BH33" s="30" t="str">
        <f>IF(入力表・参加種目確認!BW45="","",入力表・参加種目確認!BW45)</f>
        <v/>
      </c>
    </row>
    <row r="34" spans="1:60" ht="6" customHeight="1">
      <c r="A34" s="9">
        <v>33</v>
      </c>
      <c r="B34" s="34" t="str">
        <f>IF(入力表・参加種目確認!H46=0,"",入力表・参加種目確認!H46)</f>
        <v/>
      </c>
      <c r="C34" s="34" t="str">
        <f>IF(入力表・参加種目確認!J46=0,"",入力表・参加種目確認!J46)</f>
        <v/>
      </c>
      <c r="D34" s="34" t="str">
        <f>IF(入力表・参加種目確認!N46=0,"",入力表・参加種目確認!N46)</f>
        <v/>
      </c>
      <c r="E34" s="34" t="str">
        <f>RIGHT(入力表・参加種目確認!AA46,2)</f>
        <v/>
      </c>
      <c r="F34" s="34" t="str">
        <f>IF(入力表・参加種目確認!U46=0,"",ASC(入力表・参加種目確認!U46))</f>
        <v/>
      </c>
      <c r="G34" s="34" t="str">
        <f>IF(B34="","",入力表・参加種目確認!$N$8)</f>
        <v/>
      </c>
      <c r="H34" s="34" t="str">
        <f>IF(B34="","",入力表・参加種目確認!$L$4)</f>
        <v/>
      </c>
      <c r="I34" s="34" t="str">
        <f>IF(B34="","",入力表・参加種目確認!AE46)</f>
        <v/>
      </c>
      <c r="J34" s="34" t="str">
        <f>IF(入力表・参加種目確認!AH46="","",入力表・参加種目確認!$E$4&amp;'貼付（事務局）'!B34&amp;"子"&amp;入力表・参加種目確認!AH46)</f>
        <v/>
      </c>
      <c r="K34" s="34" t="str">
        <f t="shared" si="0"/>
        <v/>
      </c>
      <c r="L34" s="34" t="str">
        <f>IF(入力表・参加種目確認!AV46="","",入力表・参加種目確認!$E$4&amp;'貼付（事務局）'!B34&amp;"子"&amp;入力表・参加種目確認!AV46)</f>
        <v/>
      </c>
      <c r="M34" s="34" t="str">
        <f t="shared" si="1"/>
        <v/>
      </c>
      <c r="N34" s="34" t="str">
        <f>IF(入力表・参加種目確認!BJ46="","",入力表・参加種目確認!$E$4&amp;'貼付（事務局）'!B34&amp;"子"&amp;入力表・参加種目確認!BJ46)</f>
        <v/>
      </c>
      <c r="O34" s="34" t="str">
        <f t="shared" si="2"/>
        <v/>
      </c>
      <c r="P34" s="34" t="str">
        <f>IF(入力表・参加種目確認!BX46="","",VLOOKUP(入力表・参加種目確認!$E$4,$BP$2:$BQ$5,2,FALSE)&amp;入力表・参加種目確認!H46&amp;"子"&amp;"4X100mR")</f>
        <v/>
      </c>
      <c r="Q34" s="34" t="str">
        <f>IF(P34="","",H34&amp;P34&amp;入力表・参加種目確認!BX46)</f>
        <v/>
      </c>
      <c r="R34" s="34" t="str">
        <f t="shared" si="3"/>
        <v/>
      </c>
      <c r="S34" s="34" t="str">
        <f>IF(入力表・参加種目確認!CA46="","",VLOOKUP(入力表・参加種目確認!$E$4,$BP$7:$BQ$10,2,FALSE)&amp;入力表・参加種目確認!H46&amp;"子"&amp;"4X400mR")</f>
        <v/>
      </c>
      <c r="T34" s="34" t="str">
        <f>IF(S34="","",H34&amp;S34&amp;入力表・参加種目確認!CA46)</f>
        <v/>
      </c>
      <c r="U34" s="34" t="str">
        <f t="shared" si="4"/>
        <v/>
      </c>
      <c r="V34" s="35"/>
      <c r="W34" s="35"/>
      <c r="X34" s="35"/>
      <c r="Y34" s="35"/>
      <c r="Z34" s="35"/>
      <c r="AA34" s="35"/>
      <c r="AB34" s="35"/>
      <c r="AC34" s="35"/>
      <c r="AD34" s="35"/>
      <c r="AE34" s="35"/>
      <c r="AF34" s="35"/>
      <c r="AG34" s="35"/>
      <c r="AH34" s="35"/>
      <c r="AI34" s="35"/>
      <c r="AJ34" s="10"/>
      <c r="AK34" s="23" t="str">
        <f>IF(入力表・参加種目確認!AN46="","",入力表・参加種目確認!AN46)</f>
        <v/>
      </c>
      <c r="AL34" s="26" t="str">
        <f>IF(入力表・参加種目確認!AO46="","",入力表・参加種目確認!AO46)</f>
        <v/>
      </c>
      <c r="AM34" s="26" t="str">
        <f>IF(ISERROR(VLOOKUP(IF(AL34="","",入力表・参加種目確認!AP46),$BJ$2:$BK$5,2,FALSE)),"",VLOOKUP(IF(AL34="","",入力表・参加種目確認!AS46),$BJ$2:$BK$5,2,FALSE))</f>
        <v/>
      </c>
      <c r="AN34" s="26" t="str">
        <f>IF(入力表・参加種目確認!AQ46="","",入力表・参加種目確認!AQ46)</f>
        <v/>
      </c>
      <c r="AO34" s="26" t="str">
        <f>IF(入力表・参加種目確認!AR46="","",入力表・参加種目確認!AR46)</f>
        <v/>
      </c>
      <c r="AP34" s="26" t="str">
        <f>IF(ISERROR(VLOOKUP(入力表・参加種目確認!AS46,$BJ$2:$BK$5,2,FALSE)),"",VLOOKUP(入力表・参加種目確認!AS46,$BJ$2:$BK$5,2,FALSE))</f>
        <v/>
      </c>
      <c r="AQ34" s="26" t="str">
        <f>IF(入力表・参加種目確認!AT46="","",入力表・参加種目確認!AT46)</f>
        <v/>
      </c>
      <c r="AR34" s="24" t="str">
        <f>IF(入力表・参加種目確認!AU46="","",入力表・参加種目確認!AU46)</f>
        <v/>
      </c>
      <c r="AS34" s="23" t="str">
        <f>IF(入力表・参加種目確認!BB46="","",入力表・参加種目確認!BB46)</f>
        <v/>
      </c>
      <c r="AT34" s="26" t="str">
        <f>IF(入力表・参加種目確認!BC46="","",入力表・参加種目確認!BC46)</f>
        <v/>
      </c>
      <c r="AU34" s="26" t="str">
        <f>IF(ISERROR(VLOOKUP(IF(AT34="","",入力表・参加種目確認!BD46),$BJ$2:$BK$5,2,FALSE)),"",VLOOKUP(IF(AT34="","",入力表・参加種目確認!BD46),$BJ$2:$BK$5,2,FALSE))</f>
        <v/>
      </c>
      <c r="AV34" s="27" t="str">
        <f>IF(入力表・参加種目確認!BE46="","",入力表・参加種目確認!BE46)</f>
        <v/>
      </c>
      <c r="AW34" s="27" t="str">
        <f>IF(入力表・参加種目確認!BF46="","",入力表・参加種目確認!BF46)</f>
        <v/>
      </c>
      <c r="AX34" s="27" t="str">
        <f>IF(ISERROR(VLOOKUP(入力表・参加種目確認!BG46,$BJ$2:$BK$5,2,FALSE)),"",VLOOKUP(入力表・参加種目確認!BG46,$BJ$2:$BK$5,2,FALSE))</f>
        <v/>
      </c>
      <c r="AY34" s="27" t="str">
        <f>IF(入力表・参加種目確認!BH46="","",入力表・参加種目確認!BH46)</f>
        <v/>
      </c>
      <c r="AZ34" s="25" t="str">
        <f>IF(入力表・参加種目確認!BI46="","",入力表・参加種目確認!BI46)</f>
        <v/>
      </c>
      <c r="BA34" s="28" t="str">
        <f>IF(入力表・参加種目確認!BP46="","",入力表・参加種目確認!BP46)</f>
        <v/>
      </c>
      <c r="BB34" s="32" t="str">
        <f>IF(入力表・参加種目確認!BQ46="","",入力表・参加種目確認!BQ46)</f>
        <v/>
      </c>
      <c r="BC34" s="32" t="str">
        <f>IF(ISERROR(VLOOKUP(IF(BB34="","",入力表・参加種目確認!BR46),$BJ$2:$BK$5,2,FALSE)),"",VLOOKUP(IF(BB34="","",入力表・参加種目確認!BR46),$BJ$2:$BK$5,2,FALSE))</f>
        <v/>
      </c>
      <c r="BD34" s="32" t="str">
        <f>IF(入力表・参加種目確認!BS46="","",入力表・参加種目確認!BS46)</f>
        <v/>
      </c>
      <c r="BE34" s="32" t="str">
        <f>IF(入力表・参加種目確認!BT46="","",入力表・参加種目確認!BT46)</f>
        <v/>
      </c>
      <c r="BF34" s="32" t="str">
        <f>IF(ISERROR(VLOOKUP(入力表・参加種目確認!BU46,$BJ$2:$BK$5,2,FALSE)),"",VLOOKUP(入力表・参加種目確認!BU46,$BJ$2:$BK$5,2,FALSE))</f>
        <v/>
      </c>
      <c r="BG34" s="32" t="str">
        <f>IF(入力表・参加種目確認!BV46="","",入力表・参加種目確認!BV46)</f>
        <v/>
      </c>
      <c r="BH34" s="30" t="str">
        <f>IF(入力表・参加種目確認!BW46="","",入力表・参加種目確認!BW46)</f>
        <v/>
      </c>
    </row>
    <row r="35" spans="1:60" ht="6" customHeight="1">
      <c r="A35" s="9">
        <v>34</v>
      </c>
      <c r="B35" s="34" t="str">
        <f>IF(入力表・参加種目確認!H47=0,"",入力表・参加種目確認!H47)</f>
        <v/>
      </c>
      <c r="C35" s="34" t="str">
        <f>IF(入力表・参加種目確認!J47=0,"",入力表・参加種目確認!J47)</f>
        <v/>
      </c>
      <c r="D35" s="34" t="str">
        <f>IF(入力表・参加種目確認!N47=0,"",入力表・参加種目確認!N47)</f>
        <v/>
      </c>
      <c r="E35" s="34" t="str">
        <f>RIGHT(入力表・参加種目確認!AA47,2)</f>
        <v/>
      </c>
      <c r="F35" s="34" t="str">
        <f>IF(入力表・参加種目確認!U47=0,"",ASC(入力表・参加種目確認!U47))</f>
        <v/>
      </c>
      <c r="G35" s="34" t="str">
        <f>IF(B35="","",入力表・参加種目確認!$N$8)</f>
        <v/>
      </c>
      <c r="H35" s="34" t="str">
        <f>IF(B35="","",入力表・参加種目確認!$L$4)</f>
        <v/>
      </c>
      <c r="I35" s="34" t="str">
        <f>IF(B35="","",入力表・参加種目確認!AE47)</f>
        <v/>
      </c>
      <c r="J35" s="34" t="str">
        <f>IF(入力表・参加種目確認!AH47="","",入力表・参加種目確認!$E$4&amp;'貼付（事務局）'!B35&amp;"子"&amp;入力表・参加種目確認!AH47)</f>
        <v/>
      </c>
      <c r="K35" s="34" t="str">
        <f t="shared" si="0"/>
        <v/>
      </c>
      <c r="L35" s="34" t="str">
        <f>IF(入力表・参加種目確認!AV47="","",入力表・参加種目確認!$E$4&amp;'貼付（事務局）'!B35&amp;"子"&amp;入力表・参加種目確認!AV47)</f>
        <v/>
      </c>
      <c r="M35" s="34" t="str">
        <f t="shared" si="1"/>
        <v/>
      </c>
      <c r="N35" s="34" t="str">
        <f>IF(入力表・参加種目確認!BJ47="","",入力表・参加種目確認!$E$4&amp;'貼付（事務局）'!B35&amp;"子"&amp;入力表・参加種目確認!BJ47)</f>
        <v/>
      </c>
      <c r="O35" s="34" t="str">
        <f t="shared" si="2"/>
        <v/>
      </c>
      <c r="P35" s="34" t="str">
        <f>IF(入力表・参加種目確認!BX47="","",VLOOKUP(入力表・参加種目確認!$E$4,$BP$2:$BQ$5,2,FALSE)&amp;入力表・参加種目確認!H47&amp;"子"&amp;"4X100mR")</f>
        <v/>
      </c>
      <c r="Q35" s="34" t="str">
        <f>IF(P35="","",H35&amp;P35&amp;入力表・参加種目確認!BX47)</f>
        <v/>
      </c>
      <c r="R35" s="34" t="str">
        <f t="shared" si="3"/>
        <v/>
      </c>
      <c r="S35" s="34" t="str">
        <f>IF(入力表・参加種目確認!CA47="","",VLOOKUP(入力表・参加種目確認!$E$4,$BP$7:$BQ$10,2,FALSE)&amp;入力表・参加種目確認!H47&amp;"子"&amp;"4X400mR")</f>
        <v/>
      </c>
      <c r="T35" s="34" t="str">
        <f>IF(S35="","",H35&amp;S35&amp;入力表・参加種目確認!CA47)</f>
        <v/>
      </c>
      <c r="U35" s="34" t="str">
        <f t="shared" si="4"/>
        <v/>
      </c>
      <c r="V35" s="35"/>
      <c r="W35" s="35"/>
      <c r="X35" s="35"/>
      <c r="Y35" s="35"/>
      <c r="Z35" s="35"/>
      <c r="AA35" s="35"/>
      <c r="AB35" s="35"/>
      <c r="AC35" s="35"/>
      <c r="AD35" s="35"/>
      <c r="AE35" s="35"/>
      <c r="AF35" s="35"/>
      <c r="AG35" s="35"/>
      <c r="AH35" s="35"/>
      <c r="AI35" s="35"/>
      <c r="AJ35" s="10"/>
      <c r="AK35" s="23" t="str">
        <f>IF(入力表・参加種目確認!AN47="","",入力表・参加種目確認!AN47)</f>
        <v/>
      </c>
      <c r="AL35" s="26" t="str">
        <f>IF(入力表・参加種目確認!AO47="","",入力表・参加種目確認!AO47)</f>
        <v/>
      </c>
      <c r="AM35" s="26" t="str">
        <f>IF(ISERROR(VLOOKUP(IF(AL35="","",入力表・参加種目確認!AP47),$BJ$2:$BK$5,2,FALSE)),"",VLOOKUP(IF(AL35="","",入力表・参加種目確認!AS47),$BJ$2:$BK$5,2,FALSE))</f>
        <v/>
      </c>
      <c r="AN35" s="26" t="str">
        <f>IF(入力表・参加種目確認!AQ47="","",入力表・参加種目確認!AQ47)</f>
        <v/>
      </c>
      <c r="AO35" s="26" t="str">
        <f>IF(入力表・参加種目確認!AR47="","",入力表・参加種目確認!AR47)</f>
        <v/>
      </c>
      <c r="AP35" s="26" t="str">
        <f>IF(ISERROR(VLOOKUP(入力表・参加種目確認!AS47,$BJ$2:$BK$5,2,FALSE)),"",VLOOKUP(入力表・参加種目確認!AS47,$BJ$2:$BK$5,2,FALSE))</f>
        <v/>
      </c>
      <c r="AQ35" s="26" t="str">
        <f>IF(入力表・参加種目確認!AT47="","",入力表・参加種目確認!AT47)</f>
        <v/>
      </c>
      <c r="AR35" s="24" t="str">
        <f>IF(入力表・参加種目確認!AU47="","",入力表・参加種目確認!AU47)</f>
        <v/>
      </c>
      <c r="AS35" s="23" t="str">
        <f>IF(入力表・参加種目確認!BB47="","",入力表・参加種目確認!BB47)</f>
        <v/>
      </c>
      <c r="AT35" s="26" t="str">
        <f>IF(入力表・参加種目確認!BC47="","",入力表・参加種目確認!BC47)</f>
        <v/>
      </c>
      <c r="AU35" s="26" t="str">
        <f>IF(ISERROR(VLOOKUP(IF(AT35="","",入力表・参加種目確認!BD47),$BJ$2:$BK$5,2,FALSE)),"",VLOOKUP(IF(AT35="","",入力表・参加種目確認!BD47),$BJ$2:$BK$5,2,FALSE))</f>
        <v/>
      </c>
      <c r="AV35" s="27" t="str">
        <f>IF(入力表・参加種目確認!BE47="","",入力表・参加種目確認!BE47)</f>
        <v/>
      </c>
      <c r="AW35" s="27" t="str">
        <f>IF(入力表・参加種目確認!BF47="","",入力表・参加種目確認!BF47)</f>
        <v/>
      </c>
      <c r="AX35" s="27" t="str">
        <f>IF(ISERROR(VLOOKUP(入力表・参加種目確認!BG47,$BJ$2:$BK$5,2,FALSE)),"",VLOOKUP(入力表・参加種目確認!BG47,$BJ$2:$BK$5,2,FALSE))</f>
        <v/>
      </c>
      <c r="AY35" s="27" t="str">
        <f>IF(入力表・参加種目確認!BH47="","",入力表・参加種目確認!BH47)</f>
        <v/>
      </c>
      <c r="AZ35" s="25" t="str">
        <f>IF(入力表・参加種目確認!BI47="","",入力表・参加種目確認!BI47)</f>
        <v/>
      </c>
      <c r="BA35" s="28" t="str">
        <f>IF(入力表・参加種目確認!BP47="","",入力表・参加種目確認!BP47)</f>
        <v/>
      </c>
      <c r="BB35" s="32" t="str">
        <f>IF(入力表・参加種目確認!BQ47="","",入力表・参加種目確認!BQ47)</f>
        <v/>
      </c>
      <c r="BC35" s="32" t="str">
        <f>IF(ISERROR(VLOOKUP(IF(BB35="","",入力表・参加種目確認!BR47),$BJ$2:$BK$5,2,FALSE)),"",VLOOKUP(IF(BB35="","",入力表・参加種目確認!BR47),$BJ$2:$BK$5,2,FALSE))</f>
        <v/>
      </c>
      <c r="BD35" s="32" t="str">
        <f>IF(入力表・参加種目確認!BS47="","",入力表・参加種目確認!BS47)</f>
        <v/>
      </c>
      <c r="BE35" s="32" t="str">
        <f>IF(入力表・参加種目確認!BT47="","",入力表・参加種目確認!BT47)</f>
        <v/>
      </c>
      <c r="BF35" s="32" t="str">
        <f>IF(ISERROR(VLOOKUP(入力表・参加種目確認!BU47,$BJ$2:$BK$5,2,FALSE)),"",VLOOKUP(入力表・参加種目確認!BU47,$BJ$2:$BK$5,2,FALSE))</f>
        <v/>
      </c>
      <c r="BG35" s="32" t="str">
        <f>IF(入力表・参加種目確認!BV47="","",入力表・参加種目確認!BV47)</f>
        <v/>
      </c>
      <c r="BH35" s="30" t="str">
        <f>IF(入力表・参加種目確認!BW47="","",入力表・参加種目確認!BW47)</f>
        <v/>
      </c>
    </row>
    <row r="36" spans="1:60" ht="6" customHeight="1">
      <c r="A36" s="9">
        <v>35</v>
      </c>
      <c r="B36" s="34" t="str">
        <f>IF(入力表・参加種目確認!H48=0,"",入力表・参加種目確認!H48)</f>
        <v/>
      </c>
      <c r="C36" s="34" t="str">
        <f>IF(入力表・参加種目確認!J48=0,"",入力表・参加種目確認!J48)</f>
        <v/>
      </c>
      <c r="D36" s="34" t="str">
        <f>IF(入力表・参加種目確認!N48=0,"",入力表・参加種目確認!N48)</f>
        <v/>
      </c>
      <c r="E36" s="34" t="str">
        <f>RIGHT(入力表・参加種目確認!AA48,2)</f>
        <v/>
      </c>
      <c r="F36" s="34" t="str">
        <f>IF(入力表・参加種目確認!U48=0,"",ASC(入力表・参加種目確認!U48))</f>
        <v/>
      </c>
      <c r="G36" s="34" t="str">
        <f>IF(B36="","",入力表・参加種目確認!$N$8)</f>
        <v/>
      </c>
      <c r="H36" s="34" t="str">
        <f>IF(B36="","",入力表・参加種目確認!$L$4)</f>
        <v/>
      </c>
      <c r="I36" s="34" t="str">
        <f>IF(B36="","",入力表・参加種目確認!AE48)</f>
        <v/>
      </c>
      <c r="J36" s="34" t="str">
        <f>IF(入力表・参加種目確認!AH48="","",入力表・参加種目確認!$E$4&amp;'貼付（事務局）'!B36&amp;"子"&amp;入力表・参加種目確認!AH48)</f>
        <v/>
      </c>
      <c r="K36" s="34" t="str">
        <f t="shared" si="0"/>
        <v/>
      </c>
      <c r="L36" s="34" t="str">
        <f>IF(入力表・参加種目確認!AV48="","",入力表・参加種目確認!$E$4&amp;'貼付（事務局）'!B36&amp;"子"&amp;入力表・参加種目確認!AV48)</f>
        <v/>
      </c>
      <c r="M36" s="34" t="str">
        <f t="shared" si="1"/>
        <v/>
      </c>
      <c r="N36" s="34" t="str">
        <f>IF(入力表・参加種目確認!BJ48="","",入力表・参加種目確認!$E$4&amp;'貼付（事務局）'!B36&amp;"子"&amp;入力表・参加種目確認!BJ48)</f>
        <v/>
      </c>
      <c r="O36" s="34" t="str">
        <f t="shared" si="2"/>
        <v/>
      </c>
      <c r="P36" s="34" t="str">
        <f>IF(入力表・参加種目確認!BX48="","",VLOOKUP(入力表・参加種目確認!$E$4,$BP$2:$BQ$5,2,FALSE)&amp;入力表・参加種目確認!H48&amp;"子"&amp;"4X100mR")</f>
        <v/>
      </c>
      <c r="Q36" s="34" t="str">
        <f>IF(P36="","",H36&amp;P36&amp;入力表・参加種目確認!BX48)</f>
        <v/>
      </c>
      <c r="R36" s="34" t="str">
        <f t="shared" si="3"/>
        <v/>
      </c>
      <c r="S36" s="34" t="str">
        <f>IF(入力表・参加種目確認!CA48="","",VLOOKUP(入力表・参加種目確認!$E$4,$BP$7:$BQ$10,2,FALSE)&amp;入力表・参加種目確認!H48&amp;"子"&amp;"4X400mR")</f>
        <v/>
      </c>
      <c r="T36" s="34" t="str">
        <f>IF(S36="","",H36&amp;S36&amp;入力表・参加種目確認!CA48)</f>
        <v/>
      </c>
      <c r="U36" s="34" t="str">
        <f t="shared" si="4"/>
        <v/>
      </c>
      <c r="V36" s="35"/>
      <c r="W36" s="35"/>
      <c r="X36" s="35"/>
      <c r="Y36" s="35"/>
      <c r="Z36" s="35"/>
      <c r="AA36" s="35"/>
      <c r="AB36" s="35"/>
      <c r="AC36" s="35"/>
      <c r="AD36" s="35"/>
      <c r="AE36" s="35"/>
      <c r="AF36" s="35"/>
      <c r="AG36" s="35"/>
      <c r="AH36" s="35"/>
      <c r="AI36" s="35"/>
      <c r="AJ36" s="10"/>
      <c r="AK36" s="23" t="str">
        <f>IF(入力表・参加種目確認!AN48="","",入力表・参加種目確認!AN48)</f>
        <v/>
      </c>
      <c r="AL36" s="26" t="str">
        <f>IF(入力表・参加種目確認!AO48="","",入力表・参加種目確認!AO48)</f>
        <v/>
      </c>
      <c r="AM36" s="26" t="str">
        <f>IF(ISERROR(VLOOKUP(IF(AL36="","",入力表・参加種目確認!AP48),$BJ$2:$BK$5,2,FALSE)),"",VLOOKUP(IF(AL36="","",入力表・参加種目確認!AS48),$BJ$2:$BK$5,2,FALSE))</f>
        <v/>
      </c>
      <c r="AN36" s="26" t="str">
        <f>IF(入力表・参加種目確認!AQ48="","",入力表・参加種目確認!AQ48)</f>
        <v/>
      </c>
      <c r="AO36" s="26" t="str">
        <f>IF(入力表・参加種目確認!AR48="","",入力表・参加種目確認!AR48)</f>
        <v/>
      </c>
      <c r="AP36" s="26" t="str">
        <f>IF(ISERROR(VLOOKUP(入力表・参加種目確認!AS48,$BJ$2:$BK$5,2,FALSE)),"",VLOOKUP(入力表・参加種目確認!AS48,$BJ$2:$BK$5,2,FALSE))</f>
        <v/>
      </c>
      <c r="AQ36" s="26" t="str">
        <f>IF(入力表・参加種目確認!AT48="","",入力表・参加種目確認!AT48)</f>
        <v/>
      </c>
      <c r="AR36" s="24" t="str">
        <f>IF(入力表・参加種目確認!AU48="","",入力表・参加種目確認!AU48)</f>
        <v/>
      </c>
      <c r="AS36" s="23" t="str">
        <f>IF(入力表・参加種目確認!BB48="","",入力表・参加種目確認!BB48)</f>
        <v/>
      </c>
      <c r="AT36" s="26" t="str">
        <f>IF(入力表・参加種目確認!BC48="","",入力表・参加種目確認!BC48)</f>
        <v/>
      </c>
      <c r="AU36" s="26" t="str">
        <f>IF(ISERROR(VLOOKUP(IF(AT36="","",入力表・参加種目確認!BD48),$BJ$2:$BK$5,2,FALSE)),"",VLOOKUP(IF(AT36="","",入力表・参加種目確認!BD48),$BJ$2:$BK$5,2,FALSE))</f>
        <v/>
      </c>
      <c r="AV36" s="27" t="str">
        <f>IF(入力表・参加種目確認!BE48="","",入力表・参加種目確認!BE48)</f>
        <v/>
      </c>
      <c r="AW36" s="27" t="str">
        <f>IF(入力表・参加種目確認!BF48="","",入力表・参加種目確認!BF48)</f>
        <v/>
      </c>
      <c r="AX36" s="27" t="str">
        <f>IF(ISERROR(VLOOKUP(入力表・参加種目確認!BG48,$BJ$2:$BK$5,2,FALSE)),"",VLOOKUP(入力表・参加種目確認!BG48,$BJ$2:$BK$5,2,FALSE))</f>
        <v/>
      </c>
      <c r="AY36" s="27" t="str">
        <f>IF(入力表・参加種目確認!BH48="","",入力表・参加種目確認!BH48)</f>
        <v/>
      </c>
      <c r="AZ36" s="25" t="str">
        <f>IF(入力表・参加種目確認!BI48="","",入力表・参加種目確認!BI48)</f>
        <v/>
      </c>
      <c r="BA36" s="28" t="str">
        <f>IF(入力表・参加種目確認!BP48="","",入力表・参加種目確認!BP48)</f>
        <v/>
      </c>
      <c r="BB36" s="32" t="str">
        <f>IF(入力表・参加種目確認!BQ48="","",入力表・参加種目確認!BQ48)</f>
        <v/>
      </c>
      <c r="BC36" s="32" t="str">
        <f>IF(ISERROR(VLOOKUP(IF(BB36="","",入力表・参加種目確認!BR48),$BJ$2:$BK$5,2,FALSE)),"",VLOOKUP(IF(BB36="","",入力表・参加種目確認!BR48),$BJ$2:$BK$5,2,FALSE))</f>
        <v/>
      </c>
      <c r="BD36" s="32" t="str">
        <f>IF(入力表・参加種目確認!BS48="","",入力表・参加種目確認!BS48)</f>
        <v/>
      </c>
      <c r="BE36" s="32" t="str">
        <f>IF(入力表・参加種目確認!BT48="","",入力表・参加種目確認!BT48)</f>
        <v/>
      </c>
      <c r="BF36" s="32" t="str">
        <f>IF(ISERROR(VLOOKUP(入力表・参加種目確認!BU48,$BJ$2:$BK$5,2,FALSE)),"",VLOOKUP(入力表・参加種目確認!BU48,$BJ$2:$BK$5,2,FALSE))</f>
        <v/>
      </c>
      <c r="BG36" s="32" t="str">
        <f>IF(入力表・参加種目確認!BV48="","",入力表・参加種目確認!BV48)</f>
        <v/>
      </c>
      <c r="BH36" s="30" t="str">
        <f>IF(入力表・参加種目確認!BW48="","",入力表・参加種目確認!BW48)</f>
        <v/>
      </c>
    </row>
    <row r="37" spans="1:60" ht="6" customHeight="1">
      <c r="A37" s="9">
        <v>36</v>
      </c>
      <c r="B37" s="34" t="str">
        <f>IF(入力表・参加種目確認!H49=0,"",入力表・参加種目確認!H49)</f>
        <v/>
      </c>
      <c r="C37" s="34" t="str">
        <f>IF(入力表・参加種目確認!J49=0,"",入力表・参加種目確認!J49)</f>
        <v/>
      </c>
      <c r="D37" s="34" t="str">
        <f>IF(入力表・参加種目確認!N49=0,"",入力表・参加種目確認!N49)</f>
        <v/>
      </c>
      <c r="E37" s="34" t="str">
        <f>RIGHT(入力表・参加種目確認!AA49,2)</f>
        <v/>
      </c>
      <c r="F37" s="34" t="str">
        <f>IF(入力表・参加種目確認!U49=0,"",ASC(入力表・参加種目確認!U49))</f>
        <v/>
      </c>
      <c r="G37" s="34" t="str">
        <f>IF(B37="","",入力表・参加種目確認!$N$8)</f>
        <v/>
      </c>
      <c r="H37" s="34" t="str">
        <f>IF(B37="","",入力表・参加種目確認!$L$4)</f>
        <v/>
      </c>
      <c r="I37" s="34" t="str">
        <f>IF(B37="","",入力表・参加種目確認!AE49)</f>
        <v/>
      </c>
      <c r="J37" s="34" t="str">
        <f>IF(入力表・参加種目確認!AH49="","",入力表・参加種目確認!$E$4&amp;'貼付（事務局）'!B37&amp;"子"&amp;入力表・参加種目確認!AH49)</f>
        <v/>
      </c>
      <c r="K37" s="34" t="str">
        <f t="shared" si="0"/>
        <v/>
      </c>
      <c r="L37" s="34" t="str">
        <f>IF(入力表・参加種目確認!AV49="","",入力表・参加種目確認!$E$4&amp;'貼付（事務局）'!B37&amp;"子"&amp;入力表・参加種目確認!AV49)</f>
        <v/>
      </c>
      <c r="M37" s="34" t="str">
        <f t="shared" si="1"/>
        <v/>
      </c>
      <c r="N37" s="34" t="str">
        <f>IF(入力表・参加種目確認!BJ49="","",入力表・参加種目確認!$E$4&amp;'貼付（事務局）'!B37&amp;"子"&amp;入力表・参加種目確認!BJ49)</f>
        <v/>
      </c>
      <c r="O37" s="34" t="str">
        <f t="shared" si="2"/>
        <v/>
      </c>
      <c r="P37" s="34" t="str">
        <f>IF(入力表・参加種目確認!BX49="","",VLOOKUP(入力表・参加種目確認!$E$4,$BP$2:$BQ$5,2,FALSE)&amp;入力表・参加種目確認!H49&amp;"子"&amp;"4X100mR")</f>
        <v/>
      </c>
      <c r="Q37" s="34" t="str">
        <f>IF(P37="","",H37&amp;P37&amp;入力表・参加種目確認!BX49)</f>
        <v/>
      </c>
      <c r="R37" s="34" t="str">
        <f t="shared" si="3"/>
        <v/>
      </c>
      <c r="S37" s="34" t="str">
        <f>IF(入力表・参加種目確認!CA49="","",VLOOKUP(入力表・参加種目確認!$E$4,$BP$7:$BQ$10,2,FALSE)&amp;入力表・参加種目確認!H49&amp;"子"&amp;"4X400mR")</f>
        <v/>
      </c>
      <c r="T37" s="34" t="str">
        <f>IF(S37="","",H37&amp;S37&amp;入力表・参加種目確認!CA49)</f>
        <v/>
      </c>
      <c r="U37" s="34" t="str">
        <f t="shared" si="4"/>
        <v/>
      </c>
      <c r="V37" s="35"/>
      <c r="W37" s="35"/>
      <c r="X37" s="35"/>
      <c r="Y37" s="35"/>
      <c r="Z37" s="35"/>
      <c r="AA37" s="35"/>
      <c r="AB37" s="35"/>
      <c r="AC37" s="35"/>
      <c r="AD37" s="35"/>
      <c r="AE37" s="35"/>
      <c r="AF37" s="35"/>
      <c r="AG37" s="35"/>
      <c r="AH37" s="35"/>
      <c r="AI37" s="35"/>
      <c r="AJ37" s="10"/>
      <c r="AK37" s="23" t="str">
        <f>IF(入力表・参加種目確認!AN49="","",入力表・参加種目確認!AN49)</f>
        <v/>
      </c>
      <c r="AL37" s="26" t="str">
        <f>IF(入力表・参加種目確認!AO49="","",入力表・参加種目確認!AO49)</f>
        <v/>
      </c>
      <c r="AM37" s="26" t="str">
        <f>IF(ISERROR(VLOOKUP(IF(AL37="","",入力表・参加種目確認!AP49),$BJ$2:$BK$5,2,FALSE)),"",VLOOKUP(IF(AL37="","",入力表・参加種目確認!AS49),$BJ$2:$BK$5,2,FALSE))</f>
        <v/>
      </c>
      <c r="AN37" s="26" t="str">
        <f>IF(入力表・参加種目確認!AQ49="","",入力表・参加種目確認!AQ49)</f>
        <v/>
      </c>
      <c r="AO37" s="26" t="str">
        <f>IF(入力表・参加種目確認!AR49="","",入力表・参加種目確認!AR49)</f>
        <v/>
      </c>
      <c r="AP37" s="26" t="str">
        <f>IF(ISERROR(VLOOKUP(入力表・参加種目確認!AS49,$BJ$2:$BK$5,2,FALSE)),"",VLOOKUP(入力表・参加種目確認!AS49,$BJ$2:$BK$5,2,FALSE))</f>
        <v/>
      </c>
      <c r="AQ37" s="26" t="str">
        <f>IF(入力表・参加種目確認!AT49="","",入力表・参加種目確認!AT49)</f>
        <v/>
      </c>
      <c r="AR37" s="24" t="str">
        <f>IF(入力表・参加種目確認!AU49="","",入力表・参加種目確認!AU49)</f>
        <v/>
      </c>
      <c r="AS37" s="23" t="str">
        <f>IF(入力表・参加種目確認!BB49="","",入力表・参加種目確認!BB49)</f>
        <v/>
      </c>
      <c r="AT37" s="26" t="str">
        <f>IF(入力表・参加種目確認!BC49="","",入力表・参加種目確認!BC49)</f>
        <v/>
      </c>
      <c r="AU37" s="26" t="str">
        <f>IF(ISERROR(VLOOKUP(IF(AT37="","",入力表・参加種目確認!BD49),$BJ$2:$BK$5,2,FALSE)),"",VLOOKUP(IF(AT37="","",入力表・参加種目確認!BD49),$BJ$2:$BK$5,2,FALSE))</f>
        <v/>
      </c>
      <c r="AV37" s="27" t="str">
        <f>IF(入力表・参加種目確認!BE49="","",入力表・参加種目確認!BE49)</f>
        <v/>
      </c>
      <c r="AW37" s="27" t="str">
        <f>IF(入力表・参加種目確認!BF49="","",入力表・参加種目確認!BF49)</f>
        <v/>
      </c>
      <c r="AX37" s="27" t="str">
        <f>IF(ISERROR(VLOOKUP(入力表・参加種目確認!BG49,$BJ$2:$BK$5,2,FALSE)),"",VLOOKUP(入力表・参加種目確認!BG49,$BJ$2:$BK$5,2,FALSE))</f>
        <v/>
      </c>
      <c r="AY37" s="27" t="str">
        <f>IF(入力表・参加種目確認!BH49="","",入力表・参加種目確認!BH49)</f>
        <v/>
      </c>
      <c r="AZ37" s="25" t="str">
        <f>IF(入力表・参加種目確認!BI49="","",入力表・参加種目確認!BI49)</f>
        <v/>
      </c>
      <c r="BA37" s="28" t="str">
        <f>IF(入力表・参加種目確認!BP49="","",入力表・参加種目確認!BP49)</f>
        <v/>
      </c>
      <c r="BB37" s="32" t="str">
        <f>IF(入力表・参加種目確認!BQ49="","",入力表・参加種目確認!BQ49)</f>
        <v/>
      </c>
      <c r="BC37" s="32" t="str">
        <f>IF(ISERROR(VLOOKUP(IF(BB37="","",入力表・参加種目確認!BR49),$BJ$2:$BK$5,2,FALSE)),"",VLOOKUP(IF(BB37="","",入力表・参加種目確認!BR49),$BJ$2:$BK$5,2,FALSE))</f>
        <v/>
      </c>
      <c r="BD37" s="32" t="str">
        <f>IF(入力表・参加種目確認!BS49="","",入力表・参加種目確認!BS49)</f>
        <v/>
      </c>
      <c r="BE37" s="32" t="str">
        <f>IF(入力表・参加種目確認!BT49="","",入力表・参加種目確認!BT49)</f>
        <v/>
      </c>
      <c r="BF37" s="32" t="str">
        <f>IF(ISERROR(VLOOKUP(入力表・参加種目確認!BU49,$BJ$2:$BK$5,2,FALSE)),"",VLOOKUP(入力表・参加種目確認!BU49,$BJ$2:$BK$5,2,FALSE))</f>
        <v/>
      </c>
      <c r="BG37" s="32" t="str">
        <f>IF(入力表・参加種目確認!BV49="","",入力表・参加種目確認!BV49)</f>
        <v/>
      </c>
      <c r="BH37" s="30" t="str">
        <f>IF(入力表・参加種目確認!BW49="","",入力表・参加種目確認!BW49)</f>
        <v/>
      </c>
    </row>
    <row r="38" spans="1:60" ht="6" customHeight="1">
      <c r="A38" s="9">
        <v>37</v>
      </c>
      <c r="B38" s="34" t="str">
        <f>IF(入力表・参加種目確認!H50=0,"",入力表・参加種目確認!H50)</f>
        <v/>
      </c>
      <c r="C38" s="34" t="str">
        <f>IF(入力表・参加種目確認!J50=0,"",入力表・参加種目確認!J50)</f>
        <v/>
      </c>
      <c r="D38" s="34" t="str">
        <f>IF(入力表・参加種目確認!N50=0,"",入力表・参加種目確認!N50)</f>
        <v/>
      </c>
      <c r="E38" s="34" t="str">
        <f>RIGHT(入力表・参加種目確認!AA50,2)</f>
        <v/>
      </c>
      <c r="F38" s="34" t="str">
        <f>IF(入力表・参加種目確認!U50=0,"",ASC(入力表・参加種目確認!U50))</f>
        <v/>
      </c>
      <c r="G38" s="34" t="str">
        <f>IF(B38="","",入力表・参加種目確認!$N$8)</f>
        <v/>
      </c>
      <c r="H38" s="34" t="str">
        <f>IF(B38="","",入力表・参加種目確認!$L$4)</f>
        <v/>
      </c>
      <c r="I38" s="34" t="str">
        <f>IF(B38="","",入力表・参加種目確認!AE50)</f>
        <v/>
      </c>
      <c r="J38" s="34" t="str">
        <f>IF(入力表・参加種目確認!AH50="","",入力表・参加種目確認!$E$4&amp;'貼付（事務局）'!B38&amp;"子"&amp;入力表・参加種目確認!AH50)</f>
        <v/>
      </c>
      <c r="K38" s="34" t="str">
        <f t="shared" si="0"/>
        <v/>
      </c>
      <c r="L38" s="34" t="str">
        <f>IF(入力表・参加種目確認!AV50="","",入力表・参加種目確認!$E$4&amp;'貼付（事務局）'!B38&amp;"子"&amp;入力表・参加種目確認!AV50)</f>
        <v/>
      </c>
      <c r="M38" s="34" t="str">
        <f t="shared" si="1"/>
        <v/>
      </c>
      <c r="N38" s="34" t="str">
        <f>IF(入力表・参加種目確認!BJ50="","",入力表・参加種目確認!$E$4&amp;'貼付（事務局）'!B38&amp;"子"&amp;入力表・参加種目確認!BJ50)</f>
        <v/>
      </c>
      <c r="O38" s="34" t="str">
        <f t="shared" si="2"/>
        <v/>
      </c>
      <c r="P38" s="34" t="str">
        <f>IF(入力表・参加種目確認!BX50="","",VLOOKUP(入力表・参加種目確認!$E$4,$BP$2:$BQ$5,2,FALSE)&amp;入力表・参加種目確認!H50&amp;"子"&amp;"4X100mR")</f>
        <v/>
      </c>
      <c r="Q38" s="34" t="str">
        <f>IF(P38="","",H38&amp;P38&amp;入力表・参加種目確認!BX50)</f>
        <v/>
      </c>
      <c r="R38" s="34" t="str">
        <f t="shared" si="3"/>
        <v/>
      </c>
      <c r="S38" s="34" t="str">
        <f>IF(入力表・参加種目確認!CA50="","",VLOOKUP(入力表・参加種目確認!$E$4,$BP$7:$BQ$10,2,FALSE)&amp;入力表・参加種目確認!H50&amp;"子"&amp;"4X400mR")</f>
        <v/>
      </c>
      <c r="T38" s="34" t="str">
        <f>IF(S38="","",H38&amp;S38&amp;入力表・参加種目確認!CA50)</f>
        <v/>
      </c>
      <c r="U38" s="34" t="str">
        <f t="shared" si="4"/>
        <v/>
      </c>
      <c r="V38" s="35"/>
      <c r="W38" s="35"/>
      <c r="X38" s="35"/>
      <c r="Y38" s="35"/>
      <c r="Z38" s="35"/>
      <c r="AA38" s="35"/>
      <c r="AB38" s="35"/>
      <c r="AC38" s="35"/>
      <c r="AD38" s="35"/>
      <c r="AE38" s="35"/>
      <c r="AF38" s="35"/>
      <c r="AG38" s="35"/>
      <c r="AH38" s="35"/>
      <c r="AI38" s="35"/>
      <c r="AJ38" s="10"/>
      <c r="AK38" s="23" t="str">
        <f>IF(入力表・参加種目確認!AN50="","",入力表・参加種目確認!AN50)</f>
        <v/>
      </c>
      <c r="AL38" s="26" t="str">
        <f>IF(入力表・参加種目確認!AO50="","",入力表・参加種目確認!AO50)</f>
        <v/>
      </c>
      <c r="AM38" s="26" t="str">
        <f>IF(ISERROR(VLOOKUP(IF(AL38="","",入力表・参加種目確認!AP50),$BJ$2:$BK$5,2,FALSE)),"",VLOOKUP(IF(AL38="","",入力表・参加種目確認!AS50),$BJ$2:$BK$5,2,FALSE))</f>
        <v/>
      </c>
      <c r="AN38" s="26" t="str">
        <f>IF(入力表・参加種目確認!AQ50="","",入力表・参加種目確認!AQ50)</f>
        <v/>
      </c>
      <c r="AO38" s="26" t="str">
        <f>IF(入力表・参加種目確認!AR50="","",入力表・参加種目確認!AR50)</f>
        <v/>
      </c>
      <c r="AP38" s="26" t="str">
        <f>IF(ISERROR(VLOOKUP(入力表・参加種目確認!AS50,$BJ$2:$BK$5,2,FALSE)),"",VLOOKUP(入力表・参加種目確認!AS50,$BJ$2:$BK$5,2,FALSE))</f>
        <v/>
      </c>
      <c r="AQ38" s="26" t="str">
        <f>IF(入力表・参加種目確認!AT50="","",入力表・参加種目確認!AT50)</f>
        <v/>
      </c>
      <c r="AR38" s="24" t="str">
        <f>IF(入力表・参加種目確認!AU50="","",入力表・参加種目確認!AU50)</f>
        <v/>
      </c>
      <c r="AS38" s="23" t="str">
        <f>IF(入力表・参加種目確認!BB50="","",入力表・参加種目確認!BB50)</f>
        <v/>
      </c>
      <c r="AT38" s="26" t="str">
        <f>IF(入力表・参加種目確認!BC50="","",入力表・参加種目確認!BC50)</f>
        <v/>
      </c>
      <c r="AU38" s="26" t="str">
        <f>IF(ISERROR(VLOOKUP(IF(AT38="","",入力表・参加種目確認!BD50),$BJ$2:$BK$5,2,FALSE)),"",VLOOKUP(IF(AT38="","",入力表・参加種目確認!BD50),$BJ$2:$BK$5,2,FALSE))</f>
        <v/>
      </c>
      <c r="AV38" s="27" t="str">
        <f>IF(入力表・参加種目確認!BE50="","",入力表・参加種目確認!BE50)</f>
        <v/>
      </c>
      <c r="AW38" s="27" t="str">
        <f>IF(入力表・参加種目確認!BF50="","",入力表・参加種目確認!BF50)</f>
        <v/>
      </c>
      <c r="AX38" s="27" t="str">
        <f>IF(ISERROR(VLOOKUP(入力表・参加種目確認!BG50,$BJ$2:$BK$5,2,FALSE)),"",VLOOKUP(入力表・参加種目確認!BG50,$BJ$2:$BK$5,2,FALSE))</f>
        <v/>
      </c>
      <c r="AY38" s="27" t="str">
        <f>IF(入力表・参加種目確認!BH50="","",入力表・参加種目確認!BH50)</f>
        <v/>
      </c>
      <c r="AZ38" s="25" t="str">
        <f>IF(入力表・参加種目確認!BI50="","",入力表・参加種目確認!BI50)</f>
        <v/>
      </c>
      <c r="BA38" s="28" t="str">
        <f>IF(入力表・参加種目確認!BP50="","",入力表・参加種目確認!BP50)</f>
        <v/>
      </c>
      <c r="BB38" s="32" t="str">
        <f>IF(入力表・参加種目確認!BQ50="","",入力表・参加種目確認!BQ50)</f>
        <v/>
      </c>
      <c r="BC38" s="32" t="str">
        <f>IF(ISERROR(VLOOKUP(IF(BB38="","",入力表・参加種目確認!BR50),$BJ$2:$BK$5,2,FALSE)),"",VLOOKUP(IF(BB38="","",入力表・参加種目確認!BR50),$BJ$2:$BK$5,2,FALSE))</f>
        <v/>
      </c>
      <c r="BD38" s="32" t="str">
        <f>IF(入力表・参加種目確認!BS50="","",入力表・参加種目確認!BS50)</f>
        <v/>
      </c>
      <c r="BE38" s="32" t="str">
        <f>IF(入力表・参加種目確認!BT50="","",入力表・参加種目確認!BT50)</f>
        <v/>
      </c>
      <c r="BF38" s="32" t="str">
        <f>IF(ISERROR(VLOOKUP(入力表・参加種目確認!BU50,$BJ$2:$BK$5,2,FALSE)),"",VLOOKUP(入力表・参加種目確認!BU50,$BJ$2:$BK$5,2,FALSE))</f>
        <v/>
      </c>
      <c r="BG38" s="32" t="str">
        <f>IF(入力表・参加種目確認!BV50="","",入力表・参加種目確認!BV50)</f>
        <v/>
      </c>
      <c r="BH38" s="30" t="str">
        <f>IF(入力表・参加種目確認!BW50="","",入力表・参加種目確認!BW50)</f>
        <v/>
      </c>
    </row>
    <row r="39" spans="1:60" ht="6" customHeight="1">
      <c r="A39" s="9">
        <v>38</v>
      </c>
      <c r="B39" s="34" t="str">
        <f>IF(入力表・参加種目確認!H51=0,"",入力表・参加種目確認!H51)</f>
        <v/>
      </c>
      <c r="C39" s="34" t="str">
        <f>IF(入力表・参加種目確認!J51=0,"",入力表・参加種目確認!J51)</f>
        <v/>
      </c>
      <c r="D39" s="34" t="str">
        <f>IF(入力表・参加種目確認!N51=0,"",入力表・参加種目確認!N51)</f>
        <v/>
      </c>
      <c r="E39" s="34" t="str">
        <f>RIGHT(入力表・参加種目確認!AA51,2)</f>
        <v/>
      </c>
      <c r="F39" s="34" t="str">
        <f>IF(入力表・参加種目確認!U51=0,"",ASC(入力表・参加種目確認!U51))</f>
        <v/>
      </c>
      <c r="G39" s="34" t="str">
        <f>IF(B39="","",入力表・参加種目確認!$N$8)</f>
        <v/>
      </c>
      <c r="H39" s="34" t="str">
        <f>IF(B39="","",入力表・参加種目確認!$L$4)</f>
        <v/>
      </c>
      <c r="I39" s="34" t="str">
        <f>IF(B39="","",入力表・参加種目確認!AE51)</f>
        <v/>
      </c>
      <c r="J39" s="34" t="str">
        <f>IF(入力表・参加種目確認!AH51="","",入力表・参加種目確認!$E$4&amp;'貼付（事務局）'!B39&amp;"子"&amp;入力表・参加種目確認!AH51)</f>
        <v/>
      </c>
      <c r="K39" s="34" t="str">
        <f t="shared" si="0"/>
        <v/>
      </c>
      <c r="L39" s="34" t="str">
        <f>IF(入力表・参加種目確認!AV51="","",入力表・参加種目確認!$E$4&amp;'貼付（事務局）'!B39&amp;"子"&amp;入力表・参加種目確認!AV51)</f>
        <v/>
      </c>
      <c r="M39" s="34" t="str">
        <f t="shared" si="1"/>
        <v/>
      </c>
      <c r="N39" s="34" t="str">
        <f>IF(入力表・参加種目確認!BJ51="","",入力表・参加種目確認!$E$4&amp;'貼付（事務局）'!B39&amp;"子"&amp;入力表・参加種目確認!BJ51)</f>
        <v/>
      </c>
      <c r="O39" s="34" t="str">
        <f t="shared" si="2"/>
        <v/>
      </c>
      <c r="P39" s="34" t="str">
        <f>IF(入力表・参加種目確認!BX51="","",VLOOKUP(入力表・参加種目確認!$E$4,$BP$2:$BQ$5,2,FALSE)&amp;入力表・参加種目確認!H51&amp;"子"&amp;"4X100mR")</f>
        <v/>
      </c>
      <c r="Q39" s="34" t="str">
        <f>IF(P39="","",H39&amp;P39&amp;入力表・参加種目確認!BX51)</f>
        <v/>
      </c>
      <c r="R39" s="34" t="str">
        <f t="shared" si="3"/>
        <v/>
      </c>
      <c r="S39" s="34" t="str">
        <f>IF(入力表・参加種目確認!CA51="","",VLOOKUP(入力表・参加種目確認!$E$4,$BP$7:$BQ$10,2,FALSE)&amp;入力表・参加種目確認!H51&amp;"子"&amp;"4X400mR")</f>
        <v/>
      </c>
      <c r="T39" s="34" t="str">
        <f>IF(S39="","",H39&amp;S39&amp;入力表・参加種目確認!CA51)</f>
        <v/>
      </c>
      <c r="U39" s="34" t="str">
        <f t="shared" si="4"/>
        <v/>
      </c>
      <c r="V39" s="35"/>
      <c r="W39" s="35"/>
      <c r="X39" s="35"/>
      <c r="Y39" s="35"/>
      <c r="Z39" s="35"/>
      <c r="AA39" s="35"/>
      <c r="AB39" s="35"/>
      <c r="AC39" s="35"/>
      <c r="AD39" s="35"/>
      <c r="AE39" s="35"/>
      <c r="AF39" s="35"/>
      <c r="AG39" s="35"/>
      <c r="AH39" s="35"/>
      <c r="AI39" s="35"/>
      <c r="AJ39" s="10"/>
      <c r="AK39" s="23" t="str">
        <f>IF(入力表・参加種目確認!AN51="","",入力表・参加種目確認!AN51)</f>
        <v/>
      </c>
      <c r="AL39" s="26" t="str">
        <f>IF(入力表・参加種目確認!AO51="","",入力表・参加種目確認!AO51)</f>
        <v/>
      </c>
      <c r="AM39" s="26" t="str">
        <f>IF(ISERROR(VLOOKUP(IF(AL39="","",入力表・参加種目確認!AP51),$BJ$2:$BK$5,2,FALSE)),"",VLOOKUP(IF(AL39="","",入力表・参加種目確認!AS51),$BJ$2:$BK$5,2,FALSE))</f>
        <v/>
      </c>
      <c r="AN39" s="26" t="str">
        <f>IF(入力表・参加種目確認!AQ51="","",入力表・参加種目確認!AQ51)</f>
        <v/>
      </c>
      <c r="AO39" s="26" t="str">
        <f>IF(入力表・参加種目確認!AR51="","",入力表・参加種目確認!AR51)</f>
        <v/>
      </c>
      <c r="AP39" s="26" t="str">
        <f>IF(ISERROR(VLOOKUP(入力表・参加種目確認!AS51,$BJ$2:$BK$5,2,FALSE)),"",VLOOKUP(入力表・参加種目確認!AS51,$BJ$2:$BK$5,2,FALSE))</f>
        <v/>
      </c>
      <c r="AQ39" s="26" t="str">
        <f>IF(入力表・参加種目確認!AT51="","",入力表・参加種目確認!AT51)</f>
        <v/>
      </c>
      <c r="AR39" s="24" t="str">
        <f>IF(入力表・参加種目確認!AU51="","",入力表・参加種目確認!AU51)</f>
        <v/>
      </c>
      <c r="AS39" s="23" t="str">
        <f>IF(入力表・参加種目確認!BB51="","",入力表・参加種目確認!BB51)</f>
        <v/>
      </c>
      <c r="AT39" s="26" t="str">
        <f>IF(入力表・参加種目確認!BC51="","",入力表・参加種目確認!BC51)</f>
        <v/>
      </c>
      <c r="AU39" s="26" t="str">
        <f>IF(ISERROR(VLOOKUP(IF(AT39="","",入力表・参加種目確認!BD51),$BJ$2:$BK$5,2,FALSE)),"",VLOOKUP(IF(AT39="","",入力表・参加種目確認!BD51),$BJ$2:$BK$5,2,FALSE))</f>
        <v/>
      </c>
      <c r="AV39" s="27" t="str">
        <f>IF(入力表・参加種目確認!BE51="","",入力表・参加種目確認!BE51)</f>
        <v/>
      </c>
      <c r="AW39" s="27" t="str">
        <f>IF(入力表・参加種目確認!BF51="","",入力表・参加種目確認!BF51)</f>
        <v/>
      </c>
      <c r="AX39" s="27" t="str">
        <f>IF(ISERROR(VLOOKUP(入力表・参加種目確認!BG51,$BJ$2:$BK$5,2,FALSE)),"",VLOOKUP(入力表・参加種目確認!BG51,$BJ$2:$BK$5,2,FALSE))</f>
        <v/>
      </c>
      <c r="AY39" s="27" t="str">
        <f>IF(入力表・参加種目確認!BH51="","",入力表・参加種目確認!BH51)</f>
        <v/>
      </c>
      <c r="AZ39" s="25" t="str">
        <f>IF(入力表・参加種目確認!BI51="","",入力表・参加種目確認!BI51)</f>
        <v/>
      </c>
      <c r="BA39" s="28" t="str">
        <f>IF(入力表・参加種目確認!BP51="","",入力表・参加種目確認!BP51)</f>
        <v/>
      </c>
      <c r="BB39" s="32" t="str">
        <f>IF(入力表・参加種目確認!BQ51="","",入力表・参加種目確認!BQ51)</f>
        <v/>
      </c>
      <c r="BC39" s="32" t="str">
        <f>IF(ISERROR(VLOOKUP(IF(BB39="","",入力表・参加種目確認!BR51),$BJ$2:$BK$5,2,FALSE)),"",VLOOKUP(IF(BB39="","",入力表・参加種目確認!BR51),$BJ$2:$BK$5,2,FALSE))</f>
        <v/>
      </c>
      <c r="BD39" s="32" t="str">
        <f>IF(入力表・参加種目確認!BS51="","",入力表・参加種目確認!BS51)</f>
        <v/>
      </c>
      <c r="BE39" s="32" t="str">
        <f>IF(入力表・参加種目確認!BT51="","",入力表・参加種目確認!BT51)</f>
        <v/>
      </c>
      <c r="BF39" s="32" t="str">
        <f>IF(ISERROR(VLOOKUP(入力表・参加種目確認!BU51,$BJ$2:$BK$5,2,FALSE)),"",VLOOKUP(入力表・参加種目確認!BU51,$BJ$2:$BK$5,2,FALSE))</f>
        <v/>
      </c>
      <c r="BG39" s="32" t="str">
        <f>IF(入力表・参加種目確認!BV51="","",入力表・参加種目確認!BV51)</f>
        <v/>
      </c>
      <c r="BH39" s="30" t="str">
        <f>IF(入力表・参加種目確認!BW51="","",入力表・参加種目確認!BW51)</f>
        <v/>
      </c>
    </row>
    <row r="40" spans="1:60" ht="6" customHeight="1">
      <c r="A40" s="9">
        <v>39</v>
      </c>
      <c r="B40" s="34" t="str">
        <f>IF(入力表・参加種目確認!H52=0,"",入力表・参加種目確認!H52)</f>
        <v/>
      </c>
      <c r="C40" s="34" t="str">
        <f>IF(入力表・参加種目確認!J52=0,"",入力表・参加種目確認!J52)</f>
        <v/>
      </c>
      <c r="D40" s="34" t="str">
        <f>IF(入力表・参加種目確認!N52=0,"",入力表・参加種目確認!N52)</f>
        <v/>
      </c>
      <c r="E40" s="34" t="str">
        <f>RIGHT(入力表・参加種目確認!AA52,2)</f>
        <v/>
      </c>
      <c r="F40" s="34" t="str">
        <f>IF(入力表・参加種目確認!U52=0,"",ASC(入力表・参加種目確認!U52))</f>
        <v/>
      </c>
      <c r="G40" s="34" t="str">
        <f>IF(B40="","",入力表・参加種目確認!$N$8)</f>
        <v/>
      </c>
      <c r="H40" s="34" t="str">
        <f>IF(B40="","",入力表・参加種目確認!$L$4)</f>
        <v/>
      </c>
      <c r="I40" s="34" t="str">
        <f>IF(B40="","",入力表・参加種目確認!AE52)</f>
        <v/>
      </c>
      <c r="J40" s="34" t="str">
        <f>IF(入力表・参加種目確認!AH52="","",入力表・参加種目確認!$E$4&amp;'貼付（事務局）'!B40&amp;"子"&amp;入力表・参加種目確認!AH52)</f>
        <v/>
      </c>
      <c r="K40" s="34" t="str">
        <f t="shared" si="0"/>
        <v/>
      </c>
      <c r="L40" s="34" t="str">
        <f>IF(入力表・参加種目確認!AV52="","",入力表・参加種目確認!$E$4&amp;'貼付（事務局）'!B40&amp;"子"&amp;入力表・参加種目確認!AV52)</f>
        <v/>
      </c>
      <c r="M40" s="34" t="str">
        <f t="shared" si="1"/>
        <v/>
      </c>
      <c r="N40" s="34" t="str">
        <f>IF(入力表・参加種目確認!BJ52="","",入力表・参加種目確認!$E$4&amp;'貼付（事務局）'!B40&amp;"子"&amp;入力表・参加種目確認!BJ52)</f>
        <v/>
      </c>
      <c r="O40" s="34" t="str">
        <f t="shared" si="2"/>
        <v/>
      </c>
      <c r="P40" s="34" t="str">
        <f>IF(入力表・参加種目確認!BX52="","",VLOOKUP(入力表・参加種目確認!$E$4,$BP$2:$BQ$5,2,FALSE)&amp;入力表・参加種目確認!H52&amp;"子"&amp;"4X100mR")</f>
        <v/>
      </c>
      <c r="Q40" s="34" t="str">
        <f>IF(P40="","",H40&amp;P40&amp;入力表・参加種目確認!BX52)</f>
        <v/>
      </c>
      <c r="R40" s="34" t="str">
        <f t="shared" si="3"/>
        <v/>
      </c>
      <c r="S40" s="34" t="str">
        <f>IF(入力表・参加種目確認!CA52="","",VLOOKUP(入力表・参加種目確認!$E$4,$BP$7:$BQ$10,2,FALSE)&amp;入力表・参加種目確認!H52&amp;"子"&amp;"4X400mR")</f>
        <v/>
      </c>
      <c r="T40" s="34" t="str">
        <f>IF(S40="","",H40&amp;S40&amp;入力表・参加種目確認!CA52)</f>
        <v/>
      </c>
      <c r="U40" s="34" t="str">
        <f t="shared" si="4"/>
        <v/>
      </c>
      <c r="V40" s="35"/>
      <c r="W40" s="35"/>
      <c r="X40" s="35"/>
      <c r="Y40" s="35"/>
      <c r="Z40" s="35"/>
      <c r="AA40" s="35"/>
      <c r="AB40" s="35"/>
      <c r="AC40" s="35"/>
      <c r="AD40" s="35"/>
      <c r="AE40" s="35"/>
      <c r="AF40" s="35"/>
      <c r="AG40" s="35"/>
      <c r="AH40" s="35"/>
      <c r="AI40" s="35"/>
      <c r="AJ40" s="10"/>
      <c r="AK40" s="23" t="str">
        <f>IF(入力表・参加種目確認!AN52="","",入力表・参加種目確認!AN52)</f>
        <v/>
      </c>
      <c r="AL40" s="26" t="str">
        <f>IF(入力表・参加種目確認!AO52="","",入力表・参加種目確認!AO52)</f>
        <v/>
      </c>
      <c r="AM40" s="26" t="str">
        <f>IF(ISERROR(VLOOKUP(IF(AL40="","",入力表・参加種目確認!AP52),$BJ$2:$BK$5,2,FALSE)),"",VLOOKUP(IF(AL40="","",入力表・参加種目確認!AS52),$BJ$2:$BK$5,2,FALSE))</f>
        <v/>
      </c>
      <c r="AN40" s="26" t="str">
        <f>IF(入力表・参加種目確認!AQ52="","",入力表・参加種目確認!AQ52)</f>
        <v/>
      </c>
      <c r="AO40" s="26" t="str">
        <f>IF(入力表・参加種目確認!AR52="","",入力表・参加種目確認!AR52)</f>
        <v/>
      </c>
      <c r="AP40" s="26" t="str">
        <f>IF(ISERROR(VLOOKUP(入力表・参加種目確認!AS52,$BJ$2:$BK$5,2,FALSE)),"",VLOOKUP(入力表・参加種目確認!AS52,$BJ$2:$BK$5,2,FALSE))</f>
        <v/>
      </c>
      <c r="AQ40" s="26" t="str">
        <f>IF(入力表・参加種目確認!AT52="","",入力表・参加種目確認!AT52)</f>
        <v/>
      </c>
      <c r="AR40" s="24" t="str">
        <f>IF(入力表・参加種目確認!AU52="","",入力表・参加種目確認!AU52)</f>
        <v/>
      </c>
      <c r="AS40" s="23" t="str">
        <f>IF(入力表・参加種目確認!BB52="","",入力表・参加種目確認!BB52)</f>
        <v/>
      </c>
      <c r="AT40" s="26" t="str">
        <f>IF(入力表・参加種目確認!BC52="","",入力表・参加種目確認!BC52)</f>
        <v/>
      </c>
      <c r="AU40" s="26" t="str">
        <f>IF(ISERROR(VLOOKUP(IF(AT40="","",入力表・参加種目確認!BD52),$BJ$2:$BK$5,2,FALSE)),"",VLOOKUP(IF(AT40="","",入力表・参加種目確認!BD52),$BJ$2:$BK$5,2,FALSE))</f>
        <v/>
      </c>
      <c r="AV40" s="27" t="str">
        <f>IF(入力表・参加種目確認!BE52="","",入力表・参加種目確認!BE52)</f>
        <v/>
      </c>
      <c r="AW40" s="27" t="str">
        <f>IF(入力表・参加種目確認!BF52="","",入力表・参加種目確認!BF52)</f>
        <v/>
      </c>
      <c r="AX40" s="27" t="str">
        <f>IF(ISERROR(VLOOKUP(入力表・参加種目確認!BG52,$BJ$2:$BK$5,2,FALSE)),"",VLOOKUP(入力表・参加種目確認!BG52,$BJ$2:$BK$5,2,FALSE))</f>
        <v/>
      </c>
      <c r="AY40" s="27" t="str">
        <f>IF(入力表・参加種目確認!BH52="","",入力表・参加種目確認!BH52)</f>
        <v/>
      </c>
      <c r="AZ40" s="25" t="str">
        <f>IF(入力表・参加種目確認!BI52="","",入力表・参加種目確認!BI52)</f>
        <v/>
      </c>
      <c r="BA40" s="28" t="str">
        <f>IF(入力表・参加種目確認!BP52="","",入力表・参加種目確認!BP52)</f>
        <v/>
      </c>
      <c r="BB40" s="32" t="str">
        <f>IF(入力表・参加種目確認!BQ52="","",入力表・参加種目確認!BQ52)</f>
        <v/>
      </c>
      <c r="BC40" s="32" t="str">
        <f>IF(ISERROR(VLOOKUP(IF(BB40="","",入力表・参加種目確認!BR52),$BJ$2:$BK$5,2,FALSE)),"",VLOOKUP(IF(BB40="","",入力表・参加種目確認!BR52),$BJ$2:$BK$5,2,FALSE))</f>
        <v/>
      </c>
      <c r="BD40" s="32" t="str">
        <f>IF(入力表・参加種目確認!BS52="","",入力表・参加種目確認!BS52)</f>
        <v/>
      </c>
      <c r="BE40" s="32" t="str">
        <f>IF(入力表・参加種目確認!BT52="","",入力表・参加種目確認!BT52)</f>
        <v/>
      </c>
      <c r="BF40" s="32" t="str">
        <f>IF(ISERROR(VLOOKUP(入力表・参加種目確認!BU52,$BJ$2:$BK$5,2,FALSE)),"",VLOOKUP(入力表・参加種目確認!BU52,$BJ$2:$BK$5,2,FALSE))</f>
        <v/>
      </c>
      <c r="BG40" s="32" t="str">
        <f>IF(入力表・参加種目確認!BV52="","",入力表・参加種目確認!BV52)</f>
        <v/>
      </c>
      <c r="BH40" s="30" t="str">
        <f>IF(入力表・参加種目確認!BW52="","",入力表・参加種目確認!BW52)</f>
        <v/>
      </c>
    </row>
    <row r="41" spans="1:60" ht="6" customHeight="1">
      <c r="A41" s="9">
        <v>40</v>
      </c>
      <c r="B41" s="34" t="str">
        <f>IF(入力表・参加種目確認!H53=0,"",入力表・参加種目確認!H53)</f>
        <v/>
      </c>
      <c r="C41" s="34" t="str">
        <f>IF(入力表・参加種目確認!J53=0,"",入力表・参加種目確認!J53)</f>
        <v/>
      </c>
      <c r="D41" s="34" t="str">
        <f>IF(入力表・参加種目確認!N53=0,"",入力表・参加種目確認!N53)</f>
        <v/>
      </c>
      <c r="E41" s="34" t="str">
        <f>RIGHT(入力表・参加種目確認!AA53,2)</f>
        <v/>
      </c>
      <c r="F41" s="34" t="str">
        <f>IF(入力表・参加種目確認!U53=0,"",ASC(入力表・参加種目確認!U53))</f>
        <v/>
      </c>
      <c r="G41" s="34" t="str">
        <f>IF(B41="","",入力表・参加種目確認!$N$8)</f>
        <v/>
      </c>
      <c r="H41" s="34" t="str">
        <f>IF(B41="","",入力表・参加種目確認!$L$4)</f>
        <v/>
      </c>
      <c r="I41" s="34" t="str">
        <f>IF(B41="","",入力表・参加種目確認!AE53)</f>
        <v/>
      </c>
      <c r="J41" s="34" t="str">
        <f>IF(入力表・参加種目確認!AH53="","",入力表・参加種目確認!$E$4&amp;'貼付（事務局）'!B41&amp;"子"&amp;入力表・参加種目確認!AH53)</f>
        <v/>
      </c>
      <c r="K41" s="34" t="str">
        <f t="shared" si="0"/>
        <v/>
      </c>
      <c r="L41" s="34" t="str">
        <f>IF(入力表・参加種目確認!AV53="","",入力表・参加種目確認!$E$4&amp;'貼付（事務局）'!B41&amp;"子"&amp;入力表・参加種目確認!AV53)</f>
        <v/>
      </c>
      <c r="M41" s="34" t="str">
        <f t="shared" si="1"/>
        <v/>
      </c>
      <c r="N41" s="34" t="str">
        <f>IF(入力表・参加種目確認!BJ53="","",入力表・参加種目確認!$E$4&amp;'貼付（事務局）'!B41&amp;"子"&amp;入力表・参加種目確認!BJ53)</f>
        <v/>
      </c>
      <c r="O41" s="34" t="str">
        <f t="shared" si="2"/>
        <v/>
      </c>
      <c r="P41" s="34" t="str">
        <f>IF(入力表・参加種目確認!BX53="","",VLOOKUP(入力表・参加種目確認!$E$4,$BP$2:$BQ$5,2,FALSE)&amp;入力表・参加種目確認!H53&amp;"子"&amp;"4X100mR")</f>
        <v/>
      </c>
      <c r="Q41" s="34" t="str">
        <f>IF(P41="","",H41&amp;P41&amp;入力表・参加種目確認!BX53)</f>
        <v/>
      </c>
      <c r="R41" s="34" t="str">
        <f t="shared" si="3"/>
        <v/>
      </c>
      <c r="S41" s="34" t="str">
        <f>IF(入力表・参加種目確認!CA53="","",VLOOKUP(入力表・参加種目確認!$E$4,$BP$7:$BQ$10,2,FALSE)&amp;入力表・参加種目確認!H53&amp;"子"&amp;"4X400mR")</f>
        <v/>
      </c>
      <c r="T41" s="34" t="str">
        <f>IF(S41="","",H41&amp;S41&amp;入力表・参加種目確認!CA53)</f>
        <v/>
      </c>
      <c r="U41" s="34" t="str">
        <f t="shared" si="4"/>
        <v/>
      </c>
      <c r="V41" s="35"/>
      <c r="W41" s="35"/>
      <c r="X41" s="35"/>
      <c r="Y41" s="35"/>
      <c r="Z41" s="35"/>
      <c r="AA41" s="35"/>
      <c r="AB41" s="35"/>
      <c r="AC41" s="35"/>
      <c r="AD41" s="35"/>
      <c r="AE41" s="35"/>
      <c r="AF41" s="35"/>
      <c r="AG41" s="35"/>
      <c r="AH41" s="35"/>
      <c r="AI41" s="35"/>
      <c r="AJ41" s="10"/>
      <c r="AK41" s="23" t="str">
        <f>IF(入力表・参加種目確認!AN53="","",入力表・参加種目確認!AN53)</f>
        <v/>
      </c>
      <c r="AL41" s="26" t="str">
        <f>IF(入力表・参加種目確認!AO53="","",入力表・参加種目確認!AO53)</f>
        <v/>
      </c>
      <c r="AM41" s="26" t="str">
        <f>IF(ISERROR(VLOOKUP(IF(AL41="","",入力表・参加種目確認!AP53),$BJ$2:$BK$5,2,FALSE)),"",VLOOKUP(IF(AL41="","",入力表・参加種目確認!AS53),$BJ$2:$BK$5,2,FALSE))</f>
        <v/>
      </c>
      <c r="AN41" s="26" t="str">
        <f>IF(入力表・参加種目確認!AQ53="","",入力表・参加種目確認!AQ53)</f>
        <v/>
      </c>
      <c r="AO41" s="26" t="str">
        <f>IF(入力表・参加種目確認!AR53="","",入力表・参加種目確認!AR53)</f>
        <v/>
      </c>
      <c r="AP41" s="26" t="str">
        <f>IF(ISERROR(VLOOKUP(入力表・参加種目確認!AS53,$BJ$2:$BK$5,2,FALSE)),"",VLOOKUP(入力表・参加種目確認!AS53,$BJ$2:$BK$5,2,FALSE))</f>
        <v/>
      </c>
      <c r="AQ41" s="26" t="str">
        <f>IF(入力表・参加種目確認!AT53="","",入力表・参加種目確認!AT53)</f>
        <v/>
      </c>
      <c r="AR41" s="24" t="str">
        <f>IF(入力表・参加種目確認!AU53="","",入力表・参加種目確認!AU53)</f>
        <v/>
      </c>
      <c r="AS41" s="23" t="str">
        <f>IF(入力表・参加種目確認!BB53="","",入力表・参加種目確認!BB53)</f>
        <v/>
      </c>
      <c r="AT41" s="26" t="str">
        <f>IF(入力表・参加種目確認!BC53="","",入力表・参加種目確認!BC53)</f>
        <v/>
      </c>
      <c r="AU41" s="26" t="str">
        <f>IF(ISERROR(VLOOKUP(IF(AT41="","",入力表・参加種目確認!BD53),$BJ$2:$BK$5,2,FALSE)),"",VLOOKUP(IF(AT41="","",入力表・参加種目確認!BD53),$BJ$2:$BK$5,2,FALSE))</f>
        <v/>
      </c>
      <c r="AV41" s="27" t="str">
        <f>IF(入力表・参加種目確認!BE53="","",入力表・参加種目確認!BE53)</f>
        <v/>
      </c>
      <c r="AW41" s="27" t="str">
        <f>IF(入力表・参加種目確認!BF53="","",入力表・参加種目確認!BF53)</f>
        <v/>
      </c>
      <c r="AX41" s="27" t="str">
        <f>IF(ISERROR(VLOOKUP(入力表・参加種目確認!BG53,$BJ$2:$BK$5,2,FALSE)),"",VLOOKUP(入力表・参加種目確認!BG53,$BJ$2:$BK$5,2,FALSE))</f>
        <v/>
      </c>
      <c r="AY41" s="27" t="str">
        <f>IF(入力表・参加種目確認!BH53="","",入力表・参加種目確認!BH53)</f>
        <v/>
      </c>
      <c r="AZ41" s="25" t="str">
        <f>IF(入力表・参加種目確認!BI53="","",入力表・参加種目確認!BI53)</f>
        <v/>
      </c>
      <c r="BA41" s="28" t="str">
        <f>IF(入力表・参加種目確認!BP53="","",入力表・参加種目確認!BP53)</f>
        <v/>
      </c>
      <c r="BB41" s="32" t="str">
        <f>IF(入力表・参加種目確認!BQ53="","",入力表・参加種目確認!BQ53)</f>
        <v/>
      </c>
      <c r="BC41" s="32" t="str">
        <f>IF(ISERROR(VLOOKUP(IF(BB41="","",入力表・参加種目確認!BR53),$BJ$2:$BK$5,2,FALSE)),"",VLOOKUP(IF(BB41="","",入力表・参加種目確認!BR53),$BJ$2:$BK$5,2,FALSE))</f>
        <v/>
      </c>
      <c r="BD41" s="32" t="str">
        <f>IF(入力表・参加種目確認!BS53="","",入力表・参加種目確認!BS53)</f>
        <v/>
      </c>
      <c r="BE41" s="32" t="str">
        <f>IF(入力表・参加種目確認!BT53="","",入力表・参加種目確認!BT53)</f>
        <v/>
      </c>
      <c r="BF41" s="32" t="str">
        <f>IF(ISERROR(VLOOKUP(入力表・参加種目確認!BU53,$BJ$2:$BK$5,2,FALSE)),"",VLOOKUP(入力表・参加種目確認!BU53,$BJ$2:$BK$5,2,FALSE))</f>
        <v/>
      </c>
      <c r="BG41" s="32" t="str">
        <f>IF(入力表・参加種目確認!BV53="","",入力表・参加種目確認!BV53)</f>
        <v/>
      </c>
      <c r="BH41" s="30" t="str">
        <f>IF(入力表・参加種目確認!BW53="","",入力表・参加種目確認!BW53)</f>
        <v/>
      </c>
    </row>
    <row r="42" spans="1:60" ht="13.5" customHeight="1"/>
    <row r="43" spans="1:60" ht="12.75" hidden="1" customHeight="1">
      <c r="F43" s="2"/>
      <c r="G43" s="4"/>
      <c r="H43" s="5"/>
      <c r="I43" s="5"/>
      <c r="J43" s="5"/>
      <c r="K43" s="5"/>
    </row>
    <row r="44" spans="1:60" ht="12.75" hidden="1" customHeight="1">
      <c r="F44" s="2"/>
      <c r="G44" s="4"/>
      <c r="H44" s="5"/>
      <c r="I44" s="5"/>
      <c r="J44" s="5"/>
      <c r="K44" s="5"/>
    </row>
    <row r="45" spans="1:60" hidden="1">
      <c r="F45" s="2"/>
      <c r="G45" s="4"/>
      <c r="H45" s="5"/>
      <c r="I45" s="5"/>
      <c r="J45" s="5"/>
      <c r="K45" s="5"/>
    </row>
    <row r="46" spans="1:60" hidden="1">
      <c r="F46" s="2"/>
      <c r="G46" s="4"/>
      <c r="H46" s="5"/>
      <c r="I46" s="5"/>
      <c r="J46" s="5"/>
      <c r="K46" s="5"/>
    </row>
    <row r="47" spans="1:60" hidden="1">
      <c r="F47" s="2"/>
      <c r="G47" s="4"/>
      <c r="H47" s="5"/>
      <c r="I47" s="5"/>
      <c r="J47" s="5"/>
      <c r="K47" s="5"/>
    </row>
    <row r="48" spans="1:60" hidden="1">
      <c r="F48" s="2"/>
      <c r="G48" s="4"/>
      <c r="H48" s="5"/>
      <c r="I48" s="5"/>
      <c r="J48" s="5"/>
      <c r="K48" s="5"/>
    </row>
    <row r="49" spans="6:11" hidden="1">
      <c r="F49" s="2"/>
      <c r="G49" s="4"/>
      <c r="H49" s="5"/>
      <c r="I49" s="5"/>
      <c r="J49" s="5"/>
      <c r="K49" s="5"/>
    </row>
    <row r="50" spans="6:11" hidden="1">
      <c r="G50" s="4"/>
      <c r="H50" s="5"/>
      <c r="I50" s="5"/>
      <c r="J50" s="5"/>
      <c r="K50" s="5"/>
    </row>
    <row r="51" spans="6:11" hidden="1">
      <c r="G51" s="4"/>
      <c r="H51" s="5"/>
      <c r="I51" s="5"/>
      <c r="J51" s="5"/>
      <c r="K51" s="5"/>
    </row>
    <row r="52" spans="6:11" hidden="1">
      <c r="G52" s="4"/>
      <c r="H52" s="5"/>
      <c r="I52" s="5"/>
      <c r="J52" s="5"/>
      <c r="K52" s="5"/>
    </row>
    <row r="53" spans="6:11" hidden="1">
      <c r="G53" s="4"/>
      <c r="H53" s="5"/>
      <c r="I53" s="5"/>
      <c r="J53" s="5"/>
      <c r="K53" s="5"/>
    </row>
    <row r="54" spans="6:11" hidden="1">
      <c r="H54" s="5"/>
      <c r="I54" s="5"/>
      <c r="J54" s="5"/>
      <c r="K54" s="5"/>
    </row>
    <row r="55" spans="6:11" hidden="1">
      <c r="H55" s="5"/>
      <c r="I55" s="5"/>
      <c r="J55" s="5"/>
      <c r="K55" s="5"/>
    </row>
    <row r="56" spans="6:11" hidden="1">
      <c r="H56" s="5"/>
      <c r="I56" s="5"/>
      <c r="J56" s="5"/>
      <c r="K56" s="5"/>
    </row>
    <row r="57" spans="6:11" hidden="1">
      <c r="H57" s="5"/>
      <c r="I57" s="5"/>
      <c r="J57" s="5"/>
      <c r="K57" s="5"/>
    </row>
    <row r="58" spans="6:11" hidden="1">
      <c r="H58" s="5"/>
      <c r="I58" s="5"/>
      <c r="J58" s="5"/>
      <c r="K58" s="5"/>
    </row>
    <row r="59" spans="6:11" hidden="1">
      <c r="H59" s="5"/>
      <c r="I59" s="5"/>
      <c r="J59" s="5"/>
      <c r="K59" s="5"/>
    </row>
  </sheetData>
  <sheetProtection selectLockedCells="1"/>
  <mergeCells count="5">
    <mergeCell ref="AK1:AR1"/>
    <mergeCell ref="AS1:AZ1"/>
    <mergeCell ref="BA1:BH1"/>
    <mergeCell ref="P1:Q1"/>
    <mergeCell ref="S1:T1"/>
  </mergeCells>
  <phoneticPr fontId="2"/>
  <printOptions horizontalCentered="1" verticalCentered="1"/>
  <pageMargins left="0.43307086614173229" right="0.43307086614173229" top="0.47244094488188981" bottom="0.47244094488188981" header="0.31496062992125984" footer="0.31496062992125984"/>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2" r:id="rId4" name="Button 2">
              <controlPr defaultSize="0" print="0" autoFill="0" autoPict="0" macro="[0]!Macro1">
                <anchor moveWithCells="1" sizeWithCells="1">
                  <from>
                    <xdr:col>30</xdr:col>
                    <xdr:colOff>45720</xdr:colOff>
                    <xdr:row>9</xdr:row>
                    <xdr:rowOff>0</xdr:rowOff>
                  </from>
                  <to>
                    <xdr:col>35</xdr:col>
                    <xdr:colOff>0</xdr:colOff>
                    <xdr:row>12</xdr:row>
                    <xdr:rowOff>68580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BJ208"/>
  <sheetViews>
    <sheetView showGridLines="0" topLeftCell="A145" zoomScale="85" zoomScaleNormal="85" workbookViewId="0">
      <selection activeCell="F177" sqref="F177:L177"/>
    </sheetView>
  </sheetViews>
  <sheetFormatPr defaultColWidth="0" defaultRowHeight="16.2" zeroHeight="1"/>
  <cols>
    <col min="1" max="39" width="3.109375" style="106" customWidth="1"/>
    <col min="40" max="49" width="3.109375" style="106" hidden="1" customWidth="1"/>
    <col min="50" max="62" width="4.21875" style="106" hidden="1" customWidth="1"/>
    <col min="63" max="16384" width="9" style="106" hidden="1"/>
  </cols>
  <sheetData>
    <row r="1" spans="1:38" ht="21" customHeight="1" thickBot="1">
      <c r="A1" s="105">
        <v>1</v>
      </c>
      <c r="B1" s="425" t="s">
        <v>186</v>
      </c>
      <c r="C1" s="426"/>
      <c r="D1" s="426"/>
      <c r="E1" s="426"/>
      <c r="F1" s="426"/>
      <c r="G1" s="426"/>
      <c r="H1" s="426"/>
      <c r="I1" s="426"/>
      <c r="J1" s="426"/>
      <c r="K1" s="427"/>
      <c r="M1" s="421" t="s">
        <v>770</v>
      </c>
      <c r="N1" s="422"/>
      <c r="O1" s="422"/>
      <c r="P1" s="422"/>
      <c r="Q1" s="422"/>
      <c r="R1" s="422"/>
      <c r="S1" s="422"/>
      <c r="T1" s="422"/>
      <c r="U1" s="422"/>
      <c r="V1" s="423"/>
      <c r="W1" s="106" t="s">
        <v>381</v>
      </c>
      <c r="X1" s="432" t="s">
        <v>380</v>
      </c>
      <c r="Y1" s="432"/>
      <c r="Z1" s="432"/>
      <c r="AA1" s="432"/>
      <c r="AB1" s="432"/>
      <c r="AC1" s="432"/>
      <c r="AD1" s="432"/>
      <c r="AE1" s="432"/>
      <c r="AF1" s="432"/>
      <c r="AG1" s="432"/>
      <c r="AH1" s="432"/>
      <c r="AI1" s="432"/>
      <c r="AJ1" s="432"/>
      <c r="AK1" s="432"/>
      <c r="AL1" s="432"/>
    </row>
    <row r="2" spans="1:38" ht="15.75" customHeight="1"/>
    <row r="3" spans="1:38" ht="15.75" customHeight="1">
      <c r="B3" s="431" t="s">
        <v>98</v>
      </c>
      <c r="C3" s="431"/>
      <c r="D3" s="431"/>
      <c r="E3" s="431"/>
      <c r="F3" s="431"/>
      <c r="G3" s="431"/>
      <c r="H3" s="431"/>
      <c r="I3" s="431"/>
      <c r="J3" s="431"/>
      <c r="K3" s="431"/>
      <c r="P3" s="107"/>
    </row>
    <row r="4" spans="1:38" ht="15.75" customHeight="1">
      <c r="B4" s="424"/>
      <c r="C4" s="424"/>
      <c r="D4" s="424"/>
      <c r="E4" s="424"/>
      <c r="F4" s="424"/>
      <c r="G4" s="424"/>
      <c r="H4" s="424"/>
      <c r="I4" s="424"/>
      <c r="J4" s="424"/>
      <c r="K4" s="424"/>
    </row>
    <row r="5" spans="1:38" ht="15.75" customHeight="1">
      <c r="B5" s="424" t="s">
        <v>645</v>
      </c>
      <c r="C5" s="424"/>
      <c r="D5" s="424"/>
      <c r="E5" s="424"/>
      <c r="F5" s="424"/>
      <c r="G5" s="424"/>
      <c r="H5" s="424"/>
      <c r="I5" s="424"/>
      <c r="J5" s="424"/>
      <c r="K5" s="424"/>
    </row>
    <row r="6" spans="1:38" ht="15.75" customHeight="1">
      <c r="B6" s="424" t="s">
        <v>646</v>
      </c>
      <c r="C6" s="424"/>
      <c r="D6" s="424"/>
      <c r="E6" s="424"/>
      <c r="F6" s="424"/>
      <c r="G6" s="424"/>
      <c r="H6" s="424"/>
      <c r="I6" s="424"/>
      <c r="J6" s="424"/>
      <c r="K6" s="424"/>
    </row>
    <row r="7" spans="1:38" ht="15.75" customHeight="1">
      <c r="B7" s="424" t="s">
        <v>99</v>
      </c>
      <c r="C7" s="424"/>
      <c r="D7" s="424"/>
      <c r="E7" s="424"/>
      <c r="F7" s="424"/>
      <c r="G7" s="424"/>
      <c r="H7" s="424"/>
      <c r="I7" s="424"/>
      <c r="J7" s="424"/>
      <c r="K7" s="424"/>
      <c r="O7" s="108"/>
    </row>
    <row r="8" spans="1:38" ht="15.75" customHeight="1">
      <c r="B8" s="424" t="s">
        <v>100</v>
      </c>
      <c r="C8" s="424"/>
      <c r="D8" s="424"/>
      <c r="E8" s="424"/>
      <c r="F8" s="424"/>
      <c r="G8" s="424"/>
      <c r="H8" s="424"/>
      <c r="I8" s="424"/>
      <c r="J8" s="424"/>
      <c r="K8" s="424"/>
      <c r="O8" s="108"/>
    </row>
    <row r="9" spans="1:38" ht="15.75" customHeight="1">
      <c r="B9" s="424" t="s">
        <v>649</v>
      </c>
      <c r="C9" s="424"/>
      <c r="D9" s="424"/>
      <c r="E9" s="424"/>
      <c r="F9" s="424"/>
      <c r="G9" s="424"/>
      <c r="H9" s="424"/>
      <c r="I9" s="424"/>
      <c r="J9" s="424"/>
      <c r="K9" s="424"/>
      <c r="O9" s="108"/>
    </row>
    <row r="10" spans="1:38" ht="15.75" customHeight="1">
      <c r="B10" s="424" t="s">
        <v>187</v>
      </c>
      <c r="C10" s="424"/>
      <c r="D10" s="424"/>
      <c r="E10" s="424"/>
      <c r="F10" s="424"/>
      <c r="G10" s="424"/>
      <c r="H10" s="424"/>
      <c r="I10" s="424"/>
      <c r="J10" s="424"/>
      <c r="K10" s="424"/>
      <c r="O10" s="108"/>
    </row>
    <row r="11" spans="1:38" ht="15.75" customHeight="1">
      <c r="B11" s="424" t="s">
        <v>663</v>
      </c>
      <c r="C11" s="424"/>
      <c r="D11" s="424"/>
      <c r="E11" s="424"/>
      <c r="F11" s="424"/>
      <c r="G11" s="424"/>
      <c r="H11" s="424"/>
      <c r="I11" s="424"/>
      <c r="J11" s="424"/>
      <c r="K11" s="424"/>
    </row>
    <row r="12" spans="1:38" ht="15.75" customHeight="1">
      <c r="B12" s="424" t="s">
        <v>114</v>
      </c>
      <c r="C12" s="424"/>
      <c r="D12" s="424"/>
      <c r="E12" s="424"/>
      <c r="F12" s="424"/>
      <c r="G12" s="424"/>
      <c r="H12" s="424"/>
      <c r="I12" s="424"/>
      <c r="J12" s="424"/>
      <c r="K12" s="424"/>
    </row>
    <row r="13" spans="1:38" ht="15.75" customHeight="1">
      <c r="B13" s="424" t="s">
        <v>201</v>
      </c>
      <c r="C13" s="424"/>
      <c r="D13" s="424"/>
      <c r="E13" s="424"/>
      <c r="F13" s="424"/>
      <c r="G13" s="424"/>
      <c r="H13" s="424"/>
      <c r="I13" s="424"/>
      <c r="J13" s="424"/>
      <c r="K13" s="424"/>
    </row>
    <row r="14" spans="1:38" ht="15.75" customHeight="1">
      <c r="B14" s="424" t="s">
        <v>379</v>
      </c>
      <c r="C14" s="424"/>
      <c r="D14" s="424"/>
      <c r="E14" s="424"/>
      <c r="F14" s="424"/>
      <c r="G14" s="424"/>
      <c r="H14" s="424"/>
      <c r="I14" s="424"/>
      <c r="J14" s="424"/>
      <c r="K14" s="424"/>
    </row>
    <row r="15" spans="1:38" ht="15.75" customHeight="1">
      <c r="B15" s="424" t="s">
        <v>771</v>
      </c>
      <c r="C15" s="424"/>
      <c r="D15" s="424"/>
      <c r="E15" s="424"/>
      <c r="F15" s="424"/>
      <c r="G15" s="424"/>
      <c r="H15" s="424"/>
      <c r="I15" s="424"/>
      <c r="J15" s="424"/>
      <c r="K15" s="424"/>
    </row>
    <row r="16" spans="1:38" ht="15.75" customHeight="1">
      <c r="B16" s="424"/>
      <c r="C16" s="424"/>
      <c r="D16" s="424"/>
      <c r="E16" s="424"/>
      <c r="F16" s="424"/>
      <c r="G16" s="424"/>
      <c r="H16" s="424"/>
      <c r="I16" s="424"/>
      <c r="J16" s="424"/>
      <c r="K16" s="424"/>
    </row>
    <row r="17" spans="1:47" ht="15.75" customHeight="1">
      <c r="B17" s="424"/>
      <c r="C17" s="424"/>
      <c r="D17" s="424"/>
      <c r="E17" s="424"/>
      <c r="F17" s="424"/>
      <c r="G17" s="424"/>
      <c r="H17" s="424"/>
      <c r="I17" s="424"/>
      <c r="J17" s="424"/>
      <c r="K17" s="424"/>
    </row>
    <row r="18" spans="1:47" ht="15.75" customHeight="1">
      <c r="B18" s="424"/>
      <c r="C18" s="424"/>
      <c r="D18" s="424"/>
      <c r="E18" s="424"/>
      <c r="F18" s="424"/>
      <c r="G18" s="424"/>
      <c r="H18" s="424"/>
      <c r="I18" s="424"/>
      <c r="J18" s="424"/>
      <c r="K18" s="424"/>
    </row>
    <row r="19" spans="1:47" ht="15.75" customHeight="1">
      <c r="B19" s="424"/>
      <c r="C19" s="424"/>
      <c r="D19" s="424"/>
      <c r="E19" s="424"/>
      <c r="F19" s="424"/>
      <c r="G19" s="424"/>
      <c r="H19" s="424"/>
      <c r="I19" s="424"/>
      <c r="J19" s="424"/>
      <c r="K19" s="424"/>
    </row>
    <row r="20" spans="1:47" ht="7.5" customHeight="1" thickBot="1"/>
    <row r="21" spans="1:47" ht="21" customHeight="1" thickBot="1">
      <c r="A21" s="105">
        <v>2</v>
      </c>
      <c r="B21" s="428" t="s">
        <v>189</v>
      </c>
      <c r="C21" s="428"/>
      <c r="D21" s="428"/>
      <c r="E21" s="428"/>
      <c r="F21" s="428"/>
      <c r="G21" s="428"/>
      <c r="H21" s="428"/>
      <c r="I21" s="428"/>
      <c r="J21" s="428"/>
      <c r="K21" s="42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09"/>
      <c r="AM21" s="109"/>
      <c r="AN21" s="109"/>
    </row>
    <row r="22" spans="1:47" ht="15.75" customHeight="1" thickBot="1">
      <c r="N22" s="109"/>
      <c r="O22" s="109"/>
      <c r="P22" s="109"/>
      <c r="Q22" s="110">
        <v>1</v>
      </c>
      <c r="R22" s="110">
        <v>2</v>
      </c>
      <c r="S22" s="110">
        <v>3</v>
      </c>
      <c r="T22" s="110">
        <v>4</v>
      </c>
      <c r="U22" s="110">
        <v>5</v>
      </c>
      <c r="V22" s="110">
        <v>6</v>
      </c>
      <c r="W22" s="110">
        <v>7</v>
      </c>
      <c r="X22" s="110">
        <v>8</v>
      </c>
      <c r="Y22" s="110">
        <v>9</v>
      </c>
      <c r="Z22" s="110">
        <v>10</v>
      </c>
      <c r="AA22" s="110">
        <v>11</v>
      </c>
      <c r="AB22" s="110">
        <v>12</v>
      </c>
      <c r="AC22" s="110"/>
      <c r="AD22" s="110"/>
      <c r="AE22" s="110"/>
      <c r="AF22" s="110"/>
      <c r="AG22" s="110"/>
      <c r="AH22" s="110"/>
      <c r="AI22" s="110"/>
      <c r="AJ22" s="110"/>
      <c r="AK22" s="111"/>
      <c r="AL22" s="111"/>
      <c r="AM22" s="111"/>
      <c r="AN22" s="111"/>
      <c r="AO22" s="111"/>
      <c r="AP22" s="111"/>
      <c r="AQ22" s="111"/>
      <c r="AR22" s="111"/>
      <c r="AS22" s="111"/>
      <c r="AT22" s="111"/>
      <c r="AU22" s="111"/>
    </row>
    <row r="23" spans="1:47" ht="15.75" customHeight="1" thickBot="1">
      <c r="A23" s="107"/>
      <c r="B23" s="112">
        <v>8</v>
      </c>
      <c r="C23" s="113" t="s">
        <v>190</v>
      </c>
      <c r="D23" s="112">
        <v>4</v>
      </c>
      <c r="E23" s="113" t="s">
        <v>191</v>
      </c>
      <c r="F23" s="113" t="s">
        <v>192</v>
      </c>
      <c r="G23" s="112" t="s">
        <v>205</v>
      </c>
      <c r="H23" s="113" t="s">
        <v>193</v>
      </c>
      <c r="I23" s="112">
        <v>16</v>
      </c>
      <c r="J23" s="113" t="s">
        <v>194</v>
      </c>
      <c r="K23" s="154" t="s">
        <v>643</v>
      </c>
      <c r="N23" s="109"/>
      <c r="O23" s="109"/>
      <c r="P23" s="109"/>
      <c r="Q23" s="110">
        <v>1</v>
      </c>
      <c r="R23" s="110">
        <v>2</v>
      </c>
      <c r="S23" s="110">
        <v>3</v>
      </c>
      <c r="T23" s="110">
        <v>4</v>
      </c>
      <c r="U23" s="110">
        <v>5</v>
      </c>
      <c r="V23" s="110">
        <v>6</v>
      </c>
      <c r="W23" s="110">
        <v>7</v>
      </c>
      <c r="X23" s="110">
        <v>8</v>
      </c>
      <c r="Y23" s="110">
        <v>9</v>
      </c>
      <c r="Z23" s="110">
        <v>10</v>
      </c>
      <c r="AA23" s="110">
        <v>11</v>
      </c>
      <c r="AB23" s="110">
        <v>12</v>
      </c>
      <c r="AC23" s="110">
        <v>13</v>
      </c>
      <c r="AD23" s="110">
        <v>14</v>
      </c>
      <c r="AE23" s="110">
        <v>15</v>
      </c>
      <c r="AF23" s="110">
        <v>16</v>
      </c>
      <c r="AG23" s="110">
        <v>17</v>
      </c>
      <c r="AH23" s="110">
        <v>18</v>
      </c>
      <c r="AI23" s="110">
        <v>19</v>
      </c>
      <c r="AJ23" s="110">
        <v>20</v>
      </c>
      <c r="AK23" s="110">
        <v>21</v>
      </c>
      <c r="AL23" s="110">
        <v>22</v>
      </c>
      <c r="AM23" s="110">
        <v>23</v>
      </c>
      <c r="AN23" s="110">
        <v>24</v>
      </c>
      <c r="AO23" s="110">
        <v>25</v>
      </c>
      <c r="AP23" s="110">
        <v>26</v>
      </c>
      <c r="AQ23" s="110">
        <v>27</v>
      </c>
      <c r="AR23" s="110">
        <v>28</v>
      </c>
      <c r="AS23" s="110">
        <v>29</v>
      </c>
      <c r="AT23" s="110">
        <v>30</v>
      </c>
      <c r="AU23" s="110">
        <v>31</v>
      </c>
    </row>
    <row r="24" spans="1:47" ht="7.5" customHeight="1" thickBot="1">
      <c r="A24" s="107"/>
      <c r="B24" s="108"/>
      <c r="C24" s="108"/>
      <c r="D24" s="108"/>
      <c r="E24" s="108"/>
      <c r="F24" s="108"/>
      <c r="G24" s="108"/>
      <c r="H24" s="108"/>
      <c r="I24" s="108"/>
      <c r="J24" s="108"/>
      <c r="K24" s="108"/>
      <c r="N24" s="109"/>
      <c r="O24" s="109"/>
      <c r="P24" s="109"/>
      <c r="Q24" s="110" t="s">
        <v>202</v>
      </c>
      <c r="R24" s="110" t="s">
        <v>203</v>
      </c>
      <c r="S24" s="110" t="s">
        <v>204</v>
      </c>
      <c r="T24" s="110" t="s">
        <v>205</v>
      </c>
      <c r="U24" s="110" t="s">
        <v>206</v>
      </c>
      <c r="V24" s="110" t="s">
        <v>207</v>
      </c>
      <c r="W24" s="110" t="s">
        <v>208</v>
      </c>
      <c r="X24" s="110"/>
      <c r="Y24" s="110"/>
      <c r="Z24" s="110"/>
      <c r="AA24" s="110"/>
      <c r="AB24" s="110"/>
      <c r="AC24" s="110"/>
      <c r="AD24" s="110"/>
      <c r="AE24" s="110"/>
      <c r="AF24" s="110"/>
      <c r="AG24" s="110"/>
      <c r="AH24" s="110"/>
      <c r="AI24" s="110"/>
      <c r="AJ24" s="110"/>
      <c r="AK24" s="111"/>
      <c r="AL24" s="111"/>
      <c r="AM24" s="111"/>
      <c r="AN24" s="111"/>
      <c r="AO24" s="111"/>
      <c r="AP24" s="111"/>
      <c r="AQ24" s="111"/>
      <c r="AR24" s="111"/>
      <c r="AS24" s="111"/>
      <c r="AT24" s="111"/>
      <c r="AU24" s="111"/>
    </row>
    <row r="25" spans="1:47" ht="15.75" hidden="1" customHeight="1">
      <c r="A25" s="107"/>
      <c r="B25" s="108"/>
      <c r="C25" s="108"/>
      <c r="D25" s="108"/>
      <c r="E25" s="108"/>
      <c r="F25" s="108"/>
      <c r="G25" s="108"/>
      <c r="H25" s="108"/>
      <c r="I25" s="108"/>
      <c r="J25" s="108"/>
      <c r="K25" s="108"/>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09"/>
      <c r="AN25" s="109"/>
    </row>
    <row r="26" spans="1:47" ht="15.75" hidden="1" customHeight="1">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09"/>
      <c r="AN26" s="109"/>
    </row>
    <row r="27" spans="1:47" ht="21" customHeight="1" thickBot="1">
      <c r="A27" s="105">
        <v>3</v>
      </c>
      <c r="B27" s="428" t="s">
        <v>122</v>
      </c>
      <c r="C27" s="428"/>
      <c r="D27" s="428"/>
      <c r="E27" s="428"/>
      <c r="F27" s="428"/>
      <c r="G27" s="428"/>
      <c r="H27" s="428"/>
      <c r="I27" s="428"/>
      <c r="J27" s="428"/>
      <c r="K27" s="42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row>
    <row r="28" spans="1:47" ht="15.75" customHeight="1" thickBot="1">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109"/>
      <c r="AL28" s="109"/>
      <c r="AM28" s="109"/>
      <c r="AN28" s="109"/>
    </row>
    <row r="29" spans="1:47" ht="15.75" customHeight="1" thickBot="1">
      <c r="B29" s="417" t="s">
        <v>209</v>
      </c>
      <c r="C29" s="417"/>
      <c r="D29" s="418"/>
      <c r="E29" s="437"/>
      <c r="F29" s="438"/>
      <c r="G29" s="439"/>
      <c r="H29" s="433" t="s">
        <v>212</v>
      </c>
      <c r="I29" s="417"/>
      <c r="J29" s="418"/>
      <c r="K29" s="434"/>
      <c r="L29" s="435"/>
      <c r="M29" s="436"/>
      <c r="N29" s="433" t="s">
        <v>215</v>
      </c>
      <c r="O29" s="417"/>
      <c r="P29" s="418"/>
      <c r="Q29" s="437">
        <v>1200</v>
      </c>
      <c r="R29" s="438"/>
      <c r="S29" s="439"/>
      <c r="T29" s="433" t="s">
        <v>218</v>
      </c>
      <c r="U29" s="417"/>
      <c r="V29" s="418"/>
      <c r="W29" s="437"/>
      <c r="X29" s="438"/>
      <c r="Y29" s="439"/>
      <c r="Z29" s="433" t="s">
        <v>221</v>
      </c>
      <c r="AA29" s="417"/>
      <c r="AB29" s="418"/>
      <c r="AC29" s="437"/>
      <c r="AD29" s="438"/>
      <c r="AE29" s="439"/>
      <c r="AF29" s="433" t="s">
        <v>148</v>
      </c>
      <c r="AG29" s="417"/>
      <c r="AH29" s="418"/>
      <c r="AI29" s="437"/>
      <c r="AJ29" s="438"/>
      <c r="AK29" s="439"/>
      <c r="AL29" s="109"/>
      <c r="AM29" s="109"/>
      <c r="AN29" s="109"/>
    </row>
    <row r="30" spans="1:47" ht="15.75" customHeight="1" thickBot="1">
      <c r="B30" s="417" t="s">
        <v>210</v>
      </c>
      <c r="C30" s="417"/>
      <c r="D30" s="418"/>
      <c r="E30" s="437"/>
      <c r="F30" s="438"/>
      <c r="G30" s="439"/>
      <c r="H30" s="433" t="s">
        <v>213</v>
      </c>
      <c r="I30" s="417"/>
      <c r="J30" s="418"/>
      <c r="K30" s="437"/>
      <c r="L30" s="438"/>
      <c r="M30" s="439"/>
      <c r="N30" s="433" t="s">
        <v>216</v>
      </c>
      <c r="O30" s="417"/>
      <c r="P30" s="418"/>
      <c r="Q30" s="437">
        <v>1800</v>
      </c>
      <c r="R30" s="438"/>
      <c r="S30" s="439"/>
      <c r="T30" s="433" t="s">
        <v>219</v>
      </c>
      <c r="U30" s="417"/>
      <c r="V30" s="418"/>
      <c r="W30" s="437"/>
      <c r="X30" s="438"/>
      <c r="Y30" s="439"/>
      <c r="Z30" s="433" t="s">
        <v>222</v>
      </c>
      <c r="AA30" s="417"/>
      <c r="AB30" s="418"/>
      <c r="AC30" s="437"/>
      <c r="AD30" s="438"/>
      <c r="AE30" s="439"/>
      <c r="AF30" s="433" t="s">
        <v>137</v>
      </c>
      <c r="AG30" s="417"/>
      <c r="AH30" s="418"/>
      <c r="AI30" s="437">
        <v>2000</v>
      </c>
      <c r="AJ30" s="438"/>
      <c r="AK30" s="439"/>
      <c r="AL30" s="109"/>
      <c r="AM30" s="109"/>
      <c r="AN30" s="109"/>
    </row>
    <row r="31" spans="1:47" ht="15.75" customHeight="1" thickBot="1">
      <c r="B31" s="417" t="s">
        <v>211</v>
      </c>
      <c r="C31" s="417"/>
      <c r="D31" s="418"/>
      <c r="E31" s="437"/>
      <c r="F31" s="438"/>
      <c r="G31" s="439"/>
      <c r="H31" s="433" t="s">
        <v>214</v>
      </c>
      <c r="I31" s="417"/>
      <c r="J31" s="418"/>
      <c r="K31" s="437"/>
      <c r="L31" s="438"/>
      <c r="M31" s="439"/>
      <c r="N31" s="433" t="s">
        <v>217</v>
      </c>
      <c r="O31" s="417"/>
      <c r="P31" s="418"/>
      <c r="Q31" s="437"/>
      <c r="R31" s="438"/>
      <c r="S31" s="439"/>
      <c r="T31" s="433" t="s">
        <v>220</v>
      </c>
      <c r="U31" s="417"/>
      <c r="V31" s="418"/>
      <c r="W31" s="437"/>
      <c r="X31" s="438"/>
      <c r="Y31" s="439"/>
      <c r="Z31" s="433" t="s">
        <v>223</v>
      </c>
      <c r="AA31" s="417"/>
      <c r="AB31" s="418"/>
      <c r="AC31" s="437"/>
      <c r="AD31" s="438"/>
      <c r="AE31" s="439"/>
      <c r="AF31" s="433" t="s">
        <v>138</v>
      </c>
      <c r="AG31" s="417"/>
      <c r="AH31" s="418"/>
      <c r="AI31" s="437"/>
      <c r="AJ31" s="438"/>
      <c r="AK31" s="439"/>
      <c r="AL31" s="109"/>
      <c r="AM31" s="109"/>
      <c r="AN31" s="109"/>
    </row>
    <row r="32" spans="1:47" ht="15.75" customHeight="1" thickBot="1">
      <c r="B32" s="419" t="s">
        <v>212</v>
      </c>
      <c r="C32" s="419"/>
      <c r="D32" s="419"/>
      <c r="E32" s="430">
        <f>K29</f>
        <v>0</v>
      </c>
      <c r="F32" s="430"/>
      <c r="G32" s="430"/>
      <c r="H32" s="440" t="s">
        <v>382</v>
      </c>
      <c r="I32" s="440"/>
      <c r="J32" s="440"/>
      <c r="K32" s="441"/>
      <c r="L32" s="441"/>
      <c r="M32" s="441"/>
      <c r="N32" s="440"/>
      <c r="O32" s="440"/>
      <c r="P32" s="440"/>
      <c r="Q32" s="441"/>
      <c r="R32" s="441"/>
      <c r="S32" s="441"/>
      <c r="T32" s="440"/>
      <c r="U32" s="440"/>
      <c r="V32" s="440"/>
      <c r="W32" s="441"/>
      <c r="X32" s="441"/>
      <c r="Y32" s="441"/>
      <c r="Z32" s="440"/>
      <c r="AA32" s="440"/>
      <c r="AB32" s="440"/>
      <c r="AC32" s="441"/>
      <c r="AD32" s="441"/>
      <c r="AE32" s="441"/>
      <c r="AF32" s="417" t="s">
        <v>139</v>
      </c>
      <c r="AG32" s="417"/>
      <c r="AH32" s="418"/>
      <c r="AI32" s="437"/>
      <c r="AJ32" s="438"/>
      <c r="AK32" s="439"/>
      <c r="AL32" s="109"/>
      <c r="AM32" s="109"/>
      <c r="AN32" s="109"/>
    </row>
    <row r="33" spans="2:40" ht="7.5" customHeight="1" thickBot="1">
      <c r="B33" s="420" t="s">
        <v>213</v>
      </c>
      <c r="C33" s="420"/>
      <c r="D33" s="420"/>
      <c r="E33" s="420">
        <f t="shared" ref="E33:E34" si="0">K30</f>
        <v>0</v>
      </c>
      <c r="F33" s="420"/>
      <c r="G33" s="420"/>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09"/>
      <c r="AN33" s="109"/>
    </row>
    <row r="34" spans="2:40" ht="11.85" hidden="1" customHeight="1">
      <c r="B34" s="420" t="s">
        <v>214</v>
      </c>
      <c r="C34" s="420"/>
      <c r="D34" s="420"/>
      <c r="E34" s="420">
        <f t="shared" si="0"/>
        <v>0</v>
      </c>
      <c r="F34" s="420"/>
      <c r="G34" s="420"/>
    </row>
    <row r="35" spans="2:40" ht="11.85" hidden="1" customHeight="1">
      <c r="B35" s="420" t="s">
        <v>215</v>
      </c>
      <c r="C35" s="420"/>
      <c r="D35" s="420"/>
      <c r="E35" s="420">
        <f>Q29</f>
        <v>1200</v>
      </c>
      <c r="F35" s="420"/>
      <c r="G35" s="420"/>
    </row>
    <row r="36" spans="2:40" ht="11.85" hidden="1" customHeight="1">
      <c r="B36" s="420" t="s">
        <v>216</v>
      </c>
      <c r="C36" s="420"/>
      <c r="D36" s="420"/>
      <c r="E36" s="420">
        <f t="shared" ref="E36:E37" si="1">Q30</f>
        <v>1800</v>
      </c>
      <c r="F36" s="420"/>
      <c r="G36" s="420"/>
    </row>
    <row r="37" spans="2:40" ht="11.85" hidden="1" customHeight="1">
      <c r="B37" s="420" t="s">
        <v>217</v>
      </c>
      <c r="C37" s="420"/>
      <c r="D37" s="420"/>
      <c r="E37" s="420">
        <f t="shared" si="1"/>
        <v>0</v>
      </c>
      <c r="F37" s="420"/>
      <c r="G37" s="420"/>
    </row>
    <row r="38" spans="2:40" ht="11.85" hidden="1" customHeight="1">
      <c r="B38" s="420" t="s">
        <v>218</v>
      </c>
      <c r="C38" s="420"/>
      <c r="D38" s="420"/>
      <c r="E38" s="420">
        <f>W29</f>
        <v>0</v>
      </c>
      <c r="F38" s="420"/>
      <c r="G38" s="420"/>
    </row>
    <row r="39" spans="2:40" ht="11.85" hidden="1" customHeight="1">
      <c r="B39" s="420" t="s">
        <v>219</v>
      </c>
      <c r="C39" s="420"/>
      <c r="D39" s="420"/>
      <c r="E39" s="420">
        <f t="shared" ref="E39:E40" si="2">W30</f>
        <v>0</v>
      </c>
      <c r="F39" s="420"/>
      <c r="G39" s="420"/>
    </row>
    <row r="40" spans="2:40" ht="11.85" hidden="1" customHeight="1">
      <c r="B40" s="420" t="s">
        <v>220</v>
      </c>
      <c r="C40" s="420"/>
      <c r="D40" s="420"/>
      <c r="E40" s="420">
        <f t="shared" si="2"/>
        <v>0</v>
      </c>
      <c r="F40" s="420"/>
      <c r="G40" s="420"/>
    </row>
    <row r="41" spans="2:40" ht="11.85" hidden="1" customHeight="1">
      <c r="B41" s="420" t="s">
        <v>221</v>
      </c>
      <c r="C41" s="420"/>
      <c r="D41" s="420"/>
      <c r="E41" s="420">
        <f>AC29</f>
        <v>0</v>
      </c>
      <c r="F41" s="420"/>
      <c r="G41" s="420"/>
    </row>
    <row r="42" spans="2:40" ht="11.85" hidden="1" customHeight="1">
      <c r="B42" s="420" t="s">
        <v>222</v>
      </c>
      <c r="C42" s="420"/>
      <c r="D42" s="420"/>
      <c r="E42" s="420">
        <f t="shared" ref="E42:E43" si="3">AC30</f>
        <v>0</v>
      </c>
      <c r="F42" s="420"/>
      <c r="G42" s="420"/>
    </row>
    <row r="43" spans="2:40" ht="11.85" hidden="1" customHeight="1">
      <c r="B43" s="420" t="s">
        <v>223</v>
      </c>
      <c r="C43" s="420"/>
      <c r="D43" s="420"/>
      <c r="E43" s="420">
        <f t="shared" si="3"/>
        <v>0</v>
      </c>
      <c r="F43" s="420"/>
      <c r="G43" s="420"/>
    </row>
    <row r="44" spans="2:40" ht="11.85" hidden="1" customHeight="1">
      <c r="B44" s="420" t="s">
        <v>148</v>
      </c>
      <c r="C44" s="420"/>
      <c r="D44" s="420"/>
      <c r="E44" s="420">
        <f>AI29</f>
        <v>0</v>
      </c>
      <c r="F44" s="420"/>
      <c r="G44" s="420"/>
    </row>
    <row r="45" spans="2:40" ht="11.85" hidden="1" customHeight="1">
      <c r="B45" s="420" t="s">
        <v>137</v>
      </c>
      <c r="C45" s="420"/>
      <c r="D45" s="420"/>
      <c r="E45" s="420">
        <f t="shared" ref="E45:E47" si="4">AI30</f>
        <v>2000</v>
      </c>
      <c r="F45" s="420"/>
      <c r="G45" s="420"/>
      <c r="H45" s="108"/>
    </row>
    <row r="46" spans="2:40" ht="11.85" hidden="1" customHeight="1">
      <c r="B46" s="420" t="s">
        <v>138</v>
      </c>
      <c r="C46" s="420"/>
      <c r="D46" s="420"/>
      <c r="E46" s="420">
        <f t="shared" si="4"/>
        <v>0</v>
      </c>
      <c r="F46" s="420"/>
      <c r="G46" s="420"/>
      <c r="H46" s="108"/>
    </row>
    <row r="47" spans="2:40" ht="11.85" hidden="1" customHeight="1">
      <c r="B47" s="420" t="s">
        <v>139</v>
      </c>
      <c r="C47" s="420"/>
      <c r="D47" s="420"/>
      <c r="E47" s="420">
        <f t="shared" si="4"/>
        <v>0</v>
      </c>
      <c r="F47" s="420"/>
      <c r="G47" s="420"/>
      <c r="H47" s="108"/>
    </row>
    <row r="48" spans="2:40" ht="11.85" hidden="1" customHeight="1" thickBot="1"/>
    <row r="49" spans="1:62" ht="21" customHeight="1" thickBot="1">
      <c r="A49" s="105">
        <v>4</v>
      </c>
      <c r="B49" s="428" t="s">
        <v>575</v>
      </c>
      <c r="C49" s="428"/>
      <c r="D49" s="428"/>
      <c r="E49" s="428"/>
      <c r="F49" s="428"/>
      <c r="G49" s="428"/>
      <c r="H49" s="428"/>
      <c r="I49" s="428"/>
      <c r="J49" s="428"/>
      <c r="K49" s="429"/>
    </row>
    <row r="50" spans="1:62" ht="6" customHeight="1">
      <c r="A50" s="108"/>
      <c r="B50" s="108"/>
      <c r="C50" s="108"/>
      <c r="D50" s="108"/>
      <c r="E50" s="108"/>
      <c r="F50" s="108"/>
      <c r="G50" s="108"/>
      <c r="H50" s="108"/>
      <c r="I50" s="108"/>
      <c r="J50" s="108"/>
      <c r="K50" s="108"/>
      <c r="L50" s="114"/>
      <c r="M50" s="114"/>
      <c r="N50" s="114"/>
    </row>
    <row r="51" spans="1:62" ht="15.75" customHeight="1">
      <c r="B51" s="446" t="s">
        <v>387</v>
      </c>
      <c r="C51" s="446"/>
      <c r="D51" s="446"/>
      <c r="E51" s="446"/>
      <c r="F51" s="446"/>
      <c r="G51" s="446"/>
      <c r="H51" s="446"/>
      <c r="I51" s="446"/>
      <c r="J51" s="446"/>
      <c r="K51" s="446"/>
      <c r="L51" s="446"/>
      <c r="M51" s="64"/>
      <c r="N51" s="447" t="s">
        <v>488</v>
      </c>
      <c r="O51" s="447"/>
      <c r="P51" s="447"/>
      <c r="Q51" s="447"/>
      <c r="R51" s="447"/>
      <c r="S51" s="447"/>
      <c r="T51" s="447"/>
      <c r="U51" s="447"/>
      <c r="V51" s="447"/>
      <c r="W51" s="447"/>
      <c r="X51" s="447"/>
      <c r="Y51" s="61"/>
      <c r="Z51" s="75"/>
      <c r="AA51" s="75"/>
      <c r="AB51" s="75"/>
      <c r="AC51" s="75"/>
      <c r="AD51" s="61"/>
      <c r="AE51" s="61"/>
      <c r="AF51" s="61"/>
      <c r="AG51" s="61"/>
      <c r="AH51" s="61"/>
      <c r="AI51" s="62"/>
      <c r="AJ51" s="62"/>
      <c r="AK51" s="62"/>
      <c r="AL51" s="62"/>
      <c r="AM51" s="61"/>
      <c r="AN51" s="61"/>
      <c r="AO51" s="61"/>
      <c r="AP51" s="61"/>
      <c r="AQ51" s="61"/>
      <c r="AR51" s="61"/>
      <c r="AS51" s="61"/>
      <c r="AT51" s="61"/>
      <c r="AU51" s="61"/>
      <c r="AV51" s="61"/>
    </row>
    <row r="52" spans="1:62" ht="15.75" customHeight="1">
      <c r="B52" s="74">
        <f>COUNTIF(B55:B201,1)</f>
        <v>0</v>
      </c>
      <c r="C52" s="74">
        <f t="shared" ref="C52:D52" si="5">COUNTIF(C55:C201,1)</f>
        <v>17</v>
      </c>
      <c r="D52" s="74">
        <f t="shared" si="5"/>
        <v>0</v>
      </c>
      <c r="E52" s="74">
        <f>COUNTIF(E55:E201,1)</f>
        <v>0</v>
      </c>
      <c r="F52" s="455" t="s">
        <v>388</v>
      </c>
      <c r="G52" s="455"/>
      <c r="H52" s="455"/>
      <c r="I52" s="455"/>
      <c r="J52" s="455"/>
      <c r="K52" s="455"/>
      <c r="L52" s="455"/>
      <c r="M52" s="61"/>
      <c r="N52" s="73">
        <f t="shared" ref="N52:Q52" si="6">COUNTIF(N55:N201,1)</f>
        <v>0</v>
      </c>
      <c r="O52" s="73">
        <f t="shared" si="6"/>
        <v>12</v>
      </c>
      <c r="P52" s="73">
        <f t="shared" si="6"/>
        <v>0</v>
      </c>
      <c r="Q52" s="73">
        <f t="shared" si="6"/>
        <v>0</v>
      </c>
      <c r="R52" s="456" t="s">
        <v>388</v>
      </c>
      <c r="S52" s="456"/>
      <c r="T52" s="456"/>
      <c r="U52" s="456"/>
      <c r="V52" s="456"/>
      <c r="W52" s="456"/>
      <c r="X52" s="456"/>
      <c r="Y52" s="64"/>
      <c r="Z52" s="120" t="str">
        <f>IF(B52=MAX(Z55:Z201),"○","×")</f>
        <v>○</v>
      </c>
      <c r="AA52" s="120" t="str">
        <f t="shared" ref="AA52:AC52" si="7">IF(C52=MAX(AA55:AA201),"○","×")</f>
        <v>○</v>
      </c>
      <c r="AB52" s="120" t="str">
        <f t="shared" si="7"/>
        <v>○</v>
      </c>
      <c r="AC52" s="120" t="str">
        <f t="shared" si="7"/>
        <v>○</v>
      </c>
      <c r="AD52" s="120"/>
      <c r="AE52" s="120"/>
      <c r="AF52" s="120"/>
      <c r="AG52" s="120"/>
      <c r="AH52" s="120"/>
      <c r="AI52" s="120"/>
      <c r="AJ52" s="64"/>
      <c r="AK52" s="64"/>
      <c r="AL52" s="120" t="str">
        <f>IF(N52=MAX(AL55:AL201),"○","×")</f>
        <v>○</v>
      </c>
      <c r="AM52" s="120" t="str">
        <f t="shared" ref="AM52" si="8">IF(O52=MAX(AM55:AM201),"○","×")</f>
        <v>○</v>
      </c>
      <c r="AN52" s="120" t="str">
        <f t="shared" ref="AN52" si="9">IF(P52=MAX(AN55:AN201),"○","×")</f>
        <v>○</v>
      </c>
      <c r="AO52" s="120" t="str">
        <f t="shared" ref="AO52" si="10">IF(Q52=MAX(AO55:AO201),"○","×")</f>
        <v>○</v>
      </c>
      <c r="AP52" s="120"/>
      <c r="AQ52" s="120"/>
      <c r="AR52" s="120"/>
      <c r="AS52" s="120"/>
      <c r="AT52" s="120"/>
      <c r="AU52" s="120"/>
      <c r="AV52" s="64"/>
      <c r="AW52" s="115"/>
      <c r="AX52" s="115"/>
      <c r="AY52" s="115"/>
      <c r="AZ52" s="115"/>
      <c r="BA52" s="115"/>
      <c r="BB52" s="115"/>
      <c r="BC52" s="115"/>
      <c r="BD52" s="115"/>
      <c r="BE52" s="115"/>
      <c r="BF52" s="115"/>
      <c r="BG52" s="115"/>
      <c r="BH52" s="115"/>
      <c r="BI52" s="115"/>
      <c r="BJ52" s="115"/>
    </row>
    <row r="53" spans="1:62" ht="15.75" customHeight="1">
      <c r="B53" s="442" t="s">
        <v>383</v>
      </c>
      <c r="C53" s="442" t="s">
        <v>384</v>
      </c>
      <c r="D53" s="442" t="s">
        <v>385</v>
      </c>
      <c r="E53" s="442" t="s">
        <v>386</v>
      </c>
      <c r="F53" s="455"/>
      <c r="G53" s="455"/>
      <c r="H53" s="455"/>
      <c r="I53" s="455"/>
      <c r="J53" s="455"/>
      <c r="K53" s="455"/>
      <c r="L53" s="455"/>
      <c r="M53" s="119"/>
      <c r="N53" s="448" t="s">
        <v>383</v>
      </c>
      <c r="O53" s="448" t="s">
        <v>384</v>
      </c>
      <c r="P53" s="448" t="s">
        <v>385</v>
      </c>
      <c r="Q53" s="448" t="s">
        <v>386</v>
      </c>
      <c r="R53" s="456"/>
      <c r="S53" s="456"/>
      <c r="T53" s="456"/>
      <c r="U53" s="456"/>
      <c r="V53" s="456"/>
      <c r="W53" s="456"/>
      <c r="X53" s="456"/>
      <c r="Y53" s="65"/>
      <c r="Z53" s="457" t="s">
        <v>383</v>
      </c>
      <c r="AA53" s="457" t="s">
        <v>384</v>
      </c>
      <c r="AB53" s="457" t="s">
        <v>385</v>
      </c>
      <c r="AC53" s="457" t="s">
        <v>386</v>
      </c>
      <c r="AD53" s="416" t="s">
        <v>388</v>
      </c>
      <c r="AE53" s="416"/>
      <c r="AF53" s="416"/>
      <c r="AG53" s="416"/>
      <c r="AH53" s="416"/>
      <c r="AI53" s="416"/>
      <c r="AJ53" s="416"/>
      <c r="AK53" s="64"/>
      <c r="AL53" s="457" t="s">
        <v>383</v>
      </c>
      <c r="AM53" s="457" t="s">
        <v>384</v>
      </c>
      <c r="AN53" s="457" t="s">
        <v>385</v>
      </c>
      <c r="AO53" s="457" t="s">
        <v>386</v>
      </c>
      <c r="AP53" s="416" t="s">
        <v>388</v>
      </c>
      <c r="AQ53" s="416"/>
      <c r="AR53" s="416"/>
      <c r="AS53" s="416"/>
      <c r="AT53" s="416"/>
      <c r="AU53" s="416"/>
      <c r="AV53" s="416"/>
      <c r="AW53" s="117"/>
      <c r="AX53" s="117"/>
      <c r="AY53" s="117"/>
      <c r="AZ53" s="117"/>
      <c r="BA53" s="117"/>
      <c r="BB53" s="115"/>
      <c r="BC53" s="115"/>
      <c r="BD53" s="115"/>
      <c r="BE53" s="115"/>
      <c r="BF53" s="115"/>
      <c r="BG53" s="115"/>
      <c r="BH53" s="115"/>
      <c r="BI53" s="115"/>
      <c r="BJ53" s="115"/>
    </row>
    <row r="54" spans="1:62" ht="15.75" customHeight="1">
      <c r="B54" s="442"/>
      <c r="C54" s="442"/>
      <c r="D54" s="442"/>
      <c r="E54" s="442"/>
      <c r="F54" s="455"/>
      <c r="G54" s="455"/>
      <c r="H54" s="455"/>
      <c r="I54" s="455"/>
      <c r="J54" s="455"/>
      <c r="K54" s="455"/>
      <c r="L54" s="455"/>
      <c r="M54" s="119"/>
      <c r="N54" s="448"/>
      <c r="O54" s="448"/>
      <c r="P54" s="448"/>
      <c r="Q54" s="448"/>
      <c r="R54" s="456"/>
      <c r="S54" s="456"/>
      <c r="T54" s="456"/>
      <c r="U54" s="456"/>
      <c r="V54" s="456"/>
      <c r="W54" s="456"/>
      <c r="X54" s="456"/>
      <c r="Y54" s="65"/>
      <c r="Z54" s="457"/>
      <c r="AA54" s="457"/>
      <c r="AB54" s="457"/>
      <c r="AC54" s="457"/>
      <c r="AD54" s="416"/>
      <c r="AE54" s="416"/>
      <c r="AF54" s="416"/>
      <c r="AG54" s="416"/>
      <c r="AH54" s="416"/>
      <c r="AI54" s="416"/>
      <c r="AJ54" s="416"/>
      <c r="AK54" s="64"/>
      <c r="AL54" s="457"/>
      <c r="AM54" s="457"/>
      <c r="AN54" s="457"/>
      <c r="AO54" s="457"/>
      <c r="AP54" s="416"/>
      <c r="AQ54" s="416"/>
      <c r="AR54" s="416"/>
      <c r="AS54" s="416"/>
      <c r="AT54" s="416"/>
      <c r="AU54" s="416"/>
      <c r="AV54" s="416"/>
      <c r="AW54" s="117"/>
      <c r="AX54" s="117"/>
      <c r="AY54" s="117"/>
      <c r="AZ54" s="117"/>
      <c r="BA54" s="117"/>
      <c r="BB54" s="115"/>
      <c r="BC54" s="115"/>
      <c r="BD54" s="115"/>
      <c r="BE54" s="115"/>
      <c r="BF54" s="115"/>
      <c r="BG54" s="115"/>
      <c r="BH54" s="115"/>
      <c r="BI54" s="115"/>
      <c r="BJ54" s="115"/>
    </row>
    <row r="55" spans="1:62" ht="15.75" customHeight="1">
      <c r="B55" s="66"/>
      <c r="C55" s="66"/>
      <c r="D55" s="66"/>
      <c r="E55" s="124"/>
      <c r="F55" s="443" t="s">
        <v>389</v>
      </c>
      <c r="G55" s="444"/>
      <c r="H55" s="444"/>
      <c r="I55" s="444"/>
      <c r="J55" s="444"/>
      <c r="K55" s="444"/>
      <c r="L55" s="445"/>
      <c r="M55" s="65"/>
      <c r="N55" s="69"/>
      <c r="O55" s="69"/>
      <c r="P55" s="71"/>
      <c r="Q55" s="71"/>
      <c r="R55" s="449" t="s">
        <v>489</v>
      </c>
      <c r="S55" s="450"/>
      <c r="T55" s="450"/>
      <c r="U55" s="450"/>
      <c r="V55" s="450"/>
      <c r="W55" s="450"/>
      <c r="X55" s="451"/>
      <c r="Y55" s="65"/>
      <c r="Z55" s="121">
        <f>IF(B55="",0,1)</f>
        <v>0</v>
      </c>
      <c r="AA55" s="121">
        <f t="shared" ref="AA55:AC55" si="11">IF(C55="",0,1)</f>
        <v>0</v>
      </c>
      <c r="AB55" s="121">
        <f t="shared" si="11"/>
        <v>0</v>
      </c>
      <c r="AC55" s="121">
        <f t="shared" si="11"/>
        <v>0</v>
      </c>
      <c r="AD55" s="416" t="str">
        <f>F55</f>
        <v>共通男子100m</v>
      </c>
      <c r="AE55" s="416"/>
      <c r="AF55" s="416"/>
      <c r="AG55" s="416"/>
      <c r="AH55" s="416"/>
      <c r="AI55" s="416"/>
      <c r="AJ55" s="416"/>
      <c r="AK55" s="64"/>
      <c r="AL55" s="121">
        <f>IF(N55="",0,1)</f>
        <v>0</v>
      </c>
      <c r="AM55" s="121">
        <f t="shared" ref="AM55" si="12">IF(O55="",0,1)</f>
        <v>0</v>
      </c>
      <c r="AN55" s="121">
        <f t="shared" ref="AN55" si="13">IF(P55="",0,1)</f>
        <v>0</v>
      </c>
      <c r="AO55" s="121">
        <f t="shared" ref="AO55" si="14">IF(Q55="",0,1)</f>
        <v>0</v>
      </c>
      <c r="AP55" s="416" t="str">
        <f>R55</f>
        <v>共通女子100m</v>
      </c>
      <c r="AQ55" s="416"/>
      <c r="AR55" s="416"/>
      <c r="AS55" s="416"/>
      <c r="AT55" s="416"/>
      <c r="AU55" s="416"/>
      <c r="AV55" s="416"/>
      <c r="AW55" s="118"/>
      <c r="AX55" s="118"/>
      <c r="AY55" s="118"/>
      <c r="AZ55" s="118"/>
      <c r="BA55" s="118"/>
      <c r="BB55" s="118"/>
      <c r="BC55" s="118"/>
      <c r="BD55" s="118"/>
      <c r="BE55" s="118"/>
      <c r="BF55" s="118"/>
      <c r="BG55" s="118"/>
      <c r="BH55" s="118"/>
      <c r="BI55" s="118"/>
      <c r="BJ55" s="118"/>
    </row>
    <row r="56" spans="1:62" ht="15.75" customHeight="1">
      <c r="B56" s="67"/>
      <c r="C56" s="67"/>
      <c r="D56" s="67"/>
      <c r="E56" s="68"/>
      <c r="F56" s="410" t="s">
        <v>390</v>
      </c>
      <c r="G56" s="411"/>
      <c r="H56" s="411"/>
      <c r="I56" s="411"/>
      <c r="J56" s="411"/>
      <c r="K56" s="411"/>
      <c r="L56" s="412"/>
      <c r="M56" s="65"/>
      <c r="N56" s="70"/>
      <c r="O56" s="70"/>
      <c r="P56" s="72"/>
      <c r="Q56" s="72"/>
      <c r="R56" s="413" t="s">
        <v>490</v>
      </c>
      <c r="S56" s="414"/>
      <c r="T56" s="414"/>
      <c r="U56" s="414"/>
      <c r="V56" s="414"/>
      <c r="W56" s="414"/>
      <c r="X56" s="415"/>
      <c r="Y56" s="65"/>
      <c r="Z56" s="121">
        <f>IF(B56="",Z55,Z55+1)</f>
        <v>0</v>
      </c>
      <c r="AA56" s="121">
        <f t="shared" ref="AA56:AC71" si="15">IF(C56="",AA55,AA55+1)</f>
        <v>0</v>
      </c>
      <c r="AB56" s="121">
        <f t="shared" si="15"/>
        <v>0</v>
      </c>
      <c r="AC56" s="121">
        <f t="shared" si="15"/>
        <v>0</v>
      </c>
      <c r="AD56" s="416" t="str">
        <f t="shared" ref="AD56:AD119" si="16">F56</f>
        <v>共通男子200m</v>
      </c>
      <c r="AE56" s="416"/>
      <c r="AF56" s="416"/>
      <c r="AG56" s="416"/>
      <c r="AH56" s="416"/>
      <c r="AI56" s="416"/>
      <c r="AJ56" s="416"/>
      <c r="AK56" s="64"/>
      <c r="AL56" s="121">
        <f>IF(N56="",AL55,AL55+1)</f>
        <v>0</v>
      </c>
      <c r="AM56" s="121">
        <f t="shared" ref="AM56:AM119" si="17">IF(O56="",AM55,AM55+1)</f>
        <v>0</v>
      </c>
      <c r="AN56" s="121">
        <f t="shared" ref="AN56:AN119" si="18">IF(P56="",AN55,AN55+1)</f>
        <v>0</v>
      </c>
      <c r="AO56" s="121">
        <f t="shared" ref="AO56:AO119" si="19">IF(Q56="",AO55,AO55+1)</f>
        <v>0</v>
      </c>
      <c r="AP56" s="416" t="str">
        <f t="shared" ref="AP56:AP119" si="20">R56</f>
        <v>共通女子200m</v>
      </c>
      <c r="AQ56" s="416"/>
      <c r="AR56" s="416"/>
      <c r="AS56" s="416"/>
      <c r="AT56" s="416"/>
      <c r="AU56" s="416"/>
      <c r="AV56" s="416"/>
      <c r="AW56" s="118"/>
      <c r="AX56" s="118"/>
      <c r="AY56" s="118"/>
      <c r="AZ56" s="118"/>
      <c r="BA56" s="118"/>
      <c r="BB56" s="118"/>
      <c r="BC56" s="118"/>
      <c r="BD56" s="118"/>
      <c r="BE56" s="118"/>
      <c r="BF56" s="118"/>
      <c r="BG56" s="118"/>
      <c r="BH56" s="118"/>
      <c r="BI56" s="118"/>
      <c r="BJ56" s="118"/>
    </row>
    <row r="57" spans="1:62" ht="15.75" customHeight="1">
      <c r="B57" s="67"/>
      <c r="C57" s="67"/>
      <c r="D57" s="67"/>
      <c r="E57" s="68"/>
      <c r="F57" s="410" t="s">
        <v>391</v>
      </c>
      <c r="G57" s="411"/>
      <c r="H57" s="411"/>
      <c r="I57" s="411"/>
      <c r="J57" s="411"/>
      <c r="K57" s="411"/>
      <c r="L57" s="412"/>
      <c r="M57" s="65"/>
      <c r="N57" s="70"/>
      <c r="O57" s="70"/>
      <c r="P57" s="72"/>
      <c r="Q57" s="72"/>
      <c r="R57" s="413" t="s">
        <v>491</v>
      </c>
      <c r="S57" s="414"/>
      <c r="T57" s="414"/>
      <c r="U57" s="414"/>
      <c r="V57" s="414"/>
      <c r="W57" s="414"/>
      <c r="X57" s="415"/>
      <c r="Y57" s="65"/>
      <c r="Z57" s="121">
        <f t="shared" ref="Z57:Z120" si="21">IF(B57="",Z56,Z56+1)</f>
        <v>0</v>
      </c>
      <c r="AA57" s="121">
        <f t="shared" si="15"/>
        <v>0</v>
      </c>
      <c r="AB57" s="121">
        <f t="shared" si="15"/>
        <v>0</v>
      </c>
      <c r="AC57" s="121">
        <f t="shared" si="15"/>
        <v>0</v>
      </c>
      <c r="AD57" s="416" t="str">
        <f t="shared" si="16"/>
        <v>共通男子300m</v>
      </c>
      <c r="AE57" s="416"/>
      <c r="AF57" s="416"/>
      <c r="AG57" s="416"/>
      <c r="AH57" s="416"/>
      <c r="AI57" s="416"/>
      <c r="AJ57" s="416"/>
      <c r="AK57" s="64"/>
      <c r="AL57" s="121">
        <f t="shared" ref="AL57:AL120" si="22">IF(N57="",AL56,AL56+1)</f>
        <v>0</v>
      </c>
      <c r="AM57" s="121">
        <f t="shared" si="17"/>
        <v>0</v>
      </c>
      <c r="AN57" s="121">
        <f t="shared" si="18"/>
        <v>0</v>
      </c>
      <c r="AO57" s="121">
        <f t="shared" si="19"/>
        <v>0</v>
      </c>
      <c r="AP57" s="416" t="str">
        <f t="shared" si="20"/>
        <v>共通女子300m</v>
      </c>
      <c r="AQ57" s="416"/>
      <c r="AR57" s="416"/>
      <c r="AS57" s="416"/>
      <c r="AT57" s="416"/>
      <c r="AU57" s="416"/>
      <c r="AV57" s="416"/>
      <c r="AW57" s="118"/>
      <c r="AX57" s="118"/>
      <c r="AY57" s="118"/>
      <c r="AZ57" s="118"/>
      <c r="BA57" s="118"/>
      <c r="BB57" s="118"/>
      <c r="BC57" s="118"/>
      <c r="BD57" s="118"/>
      <c r="BE57" s="118"/>
      <c r="BF57" s="118"/>
      <c r="BG57" s="118"/>
      <c r="BH57" s="118"/>
      <c r="BI57" s="118"/>
      <c r="BJ57" s="118"/>
    </row>
    <row r="58" spans="1:62" ht="15.75" customHeight="1">
      <c r="B58" s="67"/>
      <c r="C58" s="67"/>
      <c r="D58" s="67"/>
      <c r="E58" s="68"/>
      <c r="F58" s="410" t="s">
        <v>392</v>
      </c>
      <c r="G58" s="411"/>
      <c r="H58" s="411"/>
      <c r="I58" s="411"/>
      <c r="J58" s="411"/>
      <c r="K58" s="411"/>
      <c r="L58" s="412"/>
      <c r="M58" s="65"/>
      <c r="N58" s="70"/>
      <c r="O58" s="70"/>
      <c r="P58" s="72"/>
      <c r="Q58" s="72"/>
      <c r="R58" s="413" t="s">
        <v>492</v>
      </c>
      <c r="S58" s="414"/>
      <c r="T58" s="414"/>
      <c r="U58" s="414"/>
      <c r="V58" s="414"/>
      <c r="W58" s="414"/>
      <c r="X58" s="415"/>
      <c r="Y58" s="65"/>
      <c r="Z58" s="121">
        <f t="shared" si="21"/>
        <v>0</v>
      </c>
      <c r="AA58" s="121">
        <f t="shared" si="15"/>
        <v>0</v>
      </c>
      <c r="AB58" s="121">
        <f t="shared" si="15"/>
        <v>0</v>
      </c>
      <c r="AC58" s="121">
        <f t="shared" si="15"/>
        <v>0</v>
      </c>
      <c r="AD58" s="416" t="str">
        <f t="shared" si="16"/>
        <v>共通男子400m</v>
      </c>
      <c r="AE58" s="416"/>
      <c r="AF58" s="416"/>
      <c r="AG58" s="416"/>
      <c r="AH58" s="416"/>
      <c r="AI58" s="416"/>
      <c r="AJ58" s="416"/>
      <c r="AK58" s="64"/>
      <c r="AL58" s="121">
        <f t="shared" si="22"/>
        <v>0</v>
      </c>
      <c r="AM58" s="121">
        <f t="shared" si="17"/>
        <v>0</v>
      </c>
      <c r="AN58" s="121">
        <f t="shared" si="18"/>
        <v>0</v>
      </c>
      <c r="AO58" s="121">
        <f t="shared" si="19"/>
        <v>0</v>
      </c>
      <c r="AP58" s="416" t="str">
        <f t="shared" si="20"/>
        <v>共通女子400m</v>
      </c>
      <c r="AQ58" s="416"/>
      <c r="AR58" s="416"/>
      <c r="AS58" s="416"/>
      <c r="AT58" s="416"/>
      <c r="AU58" s="416"/>
      <c r="AV58" s="416"/>
      <c r="AW58" s="118"/>
      <c r="AX58" s="118"/>
      <c r="AY58" s="118"/>
      <c r="AZ58" s="118"/>
      <c r="BA58" s="118"/>
      <c r="BB58" s="118"/>
      <c r="BC58" s="118"/>
      <c r="BD58" s="118"/>
      <c r="BE58" s="118"/>
      <c r="BF58" s="118"/>
      <c r="BG58" s="118"/>
      <c r="BH58" s="118"/>
      <c r="BI58" s="118"/>
      <c r="BJ58" s="118"/>
    </row>
    <row r="59" spans="1:62" ht="15.75" customHeight="1">
      <c r="B59" s="67"/>
      <c r="C59" s="67"/>
      <c r="D59" s="67"/>
      <c r="E59" s="68"/>
      <c r="F59" s="410" t="s">
        <v>393</v>
      </c>
      <c r="G59" s="411"/>
      <c r="H59" s="411"/>
      <c r="I59" s="411"/>
      <c r="J59" s="411"/>
      <c r="K59" s="411"/>
      <c r="L59" s="412"/>
      <c r="M59" s="65"/>
      <c r="N59" s="70"/>
      <c r="O59" s="70"/>
      <c r="P59" s="72"/>
      <c r="Q59" s="72"/>
      <c r="R59" s="413" t="s">
        <v>493</v>
      </c>
      <c r="S59" s="414"/>
      <c r="T59" s="414"/>
      <c r="U59" s="414"/>
      <c r="V59" s="414"/>
      <c r="W59" s="414"/>
      <c r="X59" s="415"/>
      <c r="Y59" s="65"/>
      <c r="Z59" s="121">
        <f t="shared" si="21"/>
        <v>0</v>
      </c>
      <c r="AA59" s="121">
        <f t="shared" si="15"/>
        <v>0</v>
      </c>
      <c r="AB59" s="121">
        <f t="shared" si="15"/>
        <v>0</v>
      </c>
      <c r="AC59" s="121">
        <f t="shared" si="15"/>
        <v>0</v>
      </c>
      <c r="AD59" s="416" t="str">
        <f t="shared" si="16"/>
        <v>共通男子800m</v>
      </c>
      <c r="AE59" s="416"/>
      <c r="AF59" s="416"/>
      <c r="AG59" s="416"/>
      <c r="AH59" s="416"/>
      <c r="AI59" s="416"/>
      <c r="AJ59" s="416"/>
      <c r="AK59" s="64"/>
      <c r="AL59" s="121">
        <f t="shared" si="22"/>
        <v>0</v>
      </c>
      <c r="AM59" s="121">
        <f t="shared" si="17"/>
        <v>0</v>
      </c>
      <c r="AN59" s="121">
        <f t="shared" si="18"/>
        <v>0</v>
      </c>
      <c r="AO59" s="121">
        <f t="shared" si="19"/>
        <v>0</v>
      </c>
      <c r="AP59" s="416" t="str">
        <f t="shared" si="20"/>
        <v>共通女子800m</v>
      </c>
      <c r="AQ59" s="416"/>
      <c r="AR59" s="416"/>
      <c r="AS59" s="416"/>
      <c r="AT59" s="416"/>
      <c r="AU59" s="416"/>
      <c r="AV59" s="416"/>
      <c r="AW59" s="118"/>
      <c r="AX59" s="118"/>
      <c r="AY59" s="118"/>
      <c r="AZ59" s="118"/>
      <c r="BA59" s="118"/>
      <c r="BB59" s="118"/>
      <c r="BC59" s="118"/>
      <c r="BD59" s="118"/>
      <c r="BE59" s="118"/>
      <c r="BF59" s="118"/>
      <c r="BG59" s="118"/>
      <c r="BH59" s="118"/>
      <c r="BI59" s="118"/>
      <c r="BJ59" s="118"/>
    </row>
    <row r="60" spans="1:62" ht="15.75" customHeight="1">
      <c r="B60" s="67"/>
      <c r="C60" s="67"/>
      <c r="D60" s="67"/>
      <c r="E60" s="68"/>
      <c r="F60" s="410" t="s">
        <v>394</v>
      </c>
      <c r="G60" s="411"/>
      <c r="H60" s="411"/>
      <c r="I60" s="411"/>
      <c r="J60" s="411"/>
      <c r="K60" s="411"/>
      <c r="L60" s="412"/>
      <c r="M60" s="65"/>
      <c r="N60" s="70"/>
      <c r="O60" s="70"/>
      <c r="P60" s="72"/>
      <c r="Q60" s="72"/>
      <c r="R60" s="413" t="s">
        <v>494</v>
      </c>
      <c r="S60" s="414"/>
      <c r="T60" s="414"/>
      <c r="U60" s="414"/>
      <c r="V60" s="414"/>
      <c r="W60" s="414"/>
      <c r="X60" s="415"/>
      <c r="Y60" s="65"/>
      <c r="Z60" s="121">
        <f t="shared" si="21"/>
        <v>0</v>
      </c>
      <c r="AA60" s="121">
        <f t="shared" si="15"/>
        <v>0</v>
      </c>
      <c r="AB60" s="121">
        <f t="shared" si="15"/>
        <v>0</v>
      </c>
      <c r="AC60" s="121">
        <f t="shared" si="15"/>
        <v>0</v>
      </c>
      <c r="AD60" s="416" t="str">
        <f t="shared" si="16"/>
        <v>共通男子1000m</v>
      </c>
      <c r="AE60" s="416"/>
      <c r="AF60" s="416"/>
      <c r="AG60" s="416"/>
      <c r="AH60" s="416"/>
      <c r="AI60" s="416"/>
      <c r="AJ60" s="416"/>
      <c r="AK60" s="64"/>
      <c r="AL60" s="121">
        <f t="shared" si="22"/>
        <v>0</v>
      </c>
      <c r="AM60" s="121">
        <f t="shared" si="17"/>
        <v>0</v>
      </c>
      <c r="AN60" s="121">
        <f t="shared" si="18"/>
        <v>0</v>
      </c>
      <c r="AO60" s="121">
        <f t="shared" si="19"/>
        <v>0</v>
      </c>
      <c r="AP60" s="416" t="str">
        <f t="shared" si="20"/>
        <v>共通女子1000m</v>
      </c>
      <c r="AQ60" s="416"/>
      <c r="AR60" s="416"/>
      <c r="AS60" s="416"/>
      <c r="AT60" s="416"/>
      <c r="AU60" s="416"/>
      <c r="AV60" s="416"/>
      <c r="AW60" s="118"/>
      <c r="AX60" s="118"/>
      <c r="AY60" s="118"/>
      <c r="AZ60" s="118"/>
      <c r="BA60" s="118"/>
      <c r="BB60" s="118"/>
      <c r="BC60" s="118"/>
      <c r="BD60" s="118"/>
      <c r="BE60" s="118"/>
      <c r="BF60" s="118"/>
      <c r="BG60" s="118"/>
      <c r="BH60" s="118"/>
      <c r="BI60" s="118"/>
      <c r="BJ60" s="118"/>
    </row>
    <row r="61" spans="1:62" ht="15.75" customHeight="1">
      <c r="B61" s="67"/>
      <c r="C61" s="67"/>
      <c r="D61" s="67"/>
      <c r="E61" s="68"/>
      <c r="F61" s="410" t="s">
        <v>395</v>
      </c>
      <c r="G61" s="411"/>
      <c r="H61" s="411"/>
      <c r="I61" s="411"/>
      <c r="J61" s="411"/>
      <c r="K61" s="411"/>
      <c r="L61" s="412"/>
      <c r="M61" s="65"/>
      <c r="N61" s="70"/>
      <c r="O61" s="70"/>
      <c r="P61" s="72"/>
      <c r="Q61" s="72"/>
      <c r="R61" s="413" t="s">
        <v>495</v>
      </c>
      <c r="S61" s="414"/>
      <c r="T61" s="414"/>
      <c r="U61" s="414"/>
      <c r="V61" s="414"/>
      <c r="W61" s="414"/>
      <c r="X61" s="415"/>
      <c r="Y61" s="65"/>
      <c r="Z61" s="121">
        <f t="shared" si="21"/>
        <v>0</v>
      </c>
      <c r="AA61" s="121">
        <f t="shared" si="15"/>
        <v>0</v>
      </c>
      <c r="AB61" s="121">
        <f t="shared" si="15"/>
        <v>0</v>
      </c>
      <c r="AC61" s="121">
        <f t="shared" si="15"/>
        <v>0</v>
      </c>
      <c r="AD61" s="416" t="str">
        <f t="shared" si="16"/>
        <v>共通男子1500m</v>
      </c>
      <c r="AE61" s="416"/>
      <c r="AF61" s="416"/>
      <c r="AG61" s="416"/>
      <c r="AH61" s="416"/>
      <c r="AI61" s="416"/>
      <c r="AJ61" s="416"/>
      <c r="AK61" s="64"/>
      <c r="AL61" s="121">
        <f t="shared" si="22"/>
        <v>0</v>
      </c>
      <c r="AM61" s="121">
        <f t="shared" si="17"/>
        <v>0</v>
      </c>
      <c r="AN61" s="121">
        <f t="shared" si="18"/>
        <v>0</v>
      </c>
      <c r="AO61" s="121">
        <f t="shared" si="19"/>
        <v>0</v>
      </c>
      <c r="AP61" s="416" t="str">
        <f t="shared" si="20"/>
        <v>共通女子1500m</v>
      </c>
      <c r="AQ61" s="416"/>
      <c r="AR61" s="416"/>
      <c r="AS61" s="416"/>
      <c r="AT61" s="416"/>
      <c r="AU61" s="416"/>
      <c r="AV61" s="416"/>
      <c r="AW61" s="118"/>
      <c r="AX61" s="118"/>
      <c r="AY61" s="118"/>
      <c r="AZ61" s="118"/>
      <c r="BA61" s="118"/>
      <c r="BB61" s="118"/>
      <c r="BC61" s="118"/>
      <c r="BD61" s="118"/>
      <c r="BE61" s="118"/>
      <c r="BF61" s="118"/>
      <c r="BG61" s="118"/>
      <c r="BH61" s="118"/>
      <c r="BI61" s="118"/>
      <c r="BJ61" s="118"/>
    </row>
    <row r="62" spans="1:62" ht="15.75" customHeight="1">
      <c r="B62" s="67"/>
      <c r="C62" s="67"/>
      <c r="D62" s="67"/>
      <c r="E62" s="68"/>
      <c r="F62" s="410" t="s">
        <v>396</v>
      </c>
      <c r="G62" s="411"/>
      <c r="H62" s="411"/>
      <c r="I62" s="411"/>
      <c r="J62" s="411"/>
      <c r="K62" s="411"/>
      <c r="L62" s="412"/>
      <c r="M62" s="65"/>
      <c r="N62" s="70"/>
      <c r="O62" s="70"/>
      <c r="P62" s="72"/>
      <c r="Q62" s="72"/>
      <c r="R62" s="413" t="s">
        <v>496</v>
      </c>
      <c r="S62" s="414"/>
      <c r="T62" s="414"/>
      <c r="U62" s="414"/>
      <c r="V62" s="414"/>
      <c r="W62" s="414"/>
      <c r="X62" s="415"/>
      <c r="Y62" s="65"/>
      <c r="Z62" s="121">
        <f t="shared" si="21"/>
        <v>0</v>
      </c>
      <c r="AA62" s="121">
        <f t="shared" si="15"/>
        <v>0</v>
      </c>
      <c r="AB62" s="121">
        <f t="shared" si="15"/>
        <v>0</v>
      </c>
      <c r="AC62" s="121">
        <f t="shared" si="15"/>
        <v>0</v>
      </c>
      <c r="AD62" s="416" t="str">
        <f t="shared" si="16"/>
        <v>共通男子3000m</v>
      </c>
      <c r="AE62" s="416"/>
      <c r="AF62" s="416"/>
      <c r="AG62" s="416"/>
      <c r="AH62" s="416"/>
      <c r="AI62" s="416"/>
      <c r="AJ62" s="416"/>
      <c r="AK62" s="64"/>
      <c r="AL62" s="121">
        <f t="shared" si="22"/>
        <v>0</v>
      </c>
      <c r="AM62" s="121">
        <f t="shared" si="17"/>
        <v>0</v>
      </c>
      <c r="AN62" s="121">
        <f t="shared" si="18"/>
        <v>0</v>
      </c>
      <c r="AO62" s="121">
        <f t="shared" si="19"/>
        <v>0</v>
      </c>
      <c r="AP62" s="416" t="str">
        <f t="shared" si="20"/>
        <v>共通女子3000m</v>
      </c>
      <c r="AQ62" s="416"/>
      <c r="AR62" s="416"/>
      <c r="AS62" s="416"/>
      <c r="AT62" s="416"/>
      <c r="AU62" s="416"/>
      <c r="AV62" s="416"/>
      <c r="AW62" s="118"/>
      <c r="AX62" s="118"/>
      <c r="AY62" s="118"/>
      <c r="AZ62" s="118"/>
      <c r="BA62" s="118"/>
      <c r="BB62" s="118"/>
      <c r="BC62" s="118"/>
      <c r="BD62" s="118"/>
      <c r="BE62" s="118"/>
      <c r="BF62" s="118"/>
      <c r="BG62" s="118"/>
      <c r="BH62" s="118"/>
      <c r="BI62" s="118"/>
      <c r="BJ62" s="118"/>
    </row>
    <row r="63" spans="1:62" ht="15.75" customHeight="1">
      <c r="B63" s="67"/>
      <c r="C63" s="67"/>
      <c r="D63" s="67"/>
      <c r="E63" s="68"/>
      <c r="F63" s="410" t="s">
        <v>397</v>
      </c>
      <c r="G63" s="411"/>
      <c r="H63" s="411"/>
      <c r="I63" s="411"/>
      <c r="J63" s="411"/>
      <c r="K63" s="411"/>
      <c r="L63" s="412"/>
      <c r="M63" s="65"/>
      <c r="N63" s="70"/>
      <c r="O63" s="70"/>
      <c r="P63" s="72"/>
      <c r="Q63" s="72"/>
      <c r="R63" s="413" t="s">
        <v>497</v>
      </c>
      <c r="S63" s="414"/>
      <c r="T63" s="414"/>
      <c r="U63" s="414"/>
      <c r="V63" s="414"/>
      <c r="W63" s="414"/>
      <c r="X63" s="415"/>
      <c r="Y63" s="65"/>
      <c r="Z63" s="121">
        <f t="shared" si="21"/>
        <v>0</v>
      </c>
      <c r="AA63" s="121">
        <f t="shared" si="15"/>
        <v>0</v>
      </c>
      <c r="AB63" s="121">
        <f t="shared" si="15"/>
        <v>0</v>
      </c>
      <c r="AC63" s="121">
        <f t="shared" si="15"/>
        <v>0</v>
      </c>
      <c r="AD63" s="416" t="str">
        <f t="shared" si="16"/>
        <v>共通男子5000m</v>
      </c>
      <c r="AE63" s="416"/>
      <c r="AF63" s="416"/>
      <c r="AG63" s="416"/>
      <c r="AH63" s="416"/>
      <c r="AI63" s="416"/>
      <c r="AJ63" s="416"/>
      <c r="AK63" s="64"/>
      <c r="AL63" s="121">
        <f t="shared" si="22"/>
        <v>0</v>
      </c>
      <c r="AM63" s="121">
        <f t="shared" si="17"/>
        <v>0</v>
      </c>
      <c r="AN63" s="121">
        <f t="shared" si="18"/>
        <v>0</v>
      </c>
      <c r="AO63" s="121">
        <f t="shared" si="19"/>
        <v>0</v>
      </c>
      <c r="AP63" s="416" t="str">
        <f t="shared" si="20"/>
        <v>共通女子100mYH</v>
      </c>
      <c r="AQ63" s="416"/>
      <c r="AR63" s="416"/>
      <c r="AS63" s="416"/>
      <c r="AT63" s="416"/>
      <c r="AU63" s="416"/>
      <c r="AV63" s="416"/>
      <c r="AW63" s="118"/>
      <c r="AX63" s="118"/>
      <c r="AY63" s="118"/>
      <c r="AZ63" s="118"/>
      <c r="BA63" s="118"/>
      <c r="BB63" s="118"/>
      <c r="BC63" s="118"/>
      <c r="BD63" s="118"/>
      <c r="BE63" s="118"/>
      <c r="BF63" s="118"/>
      <c r="BG63" s="118"/>
      <c r="BH63" s="118"/>
      <c r="BI63" s="118"/>
      <c r="BJ63" s="118"/>
    </row>
    <row r="64" spans="1:62" ht="15.75" customHeight="1">
      <c r="B64" s="67"/>
      <c r="C64" s="67"/>
      <c r="D64" s="67"/>
      <c r="E64" s="68"/>
      <c r="F64" s="410" t="s">
        <v>398</v>
      </c>
      <c r="G64" s="411"/>
      <c r="H64" s="411"/>
      <c r="I64" s="411"/>
      <c r="J64" s="411"/>
      <c r="K64" s="411"/>
      <c r="L64" s="412"/>
      <c r="M64" s="65"/>
      <c r="N64" s="70"/>
      <c r="O64" s="70"/>
      <c r="P64" s="72"/>
      <c r="Q64" s="72"/>
      <c r="R64" s="413" t="s">
        <v>498</v>
      </c>
      <c r="S64" s="414"/>
      <c r="T64" s="414"/>
      <c r="U64" s="414"/>
      <c r="V64" s="414"/>
      <c r="W64" s="414"/>
      <c r="X64" s="415"/>
      <c r="Y64" s="65"/>
      <c r="Z64" s="121">
        <f t="shared" si="21"/>
        <v>0</v>
      </c>
      <c r="AA64" s="121">
        <f t="shared" si="15"/>
        <v>0</v>
      </c>
      <c r="AB64" s="121">
        <f t="shared" si="15"/>
        <v>0</v>
      </c>
      <c r="AC64" s="121">
        <f t="shared" si="15"/>
        <v>0</v>
      </c>
      <c r="AD64" s="416" t="str">
        <f t="shared" si="16"/>
        <v>共通男子110mJH</v>
      </c>
      <c r="AE64" s="416"/>
      <c r="AF64" s="416"/>
      <c r="AG64" s="416"/>
      <c r="AH64" s="416"/>
      <c r="AI64" s="416"/>
      <c r="AJ64" s="416"/>
      <c r="AK64" s="64"/>
      <c r="AL64" s="121">
        <f t="shared" si="22"/>
        <v>0</v>
      </c>
      <c r="AM64" s="121">
        <f t="shared" si="17"/>
        <v>0</v>
      </c>
      <c r="AN64" s="121">
        <f t="shared" si="18"/>
        <v>0</v>
      </c>
      <c r="AO64" s="121">
        <f t="shared" si="19"/>
        <v>0</v>
      </c>
      <c r="AP64" s="416" t="str">
        <f t="shared" si="20"/>
        <v>共通女子100mH(0.838m)</v>
      </c>
      <c r="AQ64" s="416"/>
      <c r="AR64" s="416"/>
      <c r="AS64" s="416"/>
      <c r="AT64" s="416"/>
      <c r="AU64" s="416"/>
      <c r="AV64" s="416"/>
      <c r="AW64" s="118"/>
      <c r="AX64" s="118"/>
      <c r="AY64" s="118"/>
      <c r="AZ64" s="118"/>
      <c r="BA64" s="118"/>
      <c r="BB64" s="118"/>
      <c r="BC64" s="118"/>
      <c r="BD64" s="118"/>
      <c r="BE64" s="118"/>
      <c r="BF64" s="118"/>
      <c r="BG64" s="118"/>
      <c r="BH64" s="118"/>
      <c r="BI64" s="118"/>
      <c r="BJ64" s="118"/>
    </row>
    <row r="65" spans="2:62" ht="15.75" customHeight="1">
      <c r="B65" s="67"/>
      <c r="C65" s="67"/>
      <c r="D65" s="67"/>
      <c r="E65" s="68"/>
      <c r="F65" s="410" t="s">
        <v>399</v>
      </c>
      <c r="G65" s="411"/>
      <c r="H65" s="411"/>
      <c r="I65" s="411"/>
      <c r="J65" s="411"/>
      <c r="K65" s="411"/>
      <c r="L65" s="412"/>
      <c r="M65" s="65"/>
      <c r="N65" s="70"/>
      <c r="O65" s="70"/>
      <c r="P65" s="72"/>
      <c r="Q65" s="72"/>
      <c r="R65" s="413" t="s">
        <v>499</v>
      </c>
      <c r="S65" s="414"/>
      <c r="T65" s="414"/>
      <c r="U65" s="414"/>
      <c r="V65" s="414"/>
      <c r="W65" s="414"/>
      <c r="X65" s="415"/>
      <c r="Y65" s="65"/>
      <c r="Z65" s="121">
        <f t="shared" si="21"/>
        <v>0</v>
      </c>
      <c r="AA65" s="121">
        <f t="shared" si="15"/>
        <v>0</v>
      </c>
      <c r="AB65" s="121">
        <f t="shared" si="15"/>
        <v>0</v>
      </c>
      <c r="AC65" s="121">
        <f t="shared" si="15"/>
        <v>0</v>
      </c>
      <c r="AD65" s="416" t="str">
        <f t="shared" si="16"/>
        <v>共通男子110mH(1.067m)</v>
      </c>
      <c r="AE65" s="416"/>
      <c r="AF65" s="416"/>
      <c r="AG65" s="416"/>
      <c r="AH65" s="416"/>
      <c r="AI65" s="416"/>
      <c r="AJ65" s="416"/>
      <c r="AK65" s="64"/>
      <c r="AL65" s="121">
        <f t="shared" si="22"/>
        <v>0</v>
      </c>
      <c r="AM65" s="121">
        <f t="shared" si="17"/>
        <v>0</v>
      </c>
      <c r="AN65" s="121">
        <f t="shared" si="18"/>
        <v>0</v>
      </c>
      <c r="AO65" s="121">
        <f t="shared" si="19"/>
        <v>0</v>
      </c>
      <c r="AP65" s="416" t="str">
        <f t="shared" si="20"/>
        <v>共通女子400mH(0.762m)</v>
      </c>
      <c r="AQ65" s="416"/>
      <c r="AR65" s="416"/>
      <c r="AS65" s="416"/>
      <c r="AT65" s="416"/>
      <c r="AU65" s="416"/>
      <c r="AV65" s="416"/>
      <c r="AW65" s="118"/>
      <c r="AX65" s="118"/>
      <c r="AY65" s="118"/>
      <c r="AZ65" s="118"/>
      <c r="BA65" s="118"/>
      <c r="BB65" s="118"/>
      <c r="BC65" s="118"/>
      <c r="BD65" s="118"/>
      <c r="BE65" s="118"/>
      <c r="BF65" s="118"/>
      <c r="BG65" s="118"/>
      <c r="BH65" s="118"/>
      <c r="BI65" s="118"/>
      <c r="BJ65" s="118"/>
    </row>
    <row r="66" spans="2:62" ht="15.75" customHeight="1">
      <c r="B66" s="67"/>
      <c r="C66" s="67"/>
      <c r="D66" s="67"/>
      <c r="E66" s="68"/>
      <c r="F66" s="410" t="s">
        <v>400</v>
      </c>
      <c r="G66" s="411"/>
      <c r="H66" s="411"/>
      <c r="I66" s="411"/>
      <c r="J66" s="411"/>
      <c r="K66" s="411"/>
      <c r="L66" s="412"/>
      <c r="M66" s="65"/>
      <c r="N66" s="70"/>
      <c r="O66" s="70"/>
      <c r="P66" s="72"/>
      <c r="Q66" s="72"/>
      <c r="R66" s="413" t="s">
        <v>500</v>
      </c>
      <c r="S66" s="414"/>
      <c r="T66" s="414"/>
      <c r="U66" s="414"/>
      <c r="V66" s="414"/>
      <c r="W66" s="414"/>
      <c r="X66" s="415"/>
      <c r="Y66" s="65"/>
      <c r="Z66" s="121">
        <f t="shared" si="21"/>
        <v>0</v>
      </c>
      <c r="AA66" s="121">
        <f t="shared" si="15"/>
        <v>0</v>
      </c>
      <c r="AB66" s="121">
        <f t="shared" si="15"/>
        <v>0</v>
      </c>
      <c r="AC66" s="121">
        <f t="shared" si="15"/>
        <v>0</v>
      </c>
      <c r="AD66" s="416" t="str">
        <f t="shared" si="16"/>
        <v>共通男子400mH(0.914m)</v>
      </c>
      <c r="AE66" s="416"/>
      <c r="AF66" s="416"/>
      <c r="AG66" s="416"/>
      <c r="AH66" s="416"/>
      <c r="AI66" s="416"/>
      <c r="AJ66" s="416"/>
      <c r="AK66" s="64"/>
      <c r="AL66" s="121">
        <f t="shared" si="22"/>
        <v>0</v>
      </c>
      <c r="AM66" s="121">
        <f t="shared" si="17"/>
        <v>0</v>
      </c>
      <c r="AN66" s="121">
        <f t="shared" si="18"/>
        <v>0</v>
      </c>
      <c r="AO66" s="121">
        <f t="shared" si="19"/>
        <v>0</v>
      </c>
      <c r="AP66" s="416" t="str">
        <f t="shared" si="20"/>
        <v>共通女子5000mW</v>
      </c>
      <c r="AQ66" s="416"/>
      <c r="AR66" s="416"/>
      <c r="AS66" s="416"/>
      <c r="AT66" s="416"/>
      <c r="AU66" s="416"/>
      <c r="AV66" s="416"/>
      <c r="AW66" s="118"/>
      <c r="AX66" s="118"/>
      <c r="AY66" s="118"/>
      <c r="AZ66" s="118"/>
      <c r="BA66" s="118"/>
      <c r="BB66" s="118"/>
      <c r="BC66" s="118"/>
      <c r="BD66" s="118"/>
      <c r="BE66" s="118"/>
      <c r="BF66" s="118"/>
      <c r="BG66" s="118"/>
      <c r="BH66" s="118"/>
      <c r="BI66" s="118"/>
      <c r="BJ66" s="118"/>
    </row>
    <row r="67" spans="2:62" ht="15.75" customHeight="1">
      <c r="B67" s="67"/>
      <c r="C67" s="67"/>
      <c r="D67" s="67"/>
      <c r="E67" s="68"/>
      <c r="F67" s="410" t="s">
        <v>401</v>
      </c>
      <c r="G67" s="411"/>
      <c r="H67" s="411"/>
      <c r="I67" s="411"/>
      <c r="J67" s="411"/>
      <c r="K67" s="411"/>
      <c r="L67" s="412"/>
      <c r="M67" s="65"/>
      <c r="N67" s="70"/>
      <c r="O67" s="70"/>
      <c r="P67" s="72"/>
      <c r="Q67" s="72"/>
      <c r="R67" s="413" t="s">
        <v>501</v>
      </c>
      <c r="S67" s="414"/>
      <c r="T67" s="414"/>
      <c r="U67" s="414"/>
      <c r="V67" s="414"/>
      <c r="W67" s="414"/>
      <c r="X67" s="415"/>
      <c r="Y67" s="65"/>
      <c r="Z67" s="121">
        <f t="shared" si="21"/>
        <v>0</v>
      </c>
      <c r="AA67" s="121">
        <f t="shared" si="15"/>
        <v>0</v>
      </c>
      <c r="AB67" s="121">
        <f t="shared" si="15"/>
        <v>0</v>
      </c>
      <c r="AC67" s="121">
        <f t="shared" si="15"/>
        <v>0</v>
      </c>
      <c r="AD67" s="416" t="str">
        <f t="shared" si="16"/>
        <v>共通男子3000mSC(0.914m)</v>
      </c>
      <c r="AE67" s="416"/>
      <c r="AF67" s="416"/>
      <c r="AG67" s="416"/>
      <c r="AH67" s="416"/>
      <c r="AI67" s="416"/>
      <c r="AJ67" s="416"/>
      <c r="AK67" s="64"/>
      <c r="AL67" s="121">
        <f t="shared" si="22"/>
        <v>0</v>
      </c>
      <c r="AM67" s="121">
        <f t="shared" si="17"/>
        <v>0</v>
      </c>
      <c r="AN67" s="121">
        <f t="shared" si="18"/>
        <v>0</v>
      </c>
      <c r="AO67" s="121">
        <f t="shared" si="19"/>
        <v>0</v>
      </c>
      <c r="AP67" s="416" t="str">
        <f t="shared" si="20"/>
        <v>共通女子4X100mR</v>
      </c>
      <c r="AQ67" s="416"/>
      <c r="AR67" s="416"/>
      <c r="AS67" s="416"/>
      <c r="AT67" s="416"/>
      <c r="AU67" s="416"/>
      <c r="AV67" s="416"/>
      <c r="AW67" s="118"/>
      <c r="AX67" s="118"/>
      <c r="AY67" s="118"/>
      <c r="AZ67" s="118"/>
      <c r="BA67" s="118"/>
      <c r="BB67" s="118"/>
      <c r="BC67" s="118"/>
      <c r="BD67" s="118"/>
      <c r="BE67" s="118"/>
      <c r="BF67" s="118"/>
      <c r="BG67" s="118"/>
      <c r="BH67" s="118"/>
      <c r="BI67" s="118"/>
      <c r="BJ67" s="118"/>
    </row>
    <row r="68" spans="2:62" ht="15.75" customHeight="1">
      <c r="B68" s="67"/>
      <c r="C68" s="67"/>
      <c r="D68" s="67"/>
      <c r="E68" s="68"/>
      <c r="F68" s="410" t="s">
        <v>402</v>
      </c>
      <c r="G68" s="411"/>
      <c r="H68" s="411"/>
      <c r="I68" s="411"/>
      <c r="J68" s="411"/>
      <c r="K68" s="411"/>
      <c r="L68" s="412"/>
      <c r="M68" s="65"/>
      <c r="N68" s="70"/>
      <c r="O68" s="70"/>
      <c r="P68" s="72"/>
      <c r="Q68" s="72"/>
      <c r="R68" s="413" t="s">
        <v>502</v>
      </c>
      <c r="S68" s="414"/>
      <c r="T68" s="414"/>
      <c r="U68" s="414"/>
      <c r="V68" s="414"/>
      <c r="W68" s="414"/>
      <c r="X68" s="415"/>
      <c r="Y68" s="65"/>
      <c r="Z68" s="121">
        <f t="shared" si="21"/>
        <v>0</v>
      </c>
      <c r="AA68" s="121">
        <f t="shared" si="15"/>
        <v>0</v>
      </c>
      <c r="AB68" s="121">
        <f t="shared" si="15"/>
        <v>0</v>
      </c>
      <c r="AC68" s="121">
        <f t="shared" si="15"/>
        <v>0</v>
      </c>
      <c r="AD68" s="416" t="str">
        <f t="shared" si="16"/>
        <v>共通男子5000mW</v>
      </c>
      <c r="AE68" s="416"/>
      <c r="AF68" s="416"/>
      <c r="AG68" s="416"/>
      <c r="AH68" s="416"/>
      <c r="AI68" s="416"/>
      <c r="AJ68" s="416"/>
      <c r="AK68" s="64"/>
      <c r="AL68" s="121">
        <f t="shared" si="22"/>
        <v>0</v>
      </c>
      <c r="AM68" s="121">
        <f t="shared" si="17"/>
        <v>0</v>
      </c>
      <c r="AN68" s="121">
        <f t="shared" si="18"/>
        <v>0</v>
      </c>
      <c r="AO68" s="121">
        <f t="shared" si="19"/>
        <v>0</v>
      </c>
      <c r="AP68" s="416" t="str">
        <f t="shared" si="20"/>
        <v>共通女子4X200mR</v>
      </c>
      <c r="AQ68" s="416"/>
      <c r="AR68" s="416"/>
      <c r="AS68" s="416"/>
      <c r="AT68" s="416"/>
      <c r="AU68" s="416"/>
      <c r="AV68" s="416"/>
      <c r="AW68" s="118"/>
      <c r="AX68" s="118"/>
      <c r="AY68" s="118"/>
      <c r="AZ68" s="118"/>
      <c r="BA68" s="118"/>
      <c r="BB68" s="118"/>
      <c r="BC68" s="118"/>
      <c r="BD68" s="118"/>
      <c r="BE68" s="118"/>
      <c r="BF68" s="118"/>
      <c r="BG68" s="118"/>
      <c r="BH68" s="118"/>
      <c r="BI68" s="118"/>
      <c r="BJ68" s="118"/>
    </row>
    <row r="69" spans="2:62" ht="15.75" customHeight="1">
      <c r="B69" s="67"/>
      <c r="C69" s="67"/>
      <c r="D69" s="67"/>
      <c r="E69" s="68"/>
      <c r="F69" s="410" t="s">
        <v>403</v>
      </c>
      <c r="G69" s="411"/>
      <c r="H69" s="411"/>
      <c r="I69" s="411"/>
      <c r="J69" s="411"/>
      <c r="K69" s="411"/>
      <c r="L69" s="412"/>
      <c r="M69" s="65"/>
      <c r="N69" s="70"/>
      <c r="O69" s="70"/>
      <c r="P69" s="72"/>
      <c r="Q69" s="72"/>
      <c r="R69" s="413" t="s">
        <v>503</v>
      </c>
      <c r="S69" s="414"/>
      <c r="T69" s="414"/>
      <c r="U69" s="414"/>
      <c r="V69" s="414"/>
      <c r="W69" s="414"/>
      <c r="X69" s="415"/>
      <c r="Y69" s="65"/>
      <c r="Z69" s="121">
        <f t="shared" si="21"/>
        <v>0</v>
      </c>
      <c r="AA69" s="121">
        <f t="shared" si="15"/>
        <v>0</v>
      </c>
      <c r="AB69" s="121">
        <f t="shared" si="15"/>
        <v>0</v>
      </c>
      <c r="AC69" s="121">
        <f t="shared" si="15"/>
        <v>0</v>
      </c>
      <c r="AD69" s="416" t="str">
        <f t="shared" si="16"/>
        <v>共通男子4X100mR</v>
      </c>
      <c r="AE69" s="416"/>
      <c r="AF69" s="416"/>
      <c r="AG69" s="416"/>
      <c r="AH69" s="416"/>
      <c r="AI69" s="416"/>
      <c r="AJ69" s="416"/>
      <c r="AK69" s="64"/>
      <c r="AL69" s="121">
        <f t="shared" si="22"/>
        <v>0</v>
      </c>
      <c r="AM69" s="121">
        <f t="shared" si="17"/>
        <v>0</v>
      </c>
      <c r="AN69" s="121">
        <f t="shared" si="18"/>
        <v>0</v>
      </c>
      <c r="AO69" s="121">
        <f t="shared" si="19"/>
        <v>0</v>
      </c>
      <c r="AP69" s="416" t="str">
        <f t="shared" si="20"/>
        <v>共通女子4X400mR</v>
      </c>
      <c r="AQ69" s="416"/>
      <c r="AR69" s="416"/>
      <c r="AS69" s="416"/>
      <c r="AT69" s="416"/>
      <c r="AU69" s="416"/>
      <c r="AV69" s="416"/>
      <c r="AW69" s="118"/>
      <c r="AX69" s="118"/>
      <c r="AY69" s="118"/>
      <c r="AZ69" s="118"/>
      <c r="BA69" s="118"/>
      <c r="BB69" s="118"/>
      <c r="BC69" s="118"/>
      <c r="BD69" s="118"/>
      <c r="BE69" s="118"/>
      <c r="BF69" s="118"/>
      <c r="BG69" s="118"/>
      <c r="BH69" s="118"/>
      <c r="BI69" s="118"/>
      <c r="BJ69" s="118"/>
    </row>
    <row r="70" spans="2:62" ht="15.75" customHeight="1">
      <c r="B70" s="67"/>
      <c r="C70" s="67"/>
      <c r="D70" s="67"/>
      <c r="E70" s="68"/>
      <c r="F70" s="410" t="s">
        <v>404</v>
      </c>
      <c r="G70" s="411"/>
      <c r="H70" s="411"/>
      <c r="I70" s="411"/>
      <c r="J70" s="411"/>
      <c r="K70" s="411"/>
      <c r="L70" s="412"/>
      <c r="M70" s="65"/>
      <c r="N70" s="70"/>
      <c r="O70" s="70"/>
      <c r="P70" s="72"/>
      <c r="Q70" s="72"/>
      <c r="R70" s="413" t="s">
        <v>504</v>
      </c>
      <c r="S70" s="414"/>
      <c r="T70" s="414"/>
      <c r="U70" s="414"/>
      <c r="V70" s="414"/>
      <c r="W70" s="414"/>
      <c r="X70" s="415"/>
      <c r="Y70" s="65"/>
      <c r="Z70" s="121">
        <f t="shared" si="21"/>
        <v>0</v>
      </c>
      <c r="AA70" s="121">
        <f t="shared" si="15"/>
        <v>0</v>
      </c>
      <c r="AB70" s="121">
        <f t="shared" si="15"/>
        <v>0</v>
      </c>
      <c r="AC70" s="121">
        <f t="shared" si="15"/>
        <v>0</v>
      </c>
      <c r="AD70" s="416" t="str">
        <f t="shared" si="16"/>
        <v>共通男子4X200mR</v>
      </c>
      <c r="AE70" s="416"/>
      <c r="AF70" s="416"/>
      <c r="AG70" s="416"/>
      <c r="AH70" s="416"/>
      <c r="AI70" s="416"/>
      <c r="AJ70" s="416"/>
      <c r="AK70" s="64"/>
      <c r="AL70" s="121">
        <f t="shared" si="22"/>
        <v>0</v>
      </c>
      <c r="AM70" s="121">
        <f t="shared" si="17"/>
        <v>0</v>
      </c>
      <c r="AN70" s="121">
        <f t="shared" si="18"/>
        <v>0</v>
      </c>
      <c r="AO70" s="121">
        <f t="shared" si="19"/>
        <v>0</v>
      </c>
      <c r="AP70" s="416" t="str">
        <f t="shared" si="20"/>
        <v>共通女子走高跳</v>
      </c>
      <c r="AQ70" s="416"/>
      <c r="AR70" s="416"/>
      <c r="AS70" s="416"/>
      <c r="AT70" s="416"/>
      <c r="AU70" s="416"/>
      <c r="AV70" s="416"/>
      <c r="AW70" s="118"/>
      <c r="AX70" s="118"/>
      <c r="AY70" s="118"/>
      <c r="AZ70" s="118"/>
      <c r="BA70" s="118"/>
      <c r="BB70" s="118"/>
      <c r="BC70" s="118"/>
      <c r="BD70" s="118"/>
      <c r="BE70" s="118"/>
      <c r="BF70" s="118"/>
      <c r="BG70" s="118"/>
      <c r="BH70" s="118"/>
      <c r="BI70" s="118"/>
      <c r="BJ70" s="118"/>
    </row>
    <row r="71" spans="2:62" ht="15.75" customHeight="1">
      <c r="B71" s="67"/>
      <c r="C71" s="67"/>
      <c r="D71" s="67"/>
      <c r="E71" s="68"/>
      <c r="F71" s="410" t="s">
        <v>405</v>
      </c>
      <c r="G71" s="411"/>
      <c r="H71" s="411"/>
      <c r="I71" s="411"/>
      <c r="J71" s="411"/>
      <c r="K71" s="411"/>
      <c r="L71" s="412"/>
      <c r="M71" s="65"/>
      <c r="N71" s="70"/>
      <c r="O71" s="70"/>
      <c r="P71" s="72"/>
      <c r="Q71" s="72"/>
      <c r="R71" s="413" t="s">
        <v>505</v>
      </c>
      <c r="S71" s="414"/>
      <c r="T71" s="414"/>
      <c r="U71" s="414"/>
      <c r="V71" s="414"/>
      <c r="W71" s="414"/>
      <c r="X71" s="415"/>
      <c r="Y71" s="65"/>
      <c r="Z71" s="121">
        <f t="shared" si="21"/>
        <v>0</v>
      </c>
      <c r="AA71" s="121">
        <f t="shared" si="15"/>
        <v>0</v>
      </c>
      <c r="AB71" s="121">
        <f t="shared" si="15"/>
        <v>0</v>
      </c>
      <c r="AC71" s="121">
        <f t="shared" si="15"/>
        <v>0</v>
      </c>
      <c r="AD71" s="416" t="str">
        <f t="shared" si="16"/>
        <v>共通男子4X400mR</v>
      </c>
      <c r="AE71" s="416"/>
      <c r="AF71" s="416"/>
      <c r="AG71" s="416"/>
      <c r="AH71" s="416"/>
      <c r="AI71" s="416"/>
      <c r="AJ71" s="416"/>
      <c r="AK71" s="64"/>
      <c r="AL71" s="121">
        <f t="shared" si="22"/>
        <v>0</v>
      </c>
      <c r="AM71" s="121">
        <f t="shared" si="17"/>
        <v>0</v>
      </c>
      <c r="AN71" s="121">
        <f t="shared" si="18"/>
        <v>0</v>
      </c>
      <c r="AO71" s="121">
        <f t="shared" si="19"/>
        <v>0</v>
      </c>
      <c r="AP71" s="416" t="str">
        <f t="shared" si="20"/>
        <v>共通女子棒高跳</v>
      </c>
      <c r="AQ71" s="416"/>
      <c r="AR71" s="416"/>
      <c r="AS71" s="416"/>
      <c r="AT71" s="416"/>
      <c r="AU71" s="416"/>
      <c r="AV71" s="416"/>
      <c r="AW71" s="118"/>
      <c r="AX71" s="118"/>
      <c r="AY71" s="118"/>
      <c r="AZ71" s="118"/>
      <c r="BA71" s="118"/>
      <c r="BB71" s="118"/>
      <c r="BC71" s="118"/>
      <c r="BD71" s="118"/>
      <c r="BE71" s="118"/>
      <c r="BF71" s="118"/>
      <c r="BG71" s="118"/>
      <c r="BH71" s="118"/>
      <c r="BI71" s="118"/>
      <c r="BJ71" s="118"/>
    </row>
    <row r="72" spans="2:62" ht="15.75" customHeight="1">
      <c r="B72" s="67"/>
      <c r="C72" s="67"/>
      <c r="D72" s="67"/>
      <c r="E72" s="68"/>
      <c r="F72" s="410" t="s">
        <v>406</v>
      </c>
      <c r="G72" s="411"/>
      <c r="H72" s="411"/>
      <c r="I72" s="411"/>
      <c r="J72" s="411"/>
      <c r="K72" s="411"/>
      <c r="L72" s="412"/>
      <c r="M72" s="65"/>
      <c r="N72" s="70"/>
      <c r="O72" s="70"/>
      <c r="P72" s="72"/>
      <c r="Q72" s="72"/>
      <c r="R72" s="413" t="s">
        <v>506</v>
      </c>
      <c r="S72" s="414"/>
      <c r="T72" s="414"/>
      <c r="U72" s="414"/>
      <c r="V72" s="414"/>
      <c r="W72" s="414"/>
      <c r="X72" s="415"/>
      <c r="Y72" s="65"/>
      <c r="Z72" s="121">
        <f t="shared" si="21"/>
        <v>0</v>
      </c>
      <c r="AA72" s="121">
        <f t="shared" ref="AA72:AA135" si="23">IF(C72="",AA71,AA71+1)</f>
        <v>0</v>
      </c>
      <c r="AB72" s="121">
        <f t="shared" ref="AB72:AB135" si="24">IF(D72="",AB71,AB71+1)</f>
        <v>0</v>
      </c>
      <c r="AC72" s="121">
        <f t="shared" ref="AC72:AC135" si="25">IF(E72="",AC71,AC71+1)</f>
        <v>0</v>
      </c>
      <c r="AD72" s="416" t="str">
        <f t="shared" si="16"/>
        <v>共通男子走高跳</v>
      </c>
      <c r="AE72" s="416"/>
      <c r="AF72" s="416"/>
      <c r="AG72" s="416"/>
      <c r="AH72" s="416"/>
      <c r="AI72" s="416"/>
      <c r="AJ72" s="416"/>
      <c r="AK72" s="64"/>
      <c r="AL72" s="121">
        <f t="shared" si="22"/>
        <v>0</v>
      </c>
      <c r="AM72" s="121">
        <f t="shared" si="17"/>
        <v>0</v>
      </c>
      <c r="AN72" s="121">
        <f t="shared" si="18"/>
        <v>0</v>
      </c>
      <c r="AO72" s="121">
        <f t="shared" si="19"/>
        <v>0</v>
      </c>
      <c r="AP72" s="416" t="str">
        <f t="shared" si="20"/>
        <v>共通女子走幅跳</v>
      </c>
      <c r="AQ72" s="416"/>
      <c r="AR72" s="416"/>
      <c r="AS72" s="416"/>
      <c r="AT72" s="416"/>
      <c r="AU72" s="416"/>
      <c r="AV72" s="416"/>
      <c r="AW72" s="118"/>
      <c r="AX72" s="118"/>
      <c r="AY72" s="118"/>
      <c r="AZ72" s="118"/>
      <c r="BA72" s="118"/>
      <c r="BB72" s="118"/>
      <c r="BC72" s="118"/>
      <c r="BD72" s="118"/>
      <c r="BE72" s="118"/>
      <c r="BF72" s="118"/>
      <c r="BG72" s="118"/>
      <c r="BH72" s="118"/>
      <c r="BI72" s="118"/>
      <c r="BJ72" s="118"/>
    </row>
    <row r="73" spans="2:62" ht="15.75" customHeight="1">
      <c r="B73" s="67"/>
      <c r="C73" s="67"/>
      <c r="D73" s="67"/>
      <c r="E73" s="68"/>
      <c r="F73" s="410" t="s">
        <v>407</v>
      </c>
      <c r="G73" s="411"/>
      <c r="H73" s="411"/>
      <c r="I73" s="411"/>
      <c r="J73" s="411"/>
      <c r="K73" s="411"/>
      <c r="L73" s="412"/>
      <c r="M73" s="65"/>
      <c r="N73" s="70"/>
      <c r="O73" s="70"/>
      <c r="P73" s="72"/>
      <c r="Q73" s="72"/>
      <c r="R73" s="413" t="s">
        <v>507</v>
      </c>
      <c r="S73" s="414"/>
      <c r="T73" s="414"/>
      <c r="U73" s="414"/>
      <c r="V73" s="414"/>
      <c r="W73" s="414"/>
      <c r="X73" s="415"/>
      <c r="Y73" s="65"/>
      <c r="Z73" s="121">
        <f t="shared" si="21"/>
        <v>0</v>
      </c>
      <c r="AA73" s="121">
        <f t="shared" si="23"/>
        <v>0</v>
      </c>
      <c r="AB73" s="121">
        <f t="shared" si="24"/>
        <v>0</v>
      </c>
      <c r="AC73" s="121">
        <f t="shared" si="25"/>
        <v>0</v>
      </c>
      <c r="AD73" s="416" t="str">
        <f t="shared" si="16"/>
        <v>共通男子棒高跳</v>
      </c>
      <c r="AE73" s="416"/>
      <c r="AF73" s="416"/>
      <c r="AG73" s="416"/>
      <c r="AH73" s="416"/>
      <c r="AI73" s="416"/>
      <c r="AJ73" s="416"/>
      <c r="AK73" s="64"/>
      <c r="AL73" s="121">
        <f t="shared" si="22"/>
        <v>0</v>
      </c>
      <c r="AM73" s="121">
        <f t="shared" si="17"/>
        <v>0</v>
      </c>
      <c r="AN73" s="121">
        <f t="shared" si="18"/>
        <v>0</v>
      </c>
      <c r="AO73" s="121">
        <f t="shared" si="19"/>
        <v>0</v>
      </c>
      <c r="AP73" s="416" t="str">
        <f t="shared" si="20"/>
        <v>共通女子三段跳</v>
      </c>
      <c r="AQ73" s="416"/>
      <c r="AR73" s="416"/>
      <c r="AS73" s="416"/>
      <c r="AT73" s="416"/>
      <c r="AU73" s="416"/>
      <c r="AV73" s="416"/>
      <c r="AW73" s="118"/>
      <c r="AX73" s="118"/>
      <c r="AY73" s="118"/>
      <c r="AZ73" s="118"/>
      <c r="BA73" s="118"/>
      <c r="BB73" s="118"/>
      <c r="BC73" s="118"/>
      <c r="BD73" s="118"/>
      <c r="BE73" s="118"/>
      <c r="BF73" s="118"/>
      <c r="BG73" s="118"/>
      <c r="BH73" s="118"/>
      <c r="BI73" s="118"/>
      <c r="BJ73" s="118"/>
    </row>
    <row r="74" spans="2:62" ht="15.75" customHeight="1">
      <c r="B74" s="67"/>
      <c r="C74" s="67"/>
      <c r="D74" s="67"/>
      <c r="E74" s="68"/>
      <c r="F74" s="410" t="s">
        <v>408</v>
      </c>
      <c r="G74" s="411"/>
      <c r="H74" s="411"/>
      <c r="I74" s="411"/>
      <c r="J74" s="411"/>
      <c r="K74" s="411"/>
      <c r="L74" s="412"/>
      <c r="M74" s="65"/>
      <c r="N74" s="70"/>
      <c r="O74" s="70"/>
      <c r="P74" s="72"/>
      <c r="Q74" s="72"/>
      <c r="R74" s="413" t="s">
        <v>508</v>
      </c>
      <c r="S74" s="414"/>
      <c r="T74" s="414"/>
      <c r="U74" s="414"/>
      <c r="V74" s="414"/>
      <c r="W74" s="414"/>
      <c r="X74" s="415"/>
      <c r="Y74" s="65"/>
      <c r="Z74" s="121">
        <f t="shared" si="21"/>
        <v>0</v>
      </c>
      <c r="AA74" s="121">
        <f t="shared" si="23"/>
        <v>0</v>
      </c>
      <c r="AB74" s="121">
        <f t="shared" si="24"/>
        <v>0</v>
      </c>
      <c r="AC74" s="121">
        <f t="shared" si="25"/>
        <v>0</v>
      </c>
      <c r="AD74" s="416" t="str">
        <f t="shared" si="16"/>
        <v>共通男子走幅跳</v>
      </c>
      <c r="AE74" s="416"/>
      <c r="AF74" s="416"/>
      <c r="AG74" s="416"/>
      <c r="AH74" s="416"/>
      <c r="AI74" s="416"/>
      <c r="AJ74" s="416"/>
      <c r="AK74" s="64"/>
      <c r="AL74" s="121">
        <f t="shared" si="22"/>
        <v>0</v>
      </c>
      <c r="AM74" s="121">
        <f t="shared" si="17"/>
        <v>0</v>
      </c>
      <c r="AN74" s="121">
        <f t="shared" si="18"/>
        <v>0</v>
      </c>
      <c r="AO74" s="121">
        <f t="shared" si="19"/>
        <v>0</v>
      </c>
      <c r="AP74" s="416" t="str">
        <f t="shared" si="20"/>
        <v>共通女子砲丸投(4.000kg)</v>
      </c>
      <c r="AQ74" s="416"/>
      <c r="AR74" s="416"/>
      <c r="AS74" s="416"/>
      <c r="AT74" s="416"/>
      <c r="AU74" s="416"/>
      <c r="AV74" s="416"/>
      <c r="AW74" s="118"/>
      <c r="AX74" s="118"/>
      <c r="AY74" s="118"/>
      <c r="AZ74" s="118"/>
      <c r="BA74" s="118"/>
      <c r="BB74" s="118"/>
      <c r="BC74" s="118"/>
      <c r="BD74" s="118"/>
      <c r="BE74" s="118"/>
      <c r="BF74" s="118"/>
      <c r="BG74" s="118"/>
      <c r="BH74" s="118"/>
      <c r="BI74" s="118"/>
      <c r="BJ74" s="118"/>
    </row>
    <row r="75" spans="2:62">
      <c r="B75" s="67"/>
      <c r="C75" s="67"/>
      <c r="D75" s="67"/>
      <c r="E75" s="68"/>
      <c r="F75" s="410" t="s">
        <v>644</v>
      </c>
      <c r="G75" s="411"/>
      <c r="H75" s="411"/>
      <c r="I75" s="411"/>
      <c r="J75" s="411"/>
      <c r="K75" s="411"/>
      <c r="L75" s="412"/>
      <c r="M75" s="65"/>
      <c r="N75" s="70"/>
      <c r="O75" s="70"/>
      <c r="P75" s="72"/>
      <c r="Q75" s="72"/>
      <c r="R75" s="413" t="s">
        <v>509</v>
      </c>
      <c r="S75" s="414"/>
      <c r="T75" s="414"/>
      <c r="U75" s="414"/>
      <c r="V75" s="414"/>
      <c r="W75" s="414"/>
      <c r="X75" s="415"/>
      <c r="Y75" s="65"/>
      <c r="Z75" s="121">
        <f t="shared" si="21"/>
        <v>0</v>
      </c>
      <c r="AA75" s="121">
        <f t="shared" si="23"/>
        <v>0</v>
      </c>
      <c r="AB75" s="121">
        <f t="shared" si="24"/>
        <v>0</v>
      </c>
      <c r="AC75" s="121">
        <f t="shared" si="25"/>
        <v>0</v>
      </c>
      <c r="AD75" s="416" t="str">
        <f t="shared" si="16"/>
        <v>共通男子三段跳</v>
      </c>
      <c r="AE75" s="416"/>
      <c r="AF75" s="416"/>
      <c r="AG75" s="416"/>
      <c r="AH75" s="416"/>
      <c r="AI75" s="416"/>
      <c r="AJ75" s="416"/>
      <c r="AK75" s="64"/>
      <c r="AL75" s="121">
        <f t="shared" si="22"/>
        <v>0</v>
      </c>
      <c r="AM75" s="121">
        <f t="shared" si="17"/>
        <v>0</v>
      </c>
      <c r="AN75" s="121">
        <f t="shared" si="18"/>
        <v>0</v>
      </c>
      <c r="AO75" s="121">
        <f t="shared" si="19"/>
        <v>0</v>
      </c>
      <c r="AP75" s="416" t="str">
        <f t="shared" si="20"/>
        <v>共通女子円盤投(1.000kg)</v>
      </c>
      <c r="AQ75" s="416"/>
      <c r="AR75" s="416"/>
      <c r="AS75" s="416"/>
      <c r="AT75" s="416"/>
      <c r="AU75" s="416"/>
      <c r="AV75" s="416"/>
      <c r="AW75" s="118"/>
      <c r="AX75" s="118"/>
      <c r="AY75" s="118"/>
      <c r="AZ75" s="118"/>
      <c r="BA75" s="118"/>
      <c r="BB75" s="118"/>
      <c r="BC75" s="118"/>
      <c r="BD75" s="118"/>
      <c r="BE75" s="118"/>
      <c r="BF75" s="118"/>
      <c r="BG75" s="118"/>
      <c r="BH75" s="118"/>
      <c r="BI75" s="118"/>
      <c r="BJ75" s="118"/>
    </row>
    <row r="76" spans="2:62">
      <c r="B76" s="67"/>
      <c r="C76" s="67"/>
      <c r="D76" s="67"/>
      <c r="E76" s="68"/>
      <c r="F76" s="410" t="s">
        <v>409</v>
      </c>
      <c r="G76" s="411"/>
      <c r="H76" s="411"/>
      <c r="I76" s="411"/>
      <c r="J76" s="411"/>
      <c r="K76" s="411"/>
      <c r="L76" s="412"/>
      <c r="M76" s="65"/>
      <c r="N76" s="70"/>
      <c r="O76" s="70"/>
      <c r="P76" s="72"/>
      <c r="Q76" s="72"/>
      <c r="R76" s="413" t="s">
        <v>510</v>
      </c>
      <c r="S76" s="414"/>
      <c r="T76" s="414"/>
      <c r="U76" s="414"/>
      <c r="V76" s="414"/>
      <c r="W76" s="414"/>
      <c r="X76" s="415"/>
      <c r="Y76" s="65"/>
      <c r="Z76" s="121">
        <f t="shared" si="21"/>
        <v>0</v>
      </c>
      <c r="AA76" s="121">
        <f t="shared" si="23"/>
        <v>0</v>
      </c>
      <c r="AB76" s="121">
        <f t="shared" si="24"/>
        <v>0</v>
      </c>
      <c r="AC76" s="121">
        <f t="shared" si="25"/>
        <v>0</v>
      </c>
      <c r="AD76" s="416" t="str">
        <f t="shared" si="16"/>
        <v>共通男子やり投(800g)</v>
      </c>
      <c r="AE76" s="416"/>
      <c r="AF76" s="416"/>
      <c r="AG76" s="416"/>
      <c r="AH76" s="416"/>
      <c r="AI76" s="416"/>
      <c r="AJ76" s="416"/>
      <c r="AK76" s="64"/>
      <c r="AL76" s="121">
        <f t="shared" si="22"/>
        <v>0</v>
      </c>
      <c r="AM76" s="121">
        <f t="shared" si="17"/>
        <v>0</v>
      </c>
      <c r="AN76" s="121">
        <f t="shared" si="18"/>
        <v>0</v>
      </c>
      <c r="AO76" s="121">
        <f t="shared" si="19"/>
        <v>0</v>
      </c>
      <c r="AP76" s="416" t="str">
        <f t="shared" si="20"/>
        <v>共通女子ﾊﾝﾏｰ投(4.000kg)</v>
      </c>
      <c r="AQ76" s="416"/>
      <c r="AR76" s="416"/>
      <c r="AS76" s="416"/>
      <c r="AT76" s="416"/>
      <c r="AU76" s="416"/>
      <c r="AV76" s="416"/>
      <c r="AW76" s="118"/>
      <c r="AX76" s="118"/>
      <c r="AY76" s="118"/>
      <c r="AZ76" s="118"/>
      <c r="BA76" s="118"/>
      <c r="BB76" s="118"/>
      <c r="BC76" s="118"/>
      <c r="BD76" s="118"/>
      <c r="BE76" s="118"/>
      <c r="BF76" s="118"/>
      <c r="BG76" s="118"/>
      <c r="BH76" s="118"/>
      <c r="BI76" s="118"/>
      <c r="BJ76" s="118"/>
    </row>
    <row r="77" spans="2:62">
      <c r="B77" s="67"/>
      <c r="C77" s="67"/>
      <c r="D77" s="67"/>
      <c r="E77" s="68"/>
      <c r="F77" s="410" t="s">
        <v>410</v>
      </c>
      <c r="G77" s="411"/>
      <c r="H77" s="411"/>
      <c r="I77" s="411"/>
      <c r="J77" s="411"/>
      <c r="K77" s="411"/>
      <c r="L77" s="412"/>
      <c r="M77" s="65"/>
      <c r="N77" s="70"/>
      <c r="O77" s="70"/>
      <c r="P77" s="72"/>
      <c r="Q77" s="72"/>
      <c r="R77" s="413" t="s">
        <v>511</v>
      </c>
      <c r="S77" s="414"/>
      <c r="T77" s="414"/>
      <c r="U77" s="414"/>
      <c r="V77" s="414"/>
      <c r="W77" s="414"/>
      <c r="X77" s="415"/>
      <c r="Y77" s="65"/>
      <c r="Z77" s="121">
        <f t="shared" si="21"/>
        <v>0</v>
      </c>
      <c r="AA77" s="121">
        <f t="shared" si="23"/>
        <v>0</v>
      </c>
      <c r="AB77" s="121">
        <f t="shared" si="24"/>
        <v>0</v>
      </c>
      <c r="AC77" s="121">
        <f t="shared" si="25"/>
        <v>0</v>
      </c>
      <c r="AD77" s="416" t="str">
        <f t="shared" si="16"/>
        <v>共通男子4X800mR</v>
      </c>
      <c r="AE77" s="416"/>
      <c r="AF77" s="416"/>
      <c r="AG77" s="416"/>
      <c r="AH77" s="416"/>
      <c r="AI77" s="416"/>
      <c r="AJ77" s="416"/>
      <c r="AK77" s="64"/>
      <c r="AL77" s="121">
        <f t="shared" si="22"/>
        <v>0</v>
      </c>
      <c r="AM77" s="121">
        <f t="shared" si="17"/>
        <v>0</v>
      </c>
      <c r="AN77" s="121">
        <f t="shared" si="18"/>
        <v>0</v>
      </c>
      <c r="AO77" s="121">
        <f t="shared" si="19"/>
        <v>0</v>
      </c>
      <c r="AP77" s="416" t="str">
        <f t="shared" si="20"/>
        <v>共通女子やり投(600g)</v>
      </c>
      <c r="AQ77" s="416"/>
      <c r="AR77" s="416"/>
      <c r="AS77" s="416"/>
      <c r="AT77" s="416"/>
      <c r="AU77" s="416"/>
      <c r="AV77" s="416"/>
      <c r="AW77" s="118"/>
      <c r="AX77" s="118"/>
      <c r="AY77" s="118"/>
      <c r="AZ77" s="118"/>
      <c r="BA77" s="118"/>
      <c r="BB77" s="118"/>
      <c r="BC77" s="118"/>
      <c r="BD77" s="118"/>
      <c r="BE77" s="118"/>
      <c r="BF77" s="118"/>
      <c r="BG77" s="118"/>
      <c r="BH77" s="118"/>
      <c r="BI77" s="118"/>
      <c r="BJ77" s="118"/>
    </row>
    <row r="78" spans="2:62">
      <c r="B78" s="67"/>
      <c r="C78" s="67"/>
      <c r="D78" s="67"/>
      <c r="E78" s="68"/>
      <c r="F78" s="410" t="s">
        <v>411</v>
      </c>
      <c r="G78" s="411"/>
      <c r="H78" s="411"/>
      <c r="I78" s="411"/>
      <c r="J78" s="411"/>
      <c r="K78" s="411"/>
      <c r="L78" s="412"/>
      <c r="M78" s="65"/>
      <c r="N78" s="70"/>
      <c r="O78" s="70"/>
      <c r="P78" s="72"/>
      <c r="Q78" s="72"/>
      <c r="R78" s="413" t="s">
        <v>512</v>
      </c>
      <c r="S78" s="414"/>
      <c r="T78" s="414"/>
      <c r="U78" s="414"/>
      <c r="V78" s="414"/>
      <c r="W78" s="414"/>
      <c r="X78" s="415"/>
      <c r="Y78" s="65"/>
      <c r="Z78" s="121">
        <f t="shared" si="21"/>
        <v>0</v>
      </c>
      <c r="AA78" s="121">
        <f t="shared" si="23"/>
        <v>0</v>
      </c>
      <c r="AB78" s="121">
        <f t="shared" si="24"/>
        <v>0</v>
      </c>
      <c r="AC78" s="121">
        <f t="shared" si="25"/>
        <v>0</v>
      </c>
      <c r="AD78" s="416" t="str">
        <f t="shared" si="16"/>
        <v>一般男子砲丸投(7.260kg)</v>
      </c>
      <c r="AE78" s="416"/>
      <c r="AF78" s="416"/>
      <c r="AG78" s="416"/>
      <c r="AH78" s="416"/>
      <c r="AI78" s="416"/>
      <c r="AJ78" s="416"/>
      <c r="AK78" s="64"/>
      <c r="AL78" s="121">
        <f t="shared" si="22"/>
        <v>0</v>
      </c>
      <c r="AM78" s="121">
        <f t="shared" si="17"/>
        <v>0</v>
      </c>
      <c r="AN78" s="121">
        <f t="shared" si="18"/>
        <v>0</v>
      </c>
      <c r="AO78" s="121">
        <f t="shared" si="19"/>
        <v>0</v>
      </c>
      <c r="AP78" s="416" t="str">
        <f t="shared" si="20"/>
        <v>共通女子七種競技</v>
      </c>
      <c r="AQ78" s="416"/>
      <c r="AR78" s="416"/>
      <c r="AS78" s="416"/>
      <c r="AT78" s="416"/>
      <c r="AU78" s="416"/>
      <c r="AV78" s="416"/>
      <c r="AW78" s="118"/>
      <c r="AX78" s="118"/>
      <c r="AY78" s="118"/>
      <c r="AZ78" s="118"/>
      <c r="BA78" s="118"/>
      <c r="BB78" s="118"/>
      <c r="BC78" s="118"/>
      <c r="BD78" s="118"/>
      <c r="BE78" s="118"/>
      <c r="BF78" s="118"/>
      <c r="BG78" s="118"/>
      <c r="BH78" s="118"/>
      <c r="BI78" s="118"/>
      <c r="BJ78" s="118"/>
    </row>
    <row r="79" spans="2:62">
      <c r="B79" s="67"/>
      <c r="C79" s="67"/>
      <c r="D79" s="67"/>
      <c r="E79" s="68"/>
      <c r="F79" s="410" t="s">
        <v>412</v>
      </c>
      <c r="G79" s="411"/>
      <c r="H79" s="411"/>
      <c r="I79" s="411"/>
      <c r="J79" s="411"/>
      <c r="K79" s="411"/>
      <c r="L79" s="412"/>
      <c r="M79" s="65"/>
      <c r="N79" s="70"/>
      <c r="O79" s="70"/>
      <c r="P79" s="72"/>
      <c r="Q79" s="72"/>
      <c r="R79" s="413" t="s">
        <v>513</v>
      </c>
      <c r="S79" s="414"/>
      <c r="T79" s="414"/>
      <c r="U79" s="414"/>
      <c r="V79" s="414"/>
      <c r="W79" s="414"/>
      <c r="X79" s="415"/>
      <c r="Y79" s="65"/>
      <c r="Z79" s="121">
        <f t="shared" si="21"/>
        <v>0</v>
      </c>
      <c r="AA79" s="121">
        <f t="shared" si="23"/>
        <v>0</v>
      </c>
      <c r="AB79" s="121">
        <f t="shared" si="24"/>
        <v>0</v>
      </c>
      <c r="AC79" s="121">
        <f t="shared" si="25"/>
        <v>0</v>
      </c>
      <c r="AD79" s="416" t="str">
        <f t="shared" si="16"/>
        <v>一般男子円盤投(2.000kg)</v>
      </c>
      <c r="AE79" s="416"/>
      <c r="AF79" s="416"/>
      <c r="AG79" s="416"/>
      <c r="AH79" s="416"/>
      <c r="AI79" s="416"/>
      <c r="AJ79" s="416"/>
      <c r="AK79" s="64"/>
      <c r="AL79" s="121">
        <f t="shared" si="22"/>
        <v>0</v>
      </c>
      <c r="AM79" s="121">
        <f t="shared" si="17"/>
        <v>0</v>
      </c>
      <c r="AN79" s="121">
        <f t="shared" si="18"/>
        <v>0</v>
      </c>
      <c r="AO79" s="121">
        <f t="shared" si="19"/>
        <v>0</v>
      </c>
      <c r="AP79" s="416" t="str">
        <f t="shared" si="20"/>
        <v>高校女子100m</v>
      </c>
      <c r="AQ79" s="416"/>
      <c r="AR79" s="416"/>
      <c r="AS79" s="416"/>
      <c r="AT79" s="416"/>
      <c r="AU79" s="416"/>
      <c r="AV79" s="416"/>
      <c r="AW79" s="118"/>
      <c r="AX79" s="118"/>
      <c r="AY79" s="118"/>
      <c r="AZ79" s="118"/>
      <c r="BA79" s="118"/>
      <c r="BB79" s="118"/>
      <c r="BC79" s="118"/>
      <c r="BD79" s="118"/>
      <c r="BE79" s="118"/>
      <c r="BF79" s="118"/>
      <c r="BG79" s="118"/>
      <c r="BH79" s="118"/>
      <c r="BI79" s="118"/>
      <c r="BJ79" s="118"/>
    </row>
    <row r="80" spans="2:62">
      <c r="B80" s="67"/>
      <c r="C80" s="67"/>
      <c r="D80" s="67"/>
      <c r="E80" s="68"/>
      <c r="F80" s="410" t="s">
        <v>413</v>
      </c>
      <c r="G80" s="411"/>
      <c r="H80" s="411"/>
      <c r="I80" s="411"/>
      <c r="J80" s="411"/>
      <c r="K80" s="411"/>
      <c r="L80" s="412"/>
      <c r="M80" s="65"/>
      <c r="N80" s="70"/>
      <c r="O80" s="70"/>
      <c r="P80" s="72"/>
      <c r="Q80" s="72"/>
      <c r="R80" s="413" t="s">
        <v>514</v>
      </c>
      <c r="S80" s="414"/>
      <c r="T80" s="414"/>
      <c r="U80" s="414"/>
      <c r="V80" s="414"/>
      <c r="W80" s="414"/>
      <c r="X80" s="415"/>
      <c r="Y80" s="65"/>
      <c r="Z80" s="121">
        <f t="shared" si="21"/>
        <v>0</v>
      </c>
      <c r="AA80" s="121">
        <f t="shared" si="23"/>
        <v>0</v>
      </c>
      <c r="AB80" s="121">
        <f t="shared" si="24"/>
        <v>0</v>
      </c>
      <c r="AC80" s="121">
        <f t="shared" si="25"/>
        <v>0</v>
      </c>
      <c r="AD80" s="416" t="str">
        <f t="shared" si="16"/>
        <v>一般男子ﾊﾝﾏｰ投(7.260kg)</v>
      </c>
      <c r="AE80" s="416"/>
      <c r="AF80" s="416"/>
      <c r="AG80" s="416"/>
      <c r="AH80" s="416"/>
      <c r="AI80" s="416"/>
      <c r="AJ80" s="416"/>
      <c r="AK80" s="64"/>
      <c r="AL80" s="121">
        <f t="shared" si="22"/>
        <v>0</v>
      </c>
      <c r="AM80" s="121">
        <f t="shared" si="17"/>
        <v>0</v>
      </c>
      <c r="AN80" s="121">
        <f t="shared" si="18"/>
        <v>0</v>
      </c>
      <c r="AO80" s="121">
        <f t="shared" si="19"/>
        <v>0</v>
      </c>
      <c r="AP80" s="416" t="str">
        <f t="shared" si="20"/>
        <v>高校女子200m</v>
      </c>
      <c r="AQ80" s="416"/>
      <c r="AR80" s="416"/>
      <c r="AS80" s="416"/>
      <c r="AT80" s="416"/>
      <c r="AU80" s="416"/>
      <c r="AV80" s="416"/>
      <c r="AW80" s="118"/>
      <c r="AX80" s="118"/>
      <c r="AY80" s="118"/>
      <c r="AZ80" s="118"/>
      <c r="BA80" s="118"/>
      <c r="BB80" s="118"/>
      <c r="BC80" s="118"/>
      <c r="BD80" s="118"/>
      <c r="BE80" s="118"/>
      <c r="BF80" s="118"/>
      <c r="BG80" s="118"/>
      <c r="BH80" s="118"/>
      <c r="BI80" s="118"/>
      <c r="BJ80" s="118"/>
    </row>
    <row r="81" spans="2:62">
      <c r="B81" s="67"/>
      <c r="C81" s="67"/>
      <c r="D81" s="67"/>
      <c r="E81" s="68"/>
      <c r="F81" s="410" t="s">
        <v>414</v>
      </c>
      <c r="G81" s="411"/>
      <c r="H81" s="411"/>
      <c r="I81" s="411"/>
      <c r="J81" s="411"/>
      <c r="K81" s="411"/>
      <c r="L81" s="412"/>
      <c r="M81" s="65"/>
      <c r="N81" s="70"/>
      <c r="O81" s="70"/>
      <c r="P81" s="72"/>
      <c r="Q81" s="72"/>
      <c r="R81" s="413" t="s">
        <v>515</v>
      </c>
      <c r="S81" s="414"/>
      <c r="T81" s="414"/>
      <c r="U81" s="414"/>
      <c r="V81" s="414"/>
      <c r="W81" s="414"/>
      <c r="X81" s="415"/>
      <c r="Y81" s="65"/>
      <c r="Z81" s="121">
        <f t="shared" si="21"/>
        <v>0</v>
      </c>
      <c r="AA81" s="121">
        <f t="shared" si="23"/>
        <v>0</v>
      </c>
      <c r="AB81" s="121">
        <f t="shared" si="24"/>
        <v>0</v>
      </c>
      <c r="AC81" s="121">
        <f t="shared" si="25"/>
        <v>0</v>
      </c>
      <c r="AD81" s="416" t="str">
        <f t="shared" si="16"/>
        <v>一般男子十種競技</v>
      </c>
      <c r="AE81" s="416"/>
      <c r="AF81" s="416"/>
      <c r="AG81" s="416"/>
      <c r="AH81" s="416"/>
      <c r="AI81" s="416"/>
      <c r="AJ81" s="416"/>
      <c r="AK81" s="64"/>
      <c r="AL81" s="121">
        <f t="shared" si="22"/>
        <v>0</v>
      </c>
      <c r="AM81" s="121">
        <f t="shared" si="17"/>
        <v>0</v>
      </c>
      <c r="AN81" s="121">
        <f t="shared" si="18"/>
        <v>0</v>
      </c>
      <c r="AO81" s="121">
        <f t="shared" si="19"/>
        <v>0</v>
      </c>
      <c r="AP81" s="416" t="str">
        <f t="shared" si="20"/>
        <v>高校女子400m</v>
      </c>
      <c r="AQ81" s="416"/>
      <c r="AR81" s="416"/>
      <c r="AS81" s="416"/>
      <c r="AT81" s="416"/>
      <c r="AU81" s="416"/>
      <c r="AV81" s="416"/>
      <c r="AW81" s="118"/>
      <c r="AX81" s="118"/>
      <c r="AY81" s="118"/>
      <c r="AZ81" s="118"/>
      <c r="BA81" s="118"/>
      <c r="BB81" s="118"/>
      <c r="BC81" s="118"/>
      <c r="BD81" s="118"/>
      <c r="BE81" s="118"/>
      <c r="BF81" s="118"/>
      <c r="BG81" s="118"/>
      <c r="BH81" s="118"/>
      <c r="BI81" s="118"/>
      <c r="BJ81" s="118"/>
    </row>
    <row r="82" spans="2:62">
      <c r="B82" s="67"/>
      <c r="C82" s="67"/>
      <c r="D82" s="68"/>
      <c r="E82" s="67"/>
      <c r="F82" s="410" t="s">
        <v>415</v>
      </c>
      <c r="G82" s="411"/>
      <c r="H82" s="411"/>
      <c r="I82" s="411"/>
      <c r="J82" s="411"/>
      <c r="K82" s="411"/>
      <c r="L82" s="412"/>
      <c r="M82" s="65"/>
      <c r="N82" s="70"/>
      <c r="O82" s="70"/>
      <c r="P82" s="72"/>
      <c r="Q82" s="72"/>
      <c r="R82" s="413" t="s">
        <v>516</v>
      </c>
      <c r="S82" s="414"/>
      <c r="T82" s="414"/>
      <c r="U82" s="414"/>
      <c r="V82" s="414"/>
      <c r="W82" s="414"/>
      <c r="X82" s="415"/>
      <c r="Y82" s="65"/>
      <c r="Z82" s="121">
        <f t="shared" si="21"/>
        <v>0</v>
      </c>
      <c r="AA82" s="121">
        <f t="shared" si="23"/>
        <v>0</v>
      </c>
      <c r="AB82" s="121">
        <f t="shared" si="24"/>
        <v>0</v>
      </c>
      <c r="AC82" s="121">
        <f t="shared" si="25"/>
        <v>0</v>
      </c>
      <c r="AD82" s="416" t="str">
        <f t="shared" si="16"/>
        <v>高校男子100m</v>
      </c>
      <c r="AE82" s="416"/>
      <c r="AF82" s="416"/>
      <c r="AG82" s="416"/>
      <c r="AH82" s="416"/>
      <c r="AI82" s="416"/>
      <c r="AJ82" s="416"/>
      <c r="AK82" s="64"/>
      <c r="AL82" s="121">
        <f t="shared" si="22"/>
        <v>0</v>
      </c>
      <c r="AM82" s="121">
        <f t="shared" si="17"/>
        <v>0</v>
      </c>
      <c r="AN82" s="121">
        <f t="shared" si="18"/>
        <v>0</v>
      </c>
      <c r="AO82" s="121">
        <f t="shared" si="19"/>
        <v>0</v>
      </c>
      <c r="AP82" s="416" t="str">
        <f t="shared" si="20"/>
        <v>高校女子800m</v>
      </c>
      <c r="AQ82" s="416"/>
      <c r="AR82" s="416"/>
      <c r="AS82" s="416"/>
      <c r="AT82" s="416"/>
      <c r="AU82" s="416"/>
      <c r="AV82" s="416"/>
      <c r="AW82" s="118"/>
      <c r="AX82" s="118"/>
      <c r="AY82" s="118"/>
      <c r="AZ82" s="118"/>
      <c r="BA82" s="118"/>
      <c r="BB82" s="118"/>
      <c r="BC82" s="118"/>
      <c r="BD82" s="118"/>
      <c r="BE82" s="118"/>
      <c r="BF82" s="118"/>
      <c r="BG82" s="118"/>
      <c r="BH82" s="118"/>
      <c r="BI82" s="118"/>
      <c r="BJ82" s="118"/>
    </row>
    <row r="83" spans="2:62">
      <c r="B83" s="67"/>
      <c r="C83" s="67"/>
      <c r="D83" s="68"/>
      <c r="E83" s="67"/>
      <c r="F83" s="410" t="s">
        <v>416</v>
      </c>
      <c r="G83" s="411"/>
      <c r="H83" s="411"/>
      <c r="I83" s="411"/>
      <c r="J83" s="411"/>
      <c r="K83" s="411"/>
      <c r="L83" s="412"/>
      <c r="M83" s="65"/>
      <c r="N83" s="70"/>
      <c r="O83" s="70"/>
      <c r="P83" s="72"/>
      <c r="Q83" s="72"/>
      <c r="R83" s="413" t="s">
        <v>517</v>
      </c>
      <c r="S83" s="414"/>
      <c r="T83" s="414"/>
      <c r="U83" s="414"/>
      <c r="V83" s="414"/>
      <c r="W83" s="414"/>
      <c r="X83" s="415"/>
      <c r="Y83" s="65"/>
      <c r="Z83" s="121">
        <f t="shared" si="21"/>
        <v>0</v>
      </c>
      <c r="AA83" s="121">
        <f t="shared" si="23"/>
        <v>0</v>
      </c>
      <c r="AB83" s="121">
        <f t="shared" si="24"/>
        <v>0</v>
      </c>
      <c r="AC83" s="121">
        <f t="shared" si="25"/>
        <v>0</v>
      </c>
      <c r="AD83" s="416" t="str">
        <f t="shared" si="16"/>
        <v>高校男子200m</v>
      </c>
      <c r="AE83" s="416"/>
      <c r="AF83" s="416"/>
      <c r="AG83" s="416"/>
      <c r="AH83" s="416"/>
      <c r="AI83" s="416"/>
      <c r="AJ83" s="416"/>
      <c r="AK83" s="64"/>
      <c r="AL83" s="121">
        <f t="shared" si="22"/>
        <v>0</v>
      </c>
      <c r="AM83" s="121">
        <f t="shared" si="17"/>
        <v>0</v>
      </c>
      <c r="AN83" s="121">
        <f t="shared" si="18"/>
        <v>0</v>
      </c>
      <c r="AO83" s="121">
        <f t="shared" si="19"/>
        <v>0</v>
      </c>
      <c r="AP83" s="416" t="str">
        <f t="shared" si="20"/>
        <v>高校女子1500m</v>
      </c>
      <c r="AQ83" s="416"/>
      <c r="AR83" s="416"/>
      <c r="AS83" s="416"/>
      <c r="AT83" s="416"/>
      <c r="AU83" s="416"/>
      <c r="AV83" s="416"/>
      <c r="AW83" s="118"/>
      <c r="AX83" s="118"/>
      <c r="AY83" s="118"/>
      <c r="AZ83" s="118"/>
      <c r="BA83" s="118"/>
      <c r="BB83" s="118"/>
      <c r="BC83" s="118"/>
      <c r="BD83" s="118"/>
      <c r="BE83" s="118"/>
      <c r="BF83" s="118"/>
      <c r="BG83" s="118"/>
      <c r="BH83" s="118"/>
      <c r="BI83" s="118"/>
      <c r="BJ83" s="118"/>
    </row>
    <row r="84" spans="2:62">
      <c r="B84" s="67"/>
      <c r="C84" s="67"/>
      <c r="D84" s="68"/>
      <c r="E84" s="67"/>
      <c r="F84" s="410" t="s">
        <v>417</v>
      </c>
      <c r="G84" s="411"/>
      <c r="H84" s="411"/>
      <c r="I84" s="411"/>
      <c r="J84" s="411"/>
      <c r="K84" s="411"/>
      <c r="L84" s="412"/>
      <c r="M84" s="65"/>
      <c r="N84" s="70"/>
      <c r="O84" s="70"/>
      <c r="P84" s="72"/>
      <c r="Q84" s="72"/>
      <c r="R84" s="413" t="s">
        <v>518</v>
      </c>
      <c r="S84" s="414"/>
      <c r="T84" s="414"/>
      <c r="U84" s="414"/>
      <c r="V84" s="414"/>
      <c r="W84" s="414"/>
      <c r="X84" s="415"/>
      <c r="Y84" s="65"/>
      <c r="Z84" s="121">
        <f t="shared" si="21"/>
        <v>0</v>
      </c>
      <c r="AA84" s="121">
        <f t="shared" si="23"/>
        <v>0</v>
      </c>
      <c r="AB84" s="121">
        <f t="shared" si="24"/>
        <v>0</v>
      </c>
      <c r="AC84" s="121">
        <f t="shared" si="25"/>
        <v>0</v>
      </c>
      <c r="AD84" s="416" t="str">
        <f t="shared" si="16"/>
        <v>高校男子400m</v>
      </c>
      <c r="AE84" s="416"/>
      <c r="AF84" s="416"/>
      <c r="AG84" s="416"/>
      <c r="AH84" s="416"/>
      <c r="AI84" s="416"/>
      <c r="AJ84" s="416"/>
      <c r="AK84" s="64"/>
      <c r="AL84" s="121">
        <f t="shared" si="22"/>
        <v>0</v>
      </c>
      <c r="AM84" s="121">
        <f t="shared" si="17"/>
        <v>0</v>
      </c>
      <c r="AN84" s="121">
        <f t="shared" si="18"/>
        <v>0</v>
      </c>
      <c r="AO84" s="121">
        <f t="shared" si="19"/>
        <v>0</v>
      </c>
      <c r="AP84" s="416" t="str">
        <f t="shared" si="20"/>
        <v>高校女子3000m</v>
      </c>
      <c r="AQ84" s="416"/>
      <c r="AR84" s="416"/>
      <c r="AS84" s="416"/>
      <c r="AT84" s="416"/>
      <c r="AU84" s="416"/>
      <c r="AV84" s="416"/>
      <c r="AW84" s="118"/>
      <c r="AX84" s="118"/>
      <c r="AY84" s="118"/>
      <c r="AZ84" s="118"/>
      <c r="BA84" s="118"/>
      <c r="BB84" s="118"/>
      <c r="BC84" s="118"/>
      <c r="BD84" s="118"/>
      <c r="BE84" s="118"/>
      <c r="BF84" s="118"/>
      <c r="BG84" s="118"/>
      <c r="BH84" s="118"/>
      <c r="BI84" s="118"/>
      <c r="BJ84" s="118"/>
    </row>
    <row r="85" spans="2:62">
      <c r="B85" s="67"/>
      <c r="C85" s="67"/>
      <c r="D85" s="68"/>
      <c r="E85" s="67"/>
      <c r="F85" s="410" t="s">
        <v>418</v>
      </c>
      <c r="G85" s="411"/>
      <c r="H85" s="411"/>
      <c r="I85" s="411"/>
      <c r="J85" s="411"/>
      <c r="K85" s="411"/>
      <c r="L85" s="412"/>
      <c r="M85" s="65"/>
      <c r="N85" s="70"/>
      <c r="O85" s="70"/>
      <c r="P85" s="72"/>
      <c r="Q85" s="72"/>
      <c r="R85" s="413" t="s">
        <v>519</v>
      </c>
      <c r="S85" s="414"/>
      <c r="T85" s="414"/>
      <c r="U85" s="414"/>
      <c r="V85" s="414"/>
      <c r="W85" s="414"/>
      <c r="X85" s="415"/>
      <c r="Y85" s="65"/>
      <c r="Z85" s="121">
        <f t="shared" si="21"/>
        <v>0</v>
      </c>
      <c r="AA85" s="121">
        <f t="shared" si="23"/>
        <v>0</v>
      </c>
      <c r="AB85" s="121">
        <f t="shared" si="24"/>
        <v>0</v>
      </c>
      <c r="AC85" s="121">
        <f t="shared" si="25"/>
        <v>0</v>
      </c>
      <c r="AD85" s="416" t="str">
        <f t="shared" si="16"/>
        <v>高校男子800m</v>
      </c>
      <c r="AE85" s="416"/>
      <c r="AF85" s="416"/>
      <c r="AG85" s="416"/>
      <c r="AH85" s="416"/>
      <c r="AI85" s="416"/>
      <c r="AJ85" s="416"/>
      <c r="AK85" s="64"/>
      <c r="AL85" s="121">
        <f t="shared" si="22"/>
        <v>0</v>
      </c>
      <c r="AM85" s="121">
        <f t="shared" si="17"/>
        <v>0</v>
      </c>
      <c r="AN85" s="121">
        <f t="shared" si="18"/>
        <v>0</v>
      </c>
      <c r="AO85" s="121">
        <f t="shared" si="19"/>
        <v>0</v>
      </c>
      <c r="AP85" s="416" t="str">
        <f t="shared" si="20"/>
        <v>高校女子100mH(0.838m)</v>
      </c>
      <c r="AQ85" s="416"/>
      <c r="AR85" s="416"/>
      <c r="AS85" s="416"/>
      <c r="AT85" s="416"/>
      <c r="AU85" s="416"/>
      <c r="AV85" s="416"/>
      <c r="AW85" s="118"/>
      <c r="AX85" s="118"/>
      <c r="AY85" s="118"/>
      <c r="AZ85" s="118"/>
      <c r="BA85" s="118"/>
      <c r="BB85" s="118"/>
      <c r="BC85" s="118"/>
      <c r="BD85" s="118"/>
      <c r="BE85" s="118"/>
      <c r="BF85" s="118"/>
      <c r="BG85" s="118"/>
      <c r="BH85" s="118"/>
      <c r="BI85" s="118"/>
      <c r="BJ85" s="118"/>
    </row>
    <row r="86" spans="2:62">
      <c r="B86" s="67"/>
      <c r="C86" s="67"/>
      <c r="D86" s="68"/>
      <c r="E86" s="67"/>
      <c r="F86" s="410" t="s">
        <v>419</v>
      </c>
      <c r="G86" s="411"/>
      <c r="H86" s="411"/>
      <c r="I86" s="411"/>
      <c r="J86" s="411"/>
      <c r="K86" s="411"/>
      <c r="L86" s="412"/>
      <c r="M86" s="65"/>
      <c r="N86" s="70"/>
      <c r="O86" s="70"/>
      <c r="P86" s="72"/>
      <c r="Q86" s="72"/>
      <c r="R86" s="413" t="s">
        <v>520</v>
      </c>
      <c r="S86" s="414"/>
      <c r="T86" s="414"/>
      <c r="U86" s="414"/>
      <c r="V86" s="414"/>
      <c r="W86" s="414"/>
      <c r="X86" s="415"/>
      <c r="Y86" s="65"/>
      <c r="Z86" s="121">
        <f t="shared" si="21"/>
        <v>0</v>
      </c>
      <c r="AA86" s="121">
        <f t="shared" si="23"/>
        <v>0</v>
      </c>
      <c r="AB86" s="121">
        <f t="shared" si="24"/>
        <v>0</v>
      </c>
      <c r="AC86" s="121">
        <f t="shared" si="25"/>
        <v>0</v>
      </c>
      <c r="AD86" s="416" t="str">
        <f t="shared" si="16"/>
        <v>高校男子1500m</v>
      </c>
      <c r="AE86" s="416"/>
      <c r="AF86" s="416"/>
      <c r="AG86" s="416"/>
      <c r="AH86" s="416"/>
      <c r="AI86" s="416"/>
      <c r="AJ86" s="416"/>
      <c r="AK86" s="64"/>
      <c r="AL86" s="121">
        <f t="shared" si="22"/>
        <v>0</v>
      </c>
      <c r="AM86" s="121">
        <f t="shared" si="17"/>
        <v>0</v>
      </c>
      <c r="AN86" s="121">
        <f t="shared" si="18"/>
        <v>0</v>
      </c>
      <c r="AO86" s="121">
        <f t="shared" si="19"/>
        <v>0</v>
      </c>
      <c r="AP86" s="416" t="str">
        <f t="shared" si="20"/>
        <v>高校女子400mH(0.762m)</v>
      </c>
      <c r="AQ86" s="416"/>
      <c r="AR86" s="416"/>
      <c r="AS86" s="416"/>
      <c r="AT86" s="416"/>
      <c r="AU86" s="416"/>
      <c r="AV86" s="416"/>
      <c r="AW86" s="118"/>
      <c r="AX86" s="118"/>
      <c r="AY86" s="118"/>
      <c r="AZ86" s="118"/>
      <c r="BA86" s="118"/>
      <c r="BB86" s="118"/>
      <c r="BC86" s="118"/>
      <c r="BD86" s="118"/>
      <c r="BE86" s="118"/>
      <c r="BF86" s="118"/>
      <c r="BG86" s="118"/>
      <c r="BH86" s="118"/>
      <c r="BI86" s="118"/>
      <c r="BJ86" s="118"/>
    </row>
    <row r="87" spans="2:62">
      <c r="B87" s="67"/>
      <c r="C87" s="67"/>
      <c r="D87" s="68"/>
      <c r="E87" s="67"/>
      <c r="F87" s="410" t="s">
        <v>420</v>
      </c>
      <c r="G87" s="411"/>
      <c r="H87" s="411"/>
      <c r="I87" s="411"/>
      <c r="J87" s="411"/>
      <c r="K87" s="411"/>
      <c r="L87" s="412"/>
      <c r="M87" s="65"/>
      <c r="N87" s="70"/>
      <c r="O87" s="70"/>
      <c r="P87" s="72"/>
      <c r="Q87" s="72"/>
      <c r="R87" s="413" t="s">
        <v>521</v>
      </c>
      <c r="S87" s="414"/>
      <c r="T87" s="414"/>
      <c r="U87" s="414"/>
      <c r="V87" s="414"/>
      <c r="W87" s="414"/>
      <c r="X87" s="415"/>
      <c r="Y87" s="65"/>
      <c r="Z87" s="121">
        <f t="shared" si="21"/>
        <v>0</v>
      </c>
      <c r="AA87" s="121">
        <f t="shared" si="23"/>
        <v>0</v>
      </c>
      <c r="AB87" s="121">
        <f t="shared" si="24"/>
        <v>0</v>
      </c>
      <c r="AC87" s="121">
        <f t="shared" si="25"/>
        <v>0</v>
      </c>
      <c r="AD87" s="416" t="str">
        <f t="shared" si="16"/>
        <v>高校男子5000m</v>
      </c>
      <c r="AE87" s="416"/>
      <c r="AF87" s="416"/>
      <c r="AG87" s="416"/>
      <c r="AH87" s="416"/>
      <c r="AI87" s="416"/>
      <c r="AJ87" s="416"/>
      <c r="AK87" s="64"/>
      <c r="AL87" s="121">
        <f t="shared" si="22"/>
        <v>0</v>
      </c>
      <c r="AM87" s="121">
        <f t="shared" si="17"/>
        <v>0</v>
      </c>
      <c r="AN87" s="121">
        <f t="shared" si="18"/>
        <v>0</v>
      </c>
      <c r="AO87" s="121">
        <f t="shared" si="19"/>
        <v>0</v>
      </c>
      <c r="AP87" s="416" t="str">
        <f t="shared" si="20"/>
        <v>高校女子5000mW</v>
      </c>
      <c r="AQ87" s="416"/>
      <c r="AR87" s="416"/>
      <c r="AS87" s="416"/>
      <c r="AT87" s="416"/>
      <c r="AU87" s="416"/>
      <c r="AV87" s="416"/>
      <c r="AW87" s="118"/>
      <c r="AX87" s="118"/>
      <c r="AY87" s="118"/>
      <c r="AZ87" s="118"/>
      <c r="BA87" s="118"/>
      <c r="BB87" s="118"/>
      <c r="BC87" s="118"/>
      <c r="BD87" s="118"/>
      <c r="BE87" s="118"/>
      <c r="BF87" s="118"/>
      <c r="BG87" s="118"/>
      <c r="BH87" s="118"/>
      <c r="BI87" s="118"/>
      <c r="BJ87" s="118"/>
    </row>
    <row r="88" spans="2:62">
      <c r="B88" s="67"/>
      <c r="C88" s="67"/>
      <c r="D88" s="68"/>
      <c r="E88" s="67"/>
      <c r="F88" s="410" t="s">
        <v>421</v>
      </c>
      <c r="G88" s="411"/>
      <c r="H88" s="411"/>
      <c r="I88" s="411"/>
      <c r="J88" s="411"/>
      <c r="K88" s="411"/>
      <c r="L88" s="412"/>
      <c r="M88" s="65"/>
      <c r="N88" s="70"/>
      <c r="O88" s="70"/>
      <c r="P88" s="72"/>
      <c r="Q88" s="72"/>
      <c r="R88" s="413" t="s">
        <v>522</v>
      </c>
      <c r="S88" s="414"/>
      <c r="T88" s="414"/>
      <c r="U88" s="414"/>
      <c r="V88" s="414"/>
      <c r="W88" s="414"/>
      <c r="X88" s="415"/>
      <c r="Y88" s="65"/>
      <c r="Z88" s="121">
        <f t="shared" si="21"/>
        <v>0</v>
      </c>
      <c r="AA88" s="121">
        <f t="shared" si="23"/>
        <v>0</v>
      </c>
      <c r="AB88" s="121">
        <f t="shared" si="24"/>
        <v>0</v>
      </c>
      <c r="AC88" s="121">
        <f t="shared" si="25"/>
        <v>0</v>
      </c>
      <c r="AD88" s="416" t="str">
        <f t="shared" si="16"/>
        <v>高校男子110mH(1.067m)</v>
      </c>
      <c r="AE88" s="416"/>
      <c r="AF88" s="416"/>
      <c r="AG88" s="416"/>
      <c r="AH88" s="416"/>
      <c r="AI88" s="416"/>
      <c r="AJ88" s="416"/>
      <c r="AK88" s="64"/>
      <c r="AL88" s="121">
        <f t="shared" si="22"/>
        <v>0</v>
      </c>
      <c r="AM88" s="121">
        <f t="shared" si="17"/>
        <v>0</v>
      </c>
      <c r="AN88" s="121">
        <f t="shared" si="18"/>
        <v>0</v>
      </c>
      <c r="AO88" s="121">
        <f t="shared" si="19"/>
        <v>0</v>
      </c>
      <c r="AP88" s="416" t="str">
        <f t="shared" si="20"/>
        <v>高校女子4X400mR</v>
      </c>
      <c r="AQ88" s="416"/>
      <c r="AR88" s="416"/>
      <c r="AS88" s="416"/>
      <c r="AT88" s="416"/>
      <c r="AU88" s="416"/>
      <c r="AV88" s="416"/>
      <c r="AW88" s="118"/>
      <c r="AX88" s="118"/>
      <c r="AY88" s="118"/>
      <c r="AZ88" s="118"/>
      <c r="BA88" s="118"/>
      <c r="BB88" s="118"/>
      <c r="BC88" s="118"/>
      <c r="BD88" s="118"/>
      <c r="BE88" s="118"/>
      <c r="BF88" s="118"/>
      <c r="BG88" s="118"/>
      <c r="BH88" s="118"/>
      <c r="BI88" s="118"/>
      <c r="BJ88" s="118"/>
    </row>
    <row r="89" spans="2:62">
      <c r="B89" s="67"/>
      <c r="C89" s="67"/>
      <c r="D89" s="68"/>
      <c r="E89" s="67"/>
      <c r="F89" s="410" t="s">
        <v>422</v>
      </c>
      <c r="G89" s="411"/>
      <c r="H89" s="411"/>
      <c r="I89" s="411"/>
      <c r="J89" s="411"/>
      <c r="K89" s="411"/>
      <c r="L89" s="412"/>
      <c r="M89" s="65"/>
      <c r="N89" s="70"/>
      <c r="O89" s="70"/>
      <c r="P89" s="72"/>
      <c r="Q89" s="72"/>
      <c r="R89" s="413" t="s">
        <v>523</v>
      </c>
      <c r="S89" s="414"/>
      <c r="T89" s="414"/>
      <c r="U89" s="414"/>
      <c r="V89" s="414"/>
      <c r="W89" s="414"/>
      <c r="X89" s="415"/>
      <c r="Y89" s="65"/>
      <c r="Z89" s="121">
        <f t="shared" si="21"/>
        <v>0</v>
      </c>
      <c r="AA89" s="121">
        <f t="shared" si="23"/>
        <v>0</v>
      </c>
      <c r="AB89" s="121">
        <f t="shared" si="24"/>
        <v>0</v>
      </c>
      <c r="AC89" s="121">
        <f t="shared" si="25"/>
        <v>0</v>
      </c>
      <c r="AD89" s="416" t="str">
        <f t="shared" si="16"/>
        <v>高校男子400mH(0.914m)</v>
      </c>
      <c r="AE89" s="416"/>
      <c r="AF89" s="416"/>
      <c r="AG89" s="416"/>
      <c r="AH89" s="416"/>
      <c r="AI89" s="416"/>
      <c r="AJ89" s="416"/>
      <c r="AK89" s="64"/>
      <c r="AL89" s="121">
        <f t="shared" si="22"/>
        <v>0</v>
      </c>
      <c r="AM89" s="121">
        <f t="shared" si="17"/>
        <v>0</v>
      </c>
      <c r="AN89" s="121">
        <f t="shared" si="18"/>
        <v>0</v>
      </c>
      <c r="AO89" s="121">
        <f t="shared" si="19"/>
        <v>0</v>
      </c>
      <c r="AP89" s="416" t="str">
        <f t="shared" si="20"/>
        <v>高校女子4X100mR</v>
      </c>
      <c r="AQ89" s="416"/>
      <c r="AR89" s="416"/>
      <c r="AS89" s="416"/>
      <c r="AT89" s="416"/>
      <c r="AU89" s="416"/>
      <c r="AV89" s="416"/>
      <c r="AW89" s="118"/>
      <c r="AX89" s="118"/>
      <c r="AY89" s="118"/>
      <c r="AZ89" s="118"/>
      <c r="BA89" s="118"/>
      <c r="BB89" s="118"/>
      <c r="BC89" s="118"/>
      <c r="BD89" s="118"/>
      <c r="BE89" s="118"/>
      <c r="BF89" s="118"/>
      <c r="BG89" s="118"/>
      <c r="BH89" s="118"/>
      <c r="BI89" s="118"/>
      <c r="BJ89" s="118"/>
    </row>
    <row r="90" spans="2:62">
      <c r="B90" s="67"/>
      <c r="C90" s="67"/>
      <c r="D90" s="68"/>
      <c r="E90" s="67"/>
      <c r="F90" s="410" t="s">
        <v>423</v>
      </c>
      <c r="G90" s="411"/>
      <c r="H90" s="411"/>
      <c r="I90" s="411"/>
      <c r="J90" s="411"/>
      <c r="K90" s="411"/>
      <c r="L90" s="412"/>
      <c r="M90" s="65"/>
      <c r="N90" s="70"/>
      <c r="O90" s="70"/>
      <c r="P90" s="72"/>
      <c r="Q90" s="72"/>
      <c r="R90" s="413" t="s">
        <v>524</v>
      </c>
      <c r="S90" s="414"/>
      <c r="T90" s="414"/>
      <c r="U90" s="414"/>
      <c r="V90" s="414"/>
      <c r="W90" s="414"/>
      <c r="X90" s="415"/>
      <c r="Y90" s="65"/>
      <c r="Z90" s="121">
        <f t="shared" si="21"/>
        <v>0</v>
      </c>
      <c r="AA90" s="121">
        <f t="shared" si="23"/>
        <v>0</v>
      </c>
      <c r="AB90" s="121">
        <f t="shared" si="24"/>
        <v>0</v>
      </c>
      <c r="AC90" s="121">
        <f t="shared" si="25"/>
        <v>0</v>
      </c>
      <c r="AD90" s="416" t="str">
        <f t="shared" si="16"/>
        <v>高校男子3000mSC(0.914m)</v>
      </c>
      <c r="AE90" s="416"/>
      <c r="AF90" s="416"/>
      <c r="AG90" s="416"/>
      <c r="AH90" s="416"/>
      <c r="AI90" s="416"/>
      <c r="AJ90" s="416"/>
      <c r="AK90" s="64"/>
      <c r="AL90" s="121">
        <f t="shared" si="22"/>
        <v>0</v>
      </c>
      <c r="AM90" s="121">
        <f t="shared" si="17"/>
        <v>0</v>
      </c>
      <c r="AN90" s="121">
        <f t="shared" si="18"/>
        <v>0</v>
      </c>
      <c r="AO90" s="121">
        <f t="shared" si="19"/>
        <v>0</v>
      </c>
      <c r="AP90" s="416" t="str">
        <f t="shared" si="20"/>
        <v>高校女子走高跳</v>
      </c>
      <c r="AQ90" s="416"/>
      <c r="AR90" s="416"/>
      <c r="AS90" s="416"/>
      <c r="AT90" s="416"/>
      <c r="AU90" s="416"/>
      <c r="AV90" s="416"/>
      <c r="AW90" s="118"/>
      <c r="AX90" s="118"/>
      <c r="AY90" s="118"/>
      <c r="AZ90" s="118"/>
      <c r="BA90" s="118"/>
      <c r="BB90" s="118"/>
      <c r="BC90" s="118"/>
      <c r="BD90" s="118"/>
      <c r="BE90" s="118"/>
      <c r="BF90" s="118"/>
      <c r="BG90" s="118"/>
      <c r="BH90" s="118"/>
      <c r="BI90" s="118"/>
      <c r="BJ90" s="118"/>
    </row>
    <row r="91" spans="2:62">
      <c r="B91" s="67"/>
      <c r="C91" s="67"/>
      <c r="D91" s="68"/>
      <c r="E91" s="67"/>
      <c r="F91" s="410" t="s">
        <v>424</v>
      </c>
      <c r="G91" s="411"/>
      <c r="H91" s="411"/>
      <c r="I91" s="411"/>
      <c r="J91" s="411"/>
      <c r="K91" s="411"/>
      <c r="L91" s="412"/>
      <c r="M91" s="65"/>
      <c r="N91" s="70"/>
      <c r="O91" s="70"/>
      <c r="P91" s="72"/>
      <c r="Q91" s="72"/>
      <c r="R91" s="413" t="s">
        <v>525</v>
      </c>
      <c r="S91" s="414"/>
      <c r="T91" s="414"/>
      <c r="U91" s="414"/>
      <c r="V91" s="414"/>
      <c r="W91" s="414"/>
      <c r="X91" s="415"/>
      <c r="Y91" s="65"/>
      <c r="Z91" s="121">
        <f t="shared" si="21"/>
        <v>0</v>
      </c>
      <c r="AA91" s="121">
        <f t="shared" si="23"/>
        <v>0</v>
      </c>
      <c r="AB91" s="121">
        <f t="shared" si="24"/>
        <v>0</v>
      </c>
      <c r="AC91" s="121">
        <f t="shared" si="25"/>
        <v>0</v>
      </c>
      <c r="AD91" s="416" t="str">
        <f t="shared" si="16"/>
        <v>高校男子5000mW</v>
      </c>
      <c r="AE91" s="416"/>
      <c r="AF91" s="416"/>
      <c r="AG91" s="416"/>
      <c r="AH91" s="416"/>
      <c r="AI91" s="416"/>
      <c r="AJ91" s="416"/>
      <c r="AK91" s="64"/>
      <c r="AL91" s="121">
        <f t="shared" si="22"/>
        <v>0</v>
      </c>
      <c r="AM91" s="121">
        <f t="shared" si="17"/>
        <v>0</v>
      </c>
      <c r="AN91" s="121">
        <f t="shared" si="18"/>
        <v>0</v>
      </c>
      <c r="AO91" s="121">
        <f t="shared" si="19"/>
        <v>0</v>
      </c>
      <c r="AP91" s="416" t="str">
        <f t="shared" si="20"/>
        <v>高校女子棒高跳</v>
      </c>
      <c r="AQ91" s="416"/>
      <c r="AR91" s="416"/>
      <c r="AS91" s="416"/>
      <c r="AT91" s="416"/>
      <c r="AU91" s="416"/>
      <c r="AV91" s="416"/>
      <c r="AW91" s="118"/>
      <c r="AX91" s="118"/>
      <c r="AY91" s="118"/>
      <c r="AZ91" s="118"/>
      <c r="BA91" s="118"/>
      <c r="BB91" s="118"/>
      <c r="BC91" s="118"/>
      <c r="BD91" s="118"/>
      <c r="BE91" s="118"/>
      <c r="BF91" s="118"/>
      <c r="BG91" s="118"/>
      <c r="BH91" s="118"/>
      <c r="BI91" s="118"/>
      <c r="BJ91" s="118"/>
    </row>
    <row r="92" spans="2:62">
      <c r="B92" s="67"/>
      <c r="C92" s="67"/>
      <c r="D92" s="68"/>
      <c r="E92" s="67"/>
      <c r="F92" s="410" t="s">
        <v>425</v>
      </c>
      <c r="G92" s="411"/>
      <c r="H92" s="411"/>
      <c r="I92" s="411"/>
      <c r="J92" s="411"/>
      <c r="K92" s="411"/>
      <c r="L92" s="412"/>
      <c r="M92" s="65"/>
      <c r="N92" s="70"/>
      <c r="O92" s="70"/>
      <c r="P92" s="72"/>
      <c r="Q92" s="72"/>
      <c r="R92" s="413" t="s">
        <v>526</v>
      </c>
      <c r="S92" s="414"/>
      <c r="T92" s="414"/>
      <c r="U92" s="414"/>
      <c r="V92" s="414"/>
      <c r="W92" s="414"/>
      <c r="X92" s="415"/>
      <c r="Y92" s="65"/>
      <c r="Z92" s="121">
        <f t="shared" si="21"/>
        <v>0</v>
      </c>
      <c r="AA92" s="121">
        <f t="shared" si="23"/>
        <v>0</v>
      </c>
      <c r="AB92" s="121">
        <f t="shared" si="24"/>
        <v>0</v>
      </c>
      <c r="AC92" s="121">
        <f t="shared" si="25"/>
        <v>0</v>
      </c>
      <c r="AD92" s="416" t="str">
        <f t="shared" si="16"/>
        <v>高校男子4X100mR</v>
      </c>
      <c r="AE92" s="416"/>
      <c r="AF92" s="416"/>
      <c r="AG92" s="416"/>
      <c r="AH92" s="416"/>
      <c r="AI92" s="416"/>
      <c r="AJ92" s="416"/>
      <c r="AK92" s="64"/>
      <c r="AL92" s="121">
        <f t="shared" si="22"/>
        <v>0</v>
      </c>
      <c r="AM92" s="121">
        <f t="shared" si="17"/>
        <v>0</v>
      </c>
      <c r="AN92" s="121">
        <f t="shared" si="18"/>
        <v>0</v>
      </c>
      <c r="AO92" s="121">
        <f t="shared" si="19"/>
        <v>0</v>
      </c>
      <c r="AP92" s="416" t="str">
        <f t="shared" si="20"/>
        <v>高校女子走幅跳</v>
      </c>
      <c r="AQ92" s="416"/>
      <c r="AR92" s="416"/>
      <c r="AS92" s="416"/>
      <c r="AT92" s="416"/>
      <c r="AU92" s="416"/>
      <c r="AV92" s="416"/>
      <c r="AW92" s="118"/>
      <c r="AX92" s="118"/>
      <c r="AY92" s="118"/>
      <c r="AZ92" s="118"/>
      <c r="BA92" s="118"/>
      <c r="BB92" s="118"/>
      <c r="BC92" s="118"/>
      <c r="BD92" s="118"/>
      <c r="BE92" s="118"/>
      <c r="BF92" s="118"/>
      <c r="BG92" s="118"/>
      <c r="BH92" s="118"/>
      <c r="BI92" s="118"/>
      <c r="BJ92" s="118"/>
    </row>
    <row r="93" spans="2:62">
      <c r="B93" s="67"/>
      <c r="C93" s="67"/>
      <c r="D93" s="68"/>
      <c r="E93" s="67"/>
      <c r="F93" s="410" t="s">
        <v>426</v>
      </c>
      <c r="G93" s="411"/>
      <c r="H93" s="411"/>
      <c r="I93" s="411"/>
      <c r="J93" s="411"/>
      <c r="K93" s="411"/>
      <c r="L93" s="412"/>
      <c r="M93" s="65"/>
      <c r="N93" s="70"/>
      <c r="O93" s="70"/>
      <c r="P93" s="72"/>
      <c r="Q93" s="72"/>
      <c r="R93" s="413" t="s">
        <v>527</v>
      </c>
      <c r="S93" s="414"/>
      <c r="T93" s="414"/>
      <c r="U93" s="414"/>
      <c r="V93" s="414"/>
      <c r="W93" s="414"/>
      <c r="X93" s="415"/>
      <c r="Y93" s="65"/>
      <c r="Z93" s="121">
        <f t="shared" si="21"/>
        <v>0</v>
      </c>
      <c r="AA93" s="121">
        <f t="shared" si="23"/>
        <v>0</v>
      </c>
      <c r="AB93" s="121">
        <f t="shared" si="24"/>
        <v>0</v>
      </c>
      <c r="AC93" s="121">
        <f t="shared" si="25"/>
        <v>0</v>
      </c>
      <c r="AD93" s="416" t="str">
        <f t="shared" si="16"/>
        <v>高校男子4X400mR</v>
      </c>
      <c r="AE93" s="416"/>
      <c r="AF93" s="416"/>
      <c r="AG93" s="416"/>
      <c r="AH93" s="416"/>
      <c r="AI93" s="416"/>
      <c r="AJ93" s="416"/>
      <c r="AK93" s="64"/>
      <c r="AL93" s="121">
        <f t="shared" si="22"/>
        <v>0</v>
      </c>
      <c r="AM93" s="121">
        <f t="shared" si="17"/>
        <v>0</v>
      </c>
      <c r="AN93" s="121">
        <f t="shared" si="18"/>
        <v>0</v>
      </c>
      <c r="AO93" s="121">
        <f t="shared" si="19"/>
        <v>0</v>
      </c>
      <c r="AP93" s="416" t="str">
        <f t="shared" si="20"/>
        <v>高校女子砲丸投(4.000kg)</v>
      </c>
      <c r="AQ93" s="416"/>
      <c r="AR93" s="416"/>
      <c r="AS93" s="416"/>
      <c r="AT93" s="416"/>
      <c r="AU93" s="416"/>
      <c r="AV93" s="416"/>
      <c r="AW93" s="118"/>
      <c r="AX93" s="118"/>
      <c r="AY93" s="118"/>
      <c r="AZ93" s="118"/>
      <c r="BA93" s="118"/>
      <c r="BB93" s="118"/>
      <c r="BC93" s="118"/>
      <c r="BD93" s="118"/>
      <c r="BE93" s="118"/>
      <c r="BF93" s="118"/>
      <c r="BG93" s="118"/>
      <c r="BH93" s="118"/>
      <c r="BI93" s="118"/>
      <c r="BJ93" s="118"/>
    </row>
    <row r="94" spans="2:62">
      <c r="B94" s="67"/>
      <c r="C94" s="67"/>
      <c r="D94" s="68"/>
      <c r="E94" s="67"/>
      <c r="F94" s="410" t="s">
        <v>427</v>
      </c>
      <c r="G94" s="411"/>
      <c r="H94" s="411"/>
      <c r="I94" s="411"/>
      <c r="J94" s="411"/>
      <c r="K94" s="411"/>
      <c r="L94" s="412"/>
      <c r="M94" s="65"/>
      <c r="N94" s="70"/>
      <c r="O94" s="70"/>
      <c r="P94" s="72"/>
      <c r="Q94" s="72"/>
      <c r="R94" s="413" t="s">
        <v>528</v>
      </c>
      <c r="S94" s="414"/>
      <c r="T94" s="414"/>
      <c r="U94" s="414"/>
      <c r="V94" s="414"/>
      <c r="W94" s="414"/>
      <c r="X94" s="415"/>
      <c r="Y94" s="65"/>
      <c r="Z94" s="121">
        <f t="shared" si="21"/>
        <v>0</v>
      </c>
      <c r="AA94" s="121">
        <f t="shared" si="23"/>
        <v>0</v>
      </c>
      <c r="AB94" s="121">
        <f t="shared" si="24"/>
        <v>0</v>
      </c>
      <c r="AC94" s="121">
        <f t="shared" si="25"/>
        <v>0</v>
      </c>
      <c r="AD94" s="416" t="str">
        <f t="shared" si="16"/>
        <v>高校男子走高跳</v>
      </c>
      <c r="AE94" s="416"/>
      <c r="AF94" s="416"/>
      <c r="AG94" s="416"/>
      <c r="AH94" s="416"/>
      <c r="AI94" s="416"/>
      <c r="AJ94" s="416"/>
      <c r="AK94" s="64"/>
      <c r="AL94" s="121">
        <f t="shared" si="22"/>
        <v>0</v>
      </c>
      <c r="AM94" s="121">
        <f t="shared" si="17"/>
        <v>0</v>
      </c>
      <c r="AN94" s="121">
        <f t="shared" si="18"/>
        <v>0</v>
      </c>
      <c r="AO94" s="121">
        <f t="shared" si="19"/>
        <v>0</v>
      </c>
      <c r="AP94" s="416" t="str">
        <f t="shared" si="20"/>
        <v>高校女子円盤投(1.000kg)</v>
      </c>
      <c r="AQ94" s="416"/>
      <c r="AR94" s="416"/>
      <c r="AS94" s="416"/>
      <c r="AT94" s="416"/>
      <c r="AU94" s="416"/>
      <c r="AV94" s="416"/>
      <c r="AW94" s="118"/>
      <c r="AX94" s="118"/>
      <c r="AY94" s="118"/>
      <c r="AZ94" s="118"/>
      <c r="BA94" s="118"/>
      <c r="BB94" s="118"/>
      <c r="BC94" s="118"/>
      <c r="BD94" s="118"/>
      <c r="BE94" s="118"/>
      <c r="BF94" s="118"/>
      <c r="BG94" s="118"/>
      <c r="BH94" s="118"/>
      <c r="BI94" s="118"/>
      <c r="BJ94" s="118"/>
    </row>
    <row r="95" spans="2:62">
      <c r="B95" s="67"/>
      <c r="C95" s="67"/>
      <c r="D95" s="68"/>
      <c r="E95" s="67"/>
      <c r="F95" s="410" t="s">
        <v>428</v>
      </c>
      <c r="G95" s="411"/>
      <c r="H95" s="411"/>
      <c r="I95" s="411"/>
      <c r="J95" s="411"/>
      <c r="K95" s="411"/>
      <c r="L95" s="412"/>
      <c r="M95" s="65"/>
      <c r="N95" s="70"/>
      <c r="O95" s="70"/>
      <c r="P95" s="72"/>
      <c r="Q95" s="72"/>
      <c r="R95" s="413" t="s">
        <v>529</v>
      </c>
      <c r="S95" s="414"/>
      <c r="T95" s="414"/>
      <c r="U95" s="414"/>
      <c r="V95" s="414"/>
      <c r="W95" s="414"/>
      <c r="X95" s="415"/>
      <c r="Y95" s="65"/>
      <c r="Z95" s="121">
        <f t="shared" si="21"/>
        <v>0</v>
      </c>
      <c r="AA95" s="121">
        <f t="shared" si="23"/>
        <v>0</v>
      </c>
      <c r="AB95" s="121">
        <f t="shared" si="24"/>
        <v>0</v>
      </c>
      <c r="AC95" s="121">
        <f t="shared" si="25"/>
        <v>0</v>
      </c>
      <c r="AD95" s="416" t="str">
        <f t="shared" si="16"/>
        <v>高校男子棒高跳</v>
      </c>
      <c r="AE95" s="416"/>
      <c r="AF95" s="416"/>
      <c r="AG95" s="416"/>
      <c r="AH95" s="416"/>
      <c r="AI95" s="416"/>
      <c r="AJ95" s="416"/>
      <c r="AK95" s="64"/>
      <c r="AL95" s="121">
        <f t="shared" si="22"/>
        <v>0</v>
      </c>
      <c r="AM95" s="121">
        <f t="shared" si="17"/>
        <v>0</v>
      </c>
      <c r="AN95" s="121">
        <f t="shared" si="18"/>
        <v>0</v>
      </c>
      <c r="AO95" s="121">
        <f t="shared" si="19"/>
        <v>0</v>
      </c>
      <c r="AP95" s="416" t="str">
        <f t="shared" si="20"/>
        <v>高校女子ﾊﾝﾏｰ投(4.000kg)</v>
      </c>
      <c r="AQ95" s="416"/>
      <c r="AR95" s="416"/>
      <c r="AS95" s="416"/>
      <c r="AT95" s="416"/>
      <c r="AU95" s="416"/>
      <c r="AV95" s="416"/>
      <c r="AW95" s="118"/>
      <c r="AX95" s="118"/>
      <c r="AY95" s="118"/>
      <c r="AZ95" s="118"/>
      <c r="BA95" s="118"/>
      <c r="BB95" s="118"/>
      <c r="BC95" s="118"/>
      <c r="BD95" s="118"/>
      <c r="BE95" s="118"/>
      <c r="BF95" s="118"/>
      <c r="BG95" s="118"/>
      <c r="BH95" s="118"/>
      <c r="BI95" s="118"/>
      <c r="BJ95" s="118"/>
    </row>
    <row r="96" spans="2:62">
      <c r="B96" s="67"/>
      <c r="C96" s="67"/>
      <c r="D96" s="68"/>
      <c r="E96" s="67"/>
      <c r="F96" s="410" t="s">
        <v>429</v>
      </c>
      <c r="G96" s="411"/>
      <c r="H96" s="411"/>
      <c r="I96" s="411"/>
      <c r="J96" s="411"/>
      <c r="K96" s="411"/>
      <c r="L96" s="412"/>
      <c r="M96" s="65"/>
      <c r="N96" s="70"/>
      <c r="O96" s="70"/>
      <c r="P96" s="72"/>
      <c r="Q96" s="72"/>
      <c r="R96" s="413" t="s">
        <v>530</v>
      </c>
      <c r="S96" s="414"/>
      <c r="T96" s="414"/>
      <c r="U96" s="414"/>
      <c r="V96" s="414"/>
      <c r="W96" s="414"/>
      <c r="X96" s="415"/>
      <c r="Y96" s="65"/>
      <c r="Z96" s="121">
        <f t="shared" si="21"/>
        <v>0</v>
      </c>
      <c r="AA96" s="121">
        <f t="shared" si="23"/>
        <v>0</v>
      </c>
      <c r="AB96" s="121">
        <f t="shared" si="24"/>
        <v>0</v>
      </c>
      <c r="AC96" s="121">
        <f t="shared" si="25"/>
        <v>0</v>
      </c>
      <c r="AD96" s="416" t="str">
        <f t="shared" si="16"/>
        <v>高校男子走幅跳</v>
      </c>
      <c r="AE96" s="416"/>
      <c r="AF96" s="416"/>
      <c r="AG96" s="416"/>
      <c r="AH96" s="416"/>
      <c r="AI96" s="416"/>
      <c r="AJ96" s="416"/>
      <c r="AK96" s="64"/>
      <c r="AL96" s="121">
        <f t="shared" si="22"/>
        <v>0</v>
      </c>
      <c r="AM96" s="121">
        <f t="shared" si="17"/>
        <v>0</v>
      </c>
      <c r="AN96" s="121">
        <f t="shared" si="18"/>
        <v>0</v>
      </c>
      <c r="AO96" s="121">
        <f t="shared" si="19"/>
        <v>0</v>
      </c>
      <c r="AP96" s="416" t="str">
        <f t="shared" si="20"/>
        <v>高校女子やり投(600g)</v>
      </c>
      <c r="AQ96" s="416"/>
      <c r="AR96" s="416"/>
      <c r="AS96" s="416"/>
      <c r="AT96" s="416"/>
      <c r="AU96" s="416"/>
      <c r="AV96" s="416"/>
      <c r="AW96" s="118"/>
      <c r="AX96" s="118"/>
      <c r="AY96" s="118"/>
      <c r="AZ96" s="118"/>
      <c r="BA96" s="118"/>
      <c r="BB96" s="118"/>
      <c r="BC96" s="118"/>
      <c r="BD96" s="118"/>
      <c r="BE96" s="118"/>
      <c r="BF96" s="118"/>
      <c r="BG96" s="118"/>
      <c r="BH96" s="118"/>
      <c r="BI96" s="118"/>
      <c r="BJ96" s="118"/>
    </row>
    <row r="97" spans="2:62">
      <c r="B97" s="67"/>
      <c r="C97" s="67"/>
      <c r="D97" s="68"/>
      <c r="E97" s="67"/>
      <c r="F97" s="410" t="s">
        <v>430</v>
      </c>
      <c r="G97" s="411"/>
      <c r="H97" s="411"/>
      <c r="I97" s="411"/>
      <c r="J97" s="411"/>
      <c r="K97" s="411"/>
      <c r="L97" s="412"/>
      <c r="M97" s="65"/>
      <c r="N97" s="70"/>
      <c r="O97" s="72"/>
      <c r="P97" s="70"/>
      <c r="Q97" s="70"/>
      <c r="R97" s="413" t="s">
        <v>531</v>
      </c>
      <c r="S97" s="414"/>
      <c r="T97" s="414"/>
      <c r="U97" s="414"/>
      <c r="V97" s="414"/>
      <c r="W97" s="414"/>
      <c r="X97" s="415"/>
      <c r="Y97" s="65"/>
      <c r="Z97" s="121">
        <f t="shared" si="21"/>
        <v>0</v>
      </c>
      <c r="AA97" s="121">
        <f t="shared" si="23"/>
        <v>0</v>
      </c>
      <c r="AB97" s="121">
        <f t="shared" si="24"/>
        <v>0</v>
      </c>
      <c r="AC97" s="121">
        <f t="shared" si="25"/>
        <v>0</v>
      </c>
      <c r="AD97" s="416" t="str">
        <f t="shared" si="16"/>
        <v>高校男子三段跳</v>
      </c>
      <c r="AE97" s="416"/>
      <c r="AF97" s="416"/>
      <c r="AG97" s="416"/>
      <c r="AH97" s="416"/>
      <c r="AI97" s="416"/>
      <c r="AJ97" s="416"/>
      <c r="AK97" s="64"/>
      <c r="AL97" s="121">
        <f t="shared" si="22"/>
        <v>0</v>
      </c>
      <c r="AM97" s="121">
        <f t="shared" si="17"/>
        <v>0</v>
      </c>
      <c r="AN97" s="121">
        <f t="shared" si="18"/>
        <v>0</v>
      </c>
      <c r="AO97" s="121">
        <f t="shared" si="19"/>
        <v>0</v>
      </c>
      <c r="AP97" s="416" t="str">
        <f t="shared" si="20"/>
        <v>中学女子100m</v>
      </c>
      <c r="AQ97" s="416"/>
      <c r="AR97" s="416"/>
      <c r="AS97" s="416"/>
      <c r="AT97" s="416"/>
      <c r="AU97" s="416"/>
      <c r="AV97" s="416"/>
      <c r="AW97" s="118"/>
      <c r="AX97" s="118"/>
      <c r="AY97" s="118"/>
      <c r="AZ97" s="118"/>
      <c r="BA97" s="118"/>
      <c r="BB97" s="118"/>
      <c r="BC97" s="118"/>
      <c r="BD97" s="118"/>
      <c r="BE97" s="118"/>
      <c r="BF97" s="118"/>
      <c r="BG97" s="118"/>
      <c r="BH97" s="118"/>
      <c r="BI97" s="118"/>
      <c r="BJ97" s="118"/>
    </row>
    <row r="98" spans="2:62">
      <c r="B98" s="67"/>
      <c r="C98" s="67"/>
      <c r="D98" s="68"/>
      <c r="E98" s="67"/>
      <c r="F98" s="410" t="s">
        <v>431</v>
      </c>
      <c r="G98" s="411"/>
      <c r="H98" s="411"/>
      <c r="I98" s="411"/>
      <c r="J98" s="411"/>
      <c r="K98" s="411"/>
      <c r="L98" s="412"/>
      <c r="M98" s="65"/>
      <c r="N98" s="70"/>
      <c r="O98" s="72"/>
      <c r="P98" s="70"/>
      <c r="Q98" s="70"/>
      <c r="R98" s="413" t="s">
        <v>600</v>
      </c>
      <c r="S98" s="414"/>
      <c r="T98" s="414"/>
      <c r="U98" s="414"/>
      <c r="V98" s="414"/>
      <c r="W98" s="414"/>
      <c r="X98" s="415"/>
      <c r="Y98" s="65"/>
      <c r="Z98" s="121">
        <f t="shared" si="21"/>
        <v>0</v>
      </c>
      <c r="AA98" s="121">
        <f t="shared" si="23"/>
        <v>0</v>
      </c>
      <c r="AB98" s="121">
        <f t="shared" si="24"/>
        <v>0</v>
      </c>
      <c r="AC98" s="121">
        <f t="shared" si="25"/>
        <v>0</v>
      </c>
      <c r="AD98" s="416" t="str">
        <f t="shared" si="16"/>
        <v>高校男子砲丸投(6.000kg)</v>
      </c>
      <c r="AE98" s="416"/>
      <c r="AF98" s="416"/>
      <c r="AG98" s="416"/>
      <c r="AH98" s="416"/>
      <c r="AI98" s="416"/>
      <c r="AJ98" s="416"/>
      <c r="AK98" s="64"/>
      <c r="AL98" s="121">
        <f t="shared" si="22"/>
        <v>0</v>
      </c>
      <c r="AM98" s="121">
        <f t="shared" si="17"/>
        <v>0</v>
      </c>
      <c r="AN98" s="121">
        <f t="shared" si="18"/>
        <v>0</v>
      </c>
      <c r="AO98" s="121">
        <f t="shared" si="19"/>
        <v>0</v>
      </c>
      <c r="AP98" s="416" t="str">
        <f t="shared" si="20"/>
        <v>中学女子3年100m</v>
      </c>
      <c r="AQ98" s="416"/>
      <c r="AR98" s="416"/>
      <c r="AS98" s="416"/>
      <c r="AT98" s="416"/>
      <c r="AU98" s="416"/>
      <c r="AV98" s="416"/>
      <c r="AW98" s="118"/>
      <c r="AX98" s="118"/>
      <c r="AY98" s="118"/>
      <c r="AZ98" s="118"/>
      <c r="BA98" s="118"/>
      <c r="BB98" s="118"/>
      <c r="BC98" s="118"/>
      <c r="BD98" s="118"/>
      <c r="BE98" s="118"/>
      <c r="BF98" s="118"/>
      <c r="BG98" s="118"/>
      <c r="BH98" s="118"/>
      <c r="BI98" s="118"/>
      <c r="BJ98" s="118"/>
    </row>
    <row r="99" spans="2:62">
      <c r="B99" s="67"/>
      <c r="C99" s="67"/>
      <c r="D99" s="68"/>
      <c r="E99" s="67"/>
      <c r="F99" s="410" t="s">
        <v>432</v>
      </c>
      <c r="G99" s="411"/>
      <c r="H99" s="411"/>
      <c r="I99" s="411"/>
      <c r="J99" s="411"/>
      <c r="K99" s="411"/>
      <c r="L99" s="412"/>
      <c r="M99" s="65"/>
      <c r="N99" s="70"/>
      <c r="O99" s="72">
        <v>1</v>
      </c>
      <c r="P99" s="70"/>
      <c r="Q99" s="70"/>
      <c r="R99" s="413" t="s">
        <v>601</v>
      </c>
      <c r="S99" s="414"/>
      <c r="T99" s="414"/>
      <c r="U99" s="414"/>
      <c r="V99" s="414"/>
      <c r="W99" s="414"/>
      <c r="X99" s="415"/>
      <c r="Y99" s="65"/>
      <c r="Z99" s="121">
        <f t="shared" si="21"/>
        <v>0</v>
      </c>
      <c r="AA99" s="121">
        <f t="shared" si="23"/>
        <v>0</v>
      </c>
      <c r="AB99" s="121">
        <f t="shared" si="24"/>
        <v>0</v>
      </c>
      <c r="AC99" s="121">
        <f t="shared" si="25"/>
        <v>0</v>
      </c>
      <c r="AD99" s="416" t="str">
        <f t="shared" si="16"/>
        <v>高校男子円盤投(1.750kg)</v>
      </c>
      <c r="AE99" s="416"/>
      <c r="AF99" s="416"/>
      <c r="AG99" s="416"/>
      <c r="AH99" s="416"/>
      <c r="AI99" s="416"/>
      <c r="AJ99" s="416"/>
      <c r="AK99" s="64"/>
      <c r="AL99" s="121">
        <f t="shared" si="22"/>
        <v>0</v>
      </c>
      <c r="AM99" s="121">
        <f t="shared" si="17"/>
        <v>1</v>
      </c>
      <c r="AN99" s="121">
        <f t="shared" si="18"/>
        <v>0</v>
      </c>
      <c r="AO99" s="121">
        <f t="shared" si="19"/>
        <v>0</v>
      </c>
      <c r="AP99" s="416" t="str">
        <f t="shared" si="20"/>
        <v>中学女子2年100m</v>
      </c>
      <c r="AQ99" s="416"/>
      <c r="AR99" s="416"/>
      <c r="AS99" s="416"/>
      <c r="AT99" s="416"/>
      <c r="AU99" s="416"/>
      <c r="AV99" s="416"/>
      <c r="AW99" s="118"/>
      <c r="AX99" s="118"/>
      <c r="AY99" s="118"/>
      <c r="AZ99" s="118"/>
      <c r="BA99" s="118"/>
      <c r="BB99" s="118"/>
      <c r="BC99" s="118"/>
      <c r="BD99" s="118"/>
      <c r="BE99" s="118"/>
      <c r="BF99" s="118"/>
      <c r="BG99" s="118"/>
      <c r="BH99" s="118"/>
      <c r="BI99" s="118"/>
      <c r="BJ99" s="118"/>
    </row>
    <row r="100" spans="2:62">
      <c r="B100" s="67"/>
      <c r="C100" s="67"/>
      <c r="D100" s="68"/>
      <c r="E100" s="67"/>
      <c r="F100" s="410" t="s">
        <v>433</v>
      </c>
      <c r="G100" s="411"/>
      <c r="H100" s="411"/>
      <c r="I100" s="411"/>
      <c r="J100" s="411"/>
      <c r="K100" s="411"/>
      <c r="L100" s="412"/>
      <c r="M100" s="65"/>
      <c r="N100" s="70"/>
      <c r="O100" s="72">
        <v>1</v>
      </c>
      <c r="P100" s="70"/>
      <c r="Q100" s="70"/>
      <c r="R100" s="413" t="s">
        <v>602</v>
      </c>
      <c r="S100" s="414"/>
      <c r="T100" s="414"/>
      <c r="U100" s="414"/>
      <c r="V100" s="414"/>
      <c r="W100" s="414"/>
      <c r="X100" s="415"/>
      <c r="Y100" s="65"/>
      <c r="Z100" s="121">
        <f t="shared" si="21"/>
        <v>0</v>
      </c>
      <c r="AA100" s="121">
        <f t="shared" si="23"/>
        <v>0</v>
      </c>
      <c r="AB100" s="121">
        <f t="shared" si="24"/>
        <v>0</v>
      </c>
      <c r="AC100" s="121">
        <f t="shared" si="25"/>
        <v>0</v>
      </c>
      <c r="AD100" s="416" t="str">
        <f t="shared" si="16"/>
        <v>高校男子ﾊﾝﾏｰ投(6.000kg)</v>
      </c>
      <c r="AE100" s="416"/>
      <c r="AF100" s="416"/>
      <c r="AG100" s="416"/>
      <c r="AH100" s="416"/>
      <c r="AI100" s="416"/>
      <c r="AJ100" s="416"/>
      <c r="AK100" s="64"/>
      <c r="AL100" s="121">
        <f t="shared" si="22"/>
        <v>0</v>
      </c>
      <c r="AM100" s="121">
        <f t="shared" si="17"/>
        <v>2</v>
      </c>
      <c r="AN100" s="121">
        <f t="shared" si="18"/>
        <v>0</v>
      </c>
      <c r="AO100" s="121">
        <f t="shared" si="19"/>
        <v>0</v>
      </c>
      <c r="AP100" s="416" t="str">
        <f t="shared" si="20"/>
        <v>中学女子1年100m</v>
      </c>
      <c r="AQ100" s="416"/>
      <c r="AR100" s="416"/>
      <c r="AS100" s="416"/>
      <c r="AT100" s="416"/>
      <c r="AU100" s="416"/>
      <c r="AV100" s="416"/>
      <c r="AW100" s="118"/>
      <c r="AX100" s="118"/>
      <c r="AY100" s="118"/>
      <c r="AZ100" s="118"/>
      <c r="BA100" s="118"/>
      <c r="BB100" s="118"/>
      <c r="BC100" s="118"/>
      <c r="BD100" s="118"/>
      <c r="BE100" s="118"/>
      <c r="BF100" s="118"/>
      <c r="BG100" s="118"/>
      <c r="BH100" s="118"/>
      <c r="BI100" s="118"/>
      <c r="BJ100" s="118"/>
    </row>
    <row r="101" spans="2:62">
      <c r="B101" s="67"/>
      <c r="C101" s="67"/>
      <c r="D101" s="68"/>
      <c r="E101" s="67"/>
      <c r="F101" s="410" t="s">
        <v>434</v>
      </c>
      <c r="G101" s="411"/>
      <c r="H101" s="411"/>
      <c r="I101" s="411"/>
      <c r="J101" s="411"/>
      <c r="K101" s="411"/>
      <c r="L101" s="412"/>
      <c r="M101" s="65"/>
      <c r="N101" s="70"/>
      <c r="O101" s="72"/>
      <c r="P101" s="70"/>
      <c r="Q101" s="70"/>
      <c r="R101" s="413" t="s">
        <v>603</v>
      </c>
      <c r="S101" s="414"/>
      <c r="T101" s="414"/>
      <c r="U101" s="414"/>
      <c r="V101" s="414"/>
      <c r="W101" s="414"/>
      <c r="X101" s="415"/>
      <c r="Y101" s="65"/>
      <c r="Z101" s="121">
        <f t="shared" si="21"/>
        <v>0</v>
      </c>
      <c r="AA101" s="121">
        <f t="shared" si="23"/>
        <v>0</v>
      </c>
      <c r="AB101" s="121">
        <f t="shared" si="24"/>
        <v>0</v>
      </c>
      <c r="AC101" s="121">
        <f t="shared" si="25"/>
        <v>0</v>
      </c>
      <c r="AD101" s="416" t="str">
        <f t="shared" si="16"/>
        <v>高校男子やり投(800g)</v>
      </c>
      <c r="AE101" s="416"/>
      <c r="AF101" s="416"/>
      <c r="AG101" s="416"/>
      <c r="AH101" s="416"/>
      <c r="AI101" s="416"/>
      <c r="AJ101" s="416"/>
      <c r="AK101" s="64"/>
      <c r="AL101" s="121">
        <f t="shared" si="22"/>
        <v>0</v>
      </c>
      <c r="AM101" s="121">
        <f t="shared" si="17"/>
        <v>2</v>
      </c>
      <c r="AN101" s="121">
        <f t="shared" si="18"/>
        <v>0</v>
      </c>
      <c r="AO101" s="121">
        <f t="shared" si="19"/>
        <v>0</v>
      </c>
      <c r="AP101" s="416" t="str">
        <f t="shared" si="20"/>
        <v>中学女子2・3年100m</v>
      </c>
      <c r="AQ101" s="416"/>
      <c r="AR101" s="416"/>
      <c r="AS101" s="416"/>
      <c r="AT101" s="416"/>
      <c r="AU101" s="416"/>
      <c r="AV101" s="416"/>
      <c r="AW101" s="118"/>
      <c r="AX101" s="118"/>
      <c r="AY101" s="118"/>
      <c r="AZ101" s="118"/>
      <c r="BA101" s="118"/>
      <c r="BB101" s="118"/>
      <c r="BC101" s="118"/>
      <c r="BD101" s="118"/>
      <c r="BE101" s="118"/>
      <c r="BF101" s="118"/>
      <c r="BG101" s="118"/>
      <c r="BH101" s="118"/>
      <c r="BI101" s="118"/>
      <c r="BJ101" s="118"/>
    </row>
    <row r="102" spans="2:62">
      <c r="B102" s="67"/>
      <c r="C102" s="67"/>
      <c r="D102" s="68"/>
      <c r="E102" s="67"/>
      <c r="F102" s="410" t="s">
        <v>435</v>
      </c>
      <c r="G102" s="411"/>
      <c r="H102" s="411"/>
      <c r="I102" s="411"/>
      <c r="J102" s="411"/>
      <c r="K102" s="411"/>
      <c r="L102" s="412"/>
      <c r="M102" s="65"/>
      <c r="N102" s="70"/>
      <c r="O102" s="72">
        <v>1</v>
      </c>
      <c r="P102" s="70"/>
      <c r="Q102" s="70"/>
      <c r="R102" s="413" t="s">
        <v>532</v>
      </c>
      <c r="S102" s="414"/>
      <c r="T102" s="414"/>
      <c r="U102" s="414"/>
      <c r="V102" s="414"/>
      <c r="W102" s="414"/>
      <c r="X102" s="415"/>
      <c r="Y102" s="65"/>
      <c r="Z102" s="121">
        <f t="shared" si="21"/>
        <v>0</v>
      </c>
      <c r="AA102" s="121">
        <f t="shared" si="23"/>
        <v>0</v>
      </c>
      <c r="AB102" s="121">
        <f t="shared" si="24"/>
        <v>0</v>
      </c>
      <c r="AC102" s="121">
        <f t="shared" si="25"/>
        <v>0</v>
      </c>
      <c r="AD102" s="416" t="str">
        <f t="shared" si="16"/>
        <v>高校男子八種競技</v>
      </c>
      <c r="AE102" s="416"/>
      <c r="AF102" s="416"/>
      <c r="AG102" s="416"/>
      <c r="AH102" s="416"/>
      <c r="AI102" s="416"/>
      <c r="AJ102" s="416"/>
      <c r="AK102" s="64"/>
      <c r="AL102" s="121">
        <f t="shared" si="22"/>
        <v>0</v>
      </c>
      <c r="AM102" s="121">
        <f t="shared" si="17"/>
        <v>3</v>
      </c>
      <c r="AN102" s="121">
        <f t="shared" si="18"/>
        <v>0</v>
      </c>
      <c r="AO102" s="121">
        <f t="shared" si="19"/>
        <v>0</v>
      </c>
      <c r="AP102" s="416" t="str">
        <f t="shared" si="20"/>
        <v>中学女子200m</v>
      </c>
      <c r="AQ102" s="416"/>
      <c r="AR102" s="416"/>
      <c r="AS102" s="416"/>
      <c r="AT102" s="416"/>
      <c r="AU102" s="416"/>
      <c r="AV102" s="416"/>
      <c r="AW102" s="118"/>
      <c r="AX102" s="118"/>
      <c r="AY102" s="118"/>
      <c r="AZ102" s="118"/>
      <c r="BA102" s="118"/>
      <c r="BB102" s="118"/>
      <c r="BC102" s="118"/>
      <c r="BD102" s="118"/>
      <c r="BE102" s="118"/>
      <c r="BF102" s="118"/>
      <c r="BG102" s="118"/>
      <c r="BH102" s="118"/>
      <c r="BI102" s="118"/>
      <c r="BJ102" s="118"/>
    </row>
    <row r="103" spans="2:62">
      <c r="B103" s="67"/>
      <c r="C103" s="68"/>
      <c r="D103" s="67"/>
      <c r="E103" s="67"/>
      <c r="F103" s="410" t="s">
        <v>436</v>
      </c>
      <c r="G103" s="411"/>
      <c r="H103" s="411"/>
      <c r="I103" s="411"/>
      <c r="J103" s="411"/>
      <c r="K103" s="411"/>
      <c r="L103" s="412"/>
      <c r="M103" s="65"/>
      <c r="N103" s="70"/>
      <c r="O103" s="72">
        <v>1</v>
      </c>
      <c r="P103" s="70"/>
      <c r="Q103" s="70"/>
      <c r="R103" s="413" t="s">
        <v>533</v>
      </c>
      <c r="S103" s="414"/>
      <c r="T103" s="414"/>
      <c r="U103" s="414"/>
      <c r="V103" s="414"/>
      <c r="W103" s="414"/>
      <c r="X103" s="415"/>
      <c r="Y103" s="65"/>
      <c r="Z103" s="121">
        <f t="shared" si="21"/>
        <v>0</v>
      </c>
      <c r="AA103" s="121">
        <f t="shared" si="23"/>
        <v>0</v>
      </c>
      <c r="AB103" s="121">
        <f t="shared" si="24"/>
        <v>0</v>
      </c>
      <c r="AC103" s="121">
        <f t="shared" si="25"/>
        <v>0</v>
      </c>
      <c r="AD103" s="416" t="str">
        <f>F103</f>
        <v>中学男子100m</v>
      </c>
      <c r="AE103" s="416"/>
      <c r="AF103" s="416"/>
      <c r="AG103" s="416"/>
      <c r="AH103" s="416"/>
      <c r="AI103" s="416"/>
      <c r="AJ103" s="416"/>
      <c r="AK103" s="64"/>
      <c r="AL103" s="121">
        <f t="shared" si="22"/>
        <v>0</v>
      </c>
      <c r="AM103" s="121">
        <f t="shared" si="17"/>
        <v>4</v>
      </c>
      <c r="AN103" s="121">
        <f t="shared" si="18"/>
        <v>0</v>
      </c>
      <c r="AO103" s="121">
        <f t="shared" si="19"/>
        <v>0</v>
      </c>
      <c r="AP103" s="416" t="str">
        <f t="shared" si="20"/>
        <v>中学女子800m</v>
      </c>
      <c r="AQ103" s="416"/>
      <c r="AR103" s="416"/>
      <c r="AS103" s="416"/>
      <c r="AT103" s="416"/>
      <c r="AU103" s="416"/>
      <c r="AV103" s="416"/>
      <c r="AW103" s="118"/>
      <c r="AX103" s="118"/>
      <c r="AY103" s="118"/>
      <c r="AZ103" s="118"/>
      <c r="BA103" s="118"/>
      <c r="BB103" s="118"/>
      <c r="BC103" s="118"/>
      <c r="BD103" s="118"/>
      <c r="BE103" s="118"/>
      <c r="BF103" s="118"/>
      <c r="BG103" s="118"/>
      <c r="BH103" s="118"/>
      <c r="BI103" s="118"/>
      <c r="BJ103" s="118"/>
    </row>
    <row r="104" spans="2:62">
      <c r="B104" s="67"/>
      <c r="C104" s="68">
        <v>1</v>
      </c>
      <c r="D104" s="67"/>
      <c r="E104" s="67"/>
      <c r="F104" s="410" t="s">
        <v>590</v>
      </c>
      <c r="G104" s="411"/>
      <c r="H104" s="411"/>
      <c r="I104" s="411"/>
      <c r="J104" s="411"/>
      <c r="K104" s="411"/>
      <c r="L104" s="412"/>
      <c r="M104" s="65"/>
      <c r="N104" s="70"/>
      <c r="O104" s="72"/>
      <c r="P104" s="70"/>
      <c r="Q104" s="70"/>
      <c r="R104" s="413" t="s">
        <v>651</v>
      </c>
      <c r="S104" s="414"/>
      <c r="T104" s="414"/>
      <c r="U104" s="414"/>
      <c r="V104" s="414"/>
      <c r="W104" s="414"/>
      <c r="X104" s="415"/>
      <c r="Y104" s="65"/>
      <c r="Z104" s="121">
        <f t="shared" si="21"/>
        <v>0</v>
      </c>
      <c r="AA104" s="121">
        <f t="shared" si="23"/>
        <v>1</v>
      </c>
      <c r="AB104" s="121">
        <f t="shared" si="24"/>
        <v>0</v>
      </c>
      <c r="AC104" s="121">
        <f t="shared" si="25"/>
        <v>0</v>
      </c>
      <c r="AD104" s="416" t="str">
        <f t="shared" si="16"/>
        <v>中学男子2年100m</v>
      </c>
      <c r="AE104" s="416"/>
      <c r="AF104" s="416"/>
      <c r="AG104" s="416"/>
      <c r="AH104" s="416"/>
      <c r="AI104" s="416"/>
      <c r="AJ104" s="416"/>
      <c r="AK104" s="64"/>
      <c r="AL104" s="121">
        <f t="shared" si="22"/>
        <v>0</v>
      </c>
      <c r="AM104" s="121">
        <f t="shared" si="17"/>
        <v>4</v>
      </c>
      <c r="AN104" s="121">
        <f t="shared" si="18"/>
        <v>0</v>
      </c>
      <c r="AO104" s="121">
        <f t="shared" si="19"/>
        <v>0</v>
      </c>
      <c r="AP104" s="416" t="str">
        <f t="shared" si="20"/>
        <v>中学女子1年800m</v>
      </c>
      <c r="AQ104" s="416"/>
      <c r="AR104" s="416"/>
      <c r="AS104" s="416"/>
      <c r="AT104" s="416"/>
      <c r="AU104" s="416"/>
      <c r="AV104" s="416"/>
      <c r="AW104" s="118"/>
      <c r="AX104" s="118"/>
      <c r="AY104" s="118"/>
      <c r="AZ104" s="118"/>
      <c r="BA104" s="118"/>
      <c r="BB104" s="118"/>
      <c r="BC104" s="118"/>
      <c r="BD104" s="118"/>
      <c r="BE104" s="118"/>
      <c r="BF104" s="118"/>
      <c r="BG104" s="118"/>
      <c r="BH104" s="118"/>
      <c r="BI104" s="118"/>
      <c r="BJ104" s="118"/>
    </row>
    <row r="105" spans="2:62">
      <c r="B105" s="67"/>
      <c r="C105" s="68">
        <v>1</v>
      </c>
      <c r="D105" s="67"/>
      <c r="E105" s="67"/>
      <c r="F105" s="410" t="s">
        <v>591</v>
      </c>
      <c r="G105" s="411"/>
      <c r="H105" s="411"/>
      <c r="I105" s="411"/>
      <c r="J105" s="411"/>
      <c r="K105" s="411"/>
      <c r="L105" s="412"/>
      <c r="M105" s="65"/>
      <c r="N105" s="70"/>
      <c r="O105" s="72">
        <v>1</v>
      </c>
      <c r="P105" s="70"/>
      <c r="Q105" s="70"/>
      <c r="R105" s="413" t="s">
        <v>534</v>
      </c>
      <c r="S105" s="414"/>
      <c r="T105" s="414"/>
      <c r="U105" s="414"/>
      <c r="V105" s="414"/>
      <c r="W105" s="414"/>
      <c r="X105" s="415"/>
      <c r="Y105" s="65"/>
      <c r="Z105" s="121">
        <f t="shared" si="21"/>
        <v>0</v>
      </c>
      <c r="AA105" s="121">
        <f t="shared" si="23"/>
        <v>2</v>
      </c>
      <c r="AB105" s="121">
        <f t="shared" si="24"/>
        <v>0</v>
      </c>
      <c r="AC105" s="121">
        <f t="shared" si="25"/>
        <v>0</v>
      </c>
      <c r="AD105" s="416" t="str">
        <f t="shared" si="16"/>
        <v>中学男子1年100m</v>
      </c>
      <c r="AE105" s="416"/>
      <c r="AF105" s="416"/>
      <c r="AG105" s="416"/>
      <c r="AH105" s="416"/>
      <c r="AI105" s="416"/>
      <c r="AJ105" s="416"/>
      <c r="AK105" s="64"/>
      <c r="AL105" s="121">
        <f t="shared" si="22"/>
        <v>0</v>
      </c>
      <c r="AM105" s="121">
        <f t="shared" si="17"/>
        <v>5</v>
      </c>
      <c r="AN105" s="121">
        <f t="shared" si="18"/>
        <v>0</v>
      </c>
      <c r="AO105" s="121">
        <f t="shared" si="19"/>
        <v>0</v>
      </c>
      <c r="AP105" s="416" t="str">
        <f t="shared" si="20"/>
        <v>中学女子1500m</v>
      </c>
      <c r="AQ105" s="416"/>
      <c r="AR105" s="416"/>
      <c r="AS105" s="416"/>
      <c r="AT105" s="416"/>
      <c r="AU105" s="416"/>
      <c r="AV105" s="416"/>
      <c r="AW105" s="118"/>
      <c r="AX105" s="118"/>
      <c r="AY105" s="118"/>
      <c r="AZ105" s="118"/>
      <c r="BA105" s="118"/>
      <c r="BB105" s="118"/>
      <c r="BC105" s="118"/>
      <c r="BD105" s="118"/>
      <c r="BE105" s="118"/>
      <c r="BF105" s="118"/>
      <c r="BG105" s="118"/>
      <c r="BH105" s="118"/>
      <c r="BI105" s="118"/>
      <c r="BJ105" s="118"/>
    </row>
    <row r="106" spans="2:62">
      <c r="B106" s="67"/>
      <c r="C106" s="68"/>
      <c r="D106" s="67"/>
      <c r="E106" s="67"/>
      <c r="F106" s="410" t="s">
        <v>662</v>
      </c>
      <c r="G106" s="411"/>
      <c r="H106" s="411"/>
      <c r="I106" s="411"/>
      <c r="J106" s="411"/>
      <c r="K106" s="411"/>
      <c r="L106" s="412"/>
      <c r="M106" s="65"/>
      <c r="N106" s="70"/>
      <c r="O106" s="72"/>
      <c r="P106" s="70"/>
      <c r="Q106" s="70"/>
      <c r="R106" s="413" t="s">
        <v>535</v>
      </c>
      <c r="S106" s="414"/>
      <c r="T106" s="414"/>
      <c r="U106" s="414"/>
      <c r="V106" s="414"/>
      <c r="W106" s="414"/>
      <c r="X106" s="415"/>
      <c r="Y106" s="65"/>
      <c r="Z106" s="121">
        <f t="shared" si="21"/>
        <v>0</v>
      </c>
      <c r="AA106" s="121">
        <f t="shared" si="23"/>
        <v>2</v>
      </c>
      <c r="AB106" s="121">
        <f t="shared" si="24"/>
        <v>0</v>
      </c>
      <c r="AC106" s="121">
        <f t="shared" si="25"/>
        <v>0</v>
      </c>
      <c r="AD106" s="416" t="str">
        <f t="shared" si="16"/>
        <v>中学男子3年100m</v>
      </c>
      <c r="AE106" s="416"/>
      <c r="AF106" s="416"/>
      <c r="AG106" s="416"/>
      <c r="AH106" s="416"/>
      <c r="AI106" s="416"/>
      <c r="AJ106" s="416"/>
      <c r="AK106" s="64"/>
      <c r="AL106" s="121">
        <f t="shared" si="22"/>
        <v>0</v>
      </c>
      <c r="AM106" s="121">
        <f t="shared" si="17"/>
        <v>5</v>
      </c>
      <c r="AN106" s="121">
        <f t="shared" si="18"/>
        <v>0</v>
      </c>
      <c r="AO106" s="121">
        <f t="shared" si="19"/>
        <v>0</v>
      </c>
      <c r="AP106" s="416" t="str">
        <f t="shared" si="20"/>
        <v>中学女子3000m</v>
      </c>
      <c r="AQ106" s="416"/>
      <c r="AR106" s="416"/>
      <c r="AS106" s="416"/>
      <c r="AT106" s="416"/>
      <c r="AU106" s="416"/>
      <c r="AV106" s="416"/>
      <c r="AW106" s="118"/>
      <c r="AX106" s="118"/>
      <c r="AY106" s="118"/>
      <c r="AZ106" s="118"/>
      <c r="BA106" s="118"/>
      <c r="BB106" s="118"/>
      <c r="BC106" s="118"/>
      <c r="BD106" s="118"/>
      <c r="BE106" s="118"/>
      <c r="BF106" s="118"/>
      <c r="BG106" s="118"/>
      <c r="BH106" s="118"/>
      <c r="BI106" s="118"/>
      <c r="BJ106" s="118"/>
    </row>
    <row r="107" spans="2:62">
      <c r="B107" s="67"/>
      <c r="C107" s="68">
        <v>1</v>
      </c>
      <c r="D107" s="67"/>
      <c r="E107" s="67"/>
      <c r="F107" s="410" t="s">
        <v>437</v>
      </c>
      <c r="G107" s="411"/>
      <c r="H107" s="411"/>
      <c r="I107" s="411"/>
      <c r="J107" s="411"/>
      <c r="K107" s="411"/>
      <c r="L107" s="412"/>
      <c r="M107" s="65"/>
      <c r="N107" s="70"/>
      <c r="O107" s="72"/>
      <c r="P107" s="70"/>
      <c r="Q107" s="70"/>
      <c r="R107" s="413" t="s">
        <v>604</v>
      </c>
      <c r="S107" s="414"/>
      <c r="T107" s="414"/>
      <c r="U107" s="414"/>
      <c r="V107" s="414"/>
      <c r="W107" s="414"/>
      <c r="X107" s="415"/>
      <c r="Y107" s="65"/>
      <c r="Z107" s="121">
        <f t="shared" si="21"/>
        <v>0</v>
      </c>
      <c r="AA107" s="121">
        <f t="shared" si="23"/>
        <v>3</v>
      </c>
      <c r="AB107" s="121">
        <f t="shared" si="24"/>
        <v>0</v>
      </c>
      <c r="AC107" s="121">
        <f t="shared" si="25"/>
        <v>0</v>
      </c>
      <c r="AD107" s="416" t="str">
        <f t="shared" si="16"/>
        <v>中学男子200m</v>
      </c>
      <c r="AE107" s="416"/>
      <c r="AF107" s="416"/>
      <c r="AG107" s="416"/>
      <c r="AH107" s="416"/>
      <c r="AI107" s="416"/>
      <c r="AJ107" s="416"/>
      <c r="AK107" s="64"/>
      <c r="AL107" s="121">
        <f t="shared" si="22"/>
        <v>0</v>
      </c>
      <c r="AM107" s="121">
        <f t="shared" si="17"/>
        <v>5</v>
      </c>
      <c r="AN107" s="121">
        <f t="shared" si="18"/>
        <v>0</v>
      </c>
      <c r="AO107" s="121">
        <f t="shared" si="19"/>
        <v>0</v>
      </c>
      <c r="AP107" s="416" t="str">
        <f t="shared" si="20"/>
        <v>中学女子1年80mH</v>
      </c>
      <c r="AQ107" s="416"/>
      <c r="AR107" s="416"/>
      <c r="AS107" s="416"/>
      <c r="AT107" s="416"/>
      <c r="AU107" s="416"/>
      <c r="AV107" s="416"/>
      <c r="AW107" s="118"/>
      <c r="AX107" s="118"/>
      <c r="AY107" s="118"/>
      <c r="AZ107" s="118"/>
      <c r="BA107" s="118"/>
      <c r="BB107" s="118"/>
      <c r="BC107" s="118"/>
      <c r="BD107" s="118"/>
      <c r="BE107" s="118"/>
      <c r="BF107" s="118"/>
      <c r="BG107" s="118"/>
      <c r="BH107" s="118"/>
      <c r="BI107" s="118"/>
      <c r="BJ107" s="118"/>
    </row>
    <row r="108" spans="2:62">
      <c r="B108" s="67"/>
      <c r="C108" s="68">
        <v>1</v>
      </c>
      <c r="D108" s="67"/>
      <c r="E108" s="67"/>
      <c r="F108" s="410" t="s">
        <v>438</v>
      </c>
      <c r="G108" s="411"/>
      <c r="H108" s="411"/>
      <c r="I108" s="411"/>
      <c r="J108" s="411"/>
      <c r="K108" s="411"/>
      <c r="L108" s="412"/>
      <c r="M108" s="65"/>
      <c r="N108" s="70"/>
      <c r="O108" s="72">
        <v>1</v>
      </c>
      <c r="P108" s="70"/>
      <c r="Q108" s="70"/>
      <c r="R108" s="413" t="s">
        <v>536</v>
      </c>
      <c r="S108" s="414"/>
      <c r="T108" s="414"/>
      <c r="U108" s="414"/>
      <c r="V108" s="414"/>
      <c r="W108" s="414"/>
      <c r="X108" s="415"/>
      <c r="Y108" s="65"/>
      <c r="Z108" s="121">
        <f t="shared" si="21"/>
        <v>0</v>
      </c>
      <c r="AA108" s="121">
        <f t="shared" si="23"/>
        <v>4</v>
      </c>
      <c r="AB108" s="121">
        <f t="shared" si="24"/>
        <v>0</v>
      </c>
      <c r="AC108" s="121">
        <f t="shared" si="25"/>
        <v>0</v>
      </c>
      <c r="AD108" s="416" t="str">
        <f t="shared" si="16"/>
        <v>中学男子400m</v>
      </c>
      <c r="AE108" s="416"/>
      <c r="AF108" s="416"/>
      <c r="AG108" s="416"/>
      <c r="AH108" s="416"/>
      <c r="AI108" s="416"/>
      <c r="AJ108" s="416"/>
      <c r="AK108" s="64"/>
      <c r="AL108" s="121">
        <f t="shared" si="22"/>
        <v>0</v>
      </c>
      <c r="AM108" s="121">
        <f t="shared" si="17"/>
        <v>6</v>
      </c>
      <c r="AN108" s="121">
        <f t="shared" si="18"/>
        <v>0</v>
      </c>
      <c r="AO108" s="121">
        <f t="shared" si="19"/>
        <v>0</v>
      </c>
      <c r="AP108" s="416" t="str">
        <f t="shared" si="20"/>
        <v>中学女子100mH(0.762m)</v>
      </c>
      <c r="AQ108" s="416"/>
      <c r="AR108" s="416"/>
      <c r="AS108" s="416"/>
      <c r="AT108" s="416"/>
      <c r="AU108" s="416"/>
      <c r="AV108" s="416"/>
      <c r="AW108" s="118"/>
      <c r="AX108" s="118"/>
      <c r="AY108" s="118"/>
      <c r="AZ108" s="118"/>
      <c r="BA108" s="118"/>
      <c r="BB108" s="118"/>
      <c r="BC108" s="118"/>
      <c r="BD108" s="118"/>
      <c r="BE108" s="118"/>
      <c r="BF108" s="118"/>
      <c r="BG108" s="118"/>
      <c r="BH108" s="118"/>
      <c r="BI108" s="118"/>
      <c r="BJ108" s="118"/>
    </row>
    <row r="109" spans="2:62">
      <c r="B109" s="67"/>
      <c r="C109" s="68">
        <v>1</v>
      </c>
      <c r="D109" s="67"/>
      <c r="E109" s="67"/>
      <c r="F109" s="410" t="s">
        <v>439</v>
      </c>
      <c r="G109" s="411"/>
      <c r="H109" s="411"/>
      <c r="I109" s="411"/>
      <c r="J109" s="411"/>
      <c r="K109" s="411"/>
      <c r="L109" s="412"/>
      <c r="M109" s="65"/>
      <c r="N109" s="70"/>
      <c r="O109" s="72"/>
      <c r="P109" s="70"/>
      <c r="Q109" s="70"/>
      <c r="R109" s="413" t="s">
        <v>537</v>
      </c>
      <c r="S109" s="414"/>
      <c r="T109" s="414"/>
      <c r="U109" s="414"/>
      <c r="V109" s="414"/>
      <c r="W109" s="414"/>
      <c r="X109" s="415"/>
      <c r="Y109" s="65"/>
      <c r="Z109" s="121">
        <f t="shared" si="21"/>
        <v>0</v>
      </c>
      <c r="AA109" s="121">
        <f t="shared" si="23"/>
        <v>5</v>
      </c>
      <c r="AB109" s="121">
        <f t="shared" si="24"/>
        <v>0</v>
      </c>
      <c r="AC109" s="121">
        <f t="shared" si="25"/>
        <v>0</v>
      </c>
      <c r="AD109" s="416" t="str">
        <f t="shared" si="16"/>
        <v>中学男子800m</v>
      </c>
      <c r="AE109" s="416"/>
      <c r="AF109" s="416"/>
      <c r="AG109" s="416"/>
      <c r="AH109" s="416"/>
      <c r="AI109" s="416"/>
      <c r="AJ109" s="416"/>
      <c r="AK109" s="64"/>
      <c r="AL109" s="121">
        <f t="shared" si="22"/>
        <v>0</v>
      </c>
      <c r="AM109" s="121">
        <f t="shared" si="17"/>
        <v>6</v>
      </c>
      <c r="AN109" s="121">
        <f t="shared" si="18"/>
        <v>0</v>
      </c>
      <c r="AO109" s="121">
        <f t="shared" si="19"/>
        <v>0</v>
      </c>
      <c r="AP109" s="416" t="str">
        <f t="shared" si="20"/>
        <v>中学女子4X100mR</v>
      </c>
      <c r="AQ109" s="416"/>
      <c r="AR109" s="416"/>
      <c r="AS109" s="416"/>
      <c r="AT109" s="416"/>
      <c r="AU109" s="416"/>
      <c r="AV109" s="416"/>
      <c r="AW109" s="118"/>
      <c r="AX109" s="118"/>
      <c r="AY109" s="118"/>
      <c r="AZ109" s="118"/>
      <c r="BA109" s="118"/>
      <c r="BB109" s="118"/>
      <c r="BC109" s="118"/>
      <c r="BD109" s="118"/>
      <c r="BE109" s="118"/>
      <c r="BF109" s="118"/>
      <c r="BG109" s="118"/>
      <c r="BH109" s="118"/>
      <c r="BI109" s="118"/>
      <c r="BJ109" s="118"/>
    </row>
    <row r="110" spans="2:62">
      <c r="B110" s="67"/>
      <c r="C110" s="68"/>
      <c r="D110" s="67"/>
      <c r="E110" s="67"/>
      <c r="F110" s="410" t="s">
        <v>440</v>
      </c>
      <c r="G110" s="411"/>
      <c r="H110" s="411"/>
      <c r="I110" s="411"/>
      <c r="J110" s="411"/>
      <c r="K110" s="411"/>
      <c r="L110" s="412"/>
      <c r="M110" s="65"/>
      <c r="N110" s="70"/>
      <c r="O110" s="72"/>
      <c r="P110" s="70"/>
      <c r="Q110" s="70"/>
      <c r="R110" s="413" t="s">
        <v>538</v>
      </c>
      <c r="S110" s="414"/>
      <c r="T110" s="414"/>
      <c r="U110" s="414"/>
      <c r="V110" s="414"/>
      <c r="W110" s="414"/>
      <c r="X110" s="415"/>
      <c r="Y110" s="65"/>
      <c r="Z110" s="121">
        <f t="shared" si="21"/>
        <v>0</v>
      </c>
      <c r="AA110" s="121">
        <f t="shared" si="23"/>
        <v>5</v>
      </c>
      <c r="AB110" s="121">
        <f t="shared" si="24"/>
        <v>0</v>
      </c>
      <c r="AC110" s="121">
        <f t="shared" si="25"/>
        <v>0</v>
      </c>
      <c r="AD110" s="416" t="str">
        <f t="shared" si="16"/>
        <v>中学男子1500m</v>
      </c>
      <c r="AE110" s="416"/>
      <c r="AF110" s="416"/>
      <c r="AG110" s="416"/>
      <c r="AH110" s="416"/>
      <c r="AI110" s="416"/>
      <c r="AJ110" s="416"/>
      <c r="AK110" s="64"/>
      <c r="AL110" s="121">
        <f t="shared" si="22"/>
        <v>0</v>
      </c>
      <c r="AM110" s="121">
        <f t="shared" si="17"/>
        <v>6</v>
      </c>
      <c r="AN110" s="121">
        <f t="shared" si="18"/>
        <v>0</v>
      </c>
      <c r="AO110" s="121">
        <f t="shared" si="19"/>
        <v>0</v>
      </c>
      <c r="AP110" s="416" t="str">
        <f t="shared" si="20"/>
        <v>中学女子4X200mR</v>
      </c>
      <c r="AQ110" s="416"/>
      <c r="AR110" s="416"/>
      <c r="AS110" s="416"/>
      <c r="AT110" s="416"/>
      <c r="AU110" s="416"/>
      <c r="AV110" s="416"/>
      <c r="AW110" s="118"/>
      <c r="AX110" s="118"/>
      <c r="AY110" s="118"/>
      <c r="AZ110" s="118"/>
      <c r="BA110" s="118"/>
      <c r="BB110" s="118"/>
      <c r="BC110" s="118"/>
      <c r="BD110" s="118"/>
      <c r="BE110" s="118"/>
      <c r="BF110" s="118"/>
      <c r="BG110" s="118"/>
      <c r="BH110" s="118"/>
      <c r="BI110" s="118"/>
      <c r="BJ110" s="118"/>
    </row>
    <row r="111" spans="2:62">
      <c r="B111" s="67"/>
      <c r="C111" s="68">
        <v>1</v>
      </c>
      <c r="D111" s="67"/>
      <c r="E111" s="67"/>
      <c r="F111" s="410" t="s">
        <v>592</v>
      </c>
      <c r="G111" s="411"/>
      <c r="H111" s="411"/>
      <c r="I111" s="411"/>
      <c r="J111" s="411"/>
      <c r="K111" s="411"/>
      <c r="L111" s="412"/>
      <c r="M111" s="65"/>
      <c r="N111" s="70"/>
      <c r="O111" s="72">
        <v>1</v>
      </c>
      <c r="P111" s="70"/>
      <c r="Q111" s="70"/>
      <c r="R111" s="413" t="s">
        <v>539</v>
      </c>
      <c r="S111" s="414"/>
      <c r="T111" s="414"/>
      <c r="U111" s="414"/>
      <c r="V111" s="414"/>
      <c r="W111" s="414"/>
      <c r="X111" s="415"/>
      <c r="Y111" s="65"/>
      <c r="Z111" s="121">
        <f t="shared" si="21"/>
        <v>0</v>
      </c>
      <c r="AA111" s="121">
        <f t="shared" si="23"/>
        <v>6</v>
      </c>
      <c r="AB111" s="121">
        <f t="shared" si="24"/>
        <v>0</v>
      </c>
      <c r="AC111" s="121">
        <f t="shared" si="25"/>
        <v>0</v>
      </c>
      <c r="AD111" s="416" t="str">
        <f t="shared" si="16"/>
        <v>中学男子2年1500m</v>
      </c>
      <c r="AE111" s="416"/>
      <c r="AF111" s="416"/>
      <c r="AG111" s="416"/>
      <c r="AH111" s="416"/>
      <c r="AI111" s="416"/>
      <c r="AJ111" s="416"/>
      <c r="AK111" s="64"/>
      <c r="AL111" s="121">
        <f t="shared" si="22"/>
        <v>0</v>
      </c>
      <c r="AM111" s="121">
        <f t="shared" si="17"/>
        <v>7</v>
      </c>
      <c r="AN111" s="121">
        <f t="shared" si="18"/>
        <v>0</v>
      </c>
      <c r="AO111" s="121">
        <f t="shared" si="19"/>
        <v>0</v>
      </c>
      <c r="AP111" s="416" t="str">
        <f t="shared" si="20"/>
        <v>中学女子走高跳</v>
      </c>
      <c r="AQ111" s="416"/>
      <c r="AR111" s="416"/>
      <c r="AS111" s="416"/>
      <c r="AT111" s="416"/>
      <c r="AU111" s="416"/>
      <c r="AV111" s="416"/>
      <c r="AW111" s="118"/>
      <c r="AX111" s="118"/>
      <c r="AY111" s="118"/>
      <c r="AZ111" s="118"/>
      <c r="BA111" s="118"/>
      <c r="BB111" s="118"/>
      <c r="BC111" s="118"/>
      <c r="BD111" s="118"/>
      <c r="BE111" s="118"/>
      <c r="BF111" s="118"/>
      <c r="BG111" s="118"/>
      <c r="BH111" s="118"/>
      <c r="BI111" s="118"/>
      <c r="BJ111" s="118"/>
    </row>
    <row r="112" spans="2:62">
      <c r="B112" s="67"/>
      <c r="C112" s="68">
        <v>1</v>
      </c>
      <c r="D112" s="67"/>
      <c r="E112" s="67"/>
      <c r="F112" s="410" t="s">
        <v>593</v>
      </c>
      <c r="G112" s="411"/>
      <c r="H112" s="411"/>
      <c r="I112" s="411"/>
      <c r="J112" s="411"/>
      <c r="K112" s="411"/>
      <c r="L112" s="412"/>
      <c r="M112" s="65"/>
      <c r="N112" s="70"/>
      <c r="O112" s="72"/>
      <c r="P112" s="70"/>
      <c r="Q112" s="70"/>
      <c r="R112" s="413" t="s">
        <v>540</v>
      </c>
      <c r="S112" s="414"/>
      <c r="T112" s="414"/>
      <c r="U112" s="414"/>
      <c r="V112" s="414"/>
      <c r="W112" s="414"/>
      <c r="X112" s="415"/>
      <c r="Y112" s="65"/>
      <c r="Z112" s="121">
        <f t="shared" si="21"/>
        <v>0</v>
      </c>
      <c r="AA112" s="121">
        <f t="shared" si="23"/>
        <v>7</v>
      </c>
      <c r="AB112" s="121">
        <f t="shared" si="24"/>
        <v>0</v>
      </c>
      <c r="AC112" s="121">
        <f t="shared" si="25"/>
        <v>0</v>
      </c>
      <c r="AD112" s="416" t="str">
        <f t="shared" si="16"/>
        <v>中学男子1年1500m</v>
      </c>
      <c r="AE112" s="416"/>
      <c r="AF112" s="416"/>
      <c r="AG112" s="416"/>
      <c r="AH112" s="416"/>
      <c r="AI112" s="416"/>
      <c r="AJ112" s="416"/>
      <c r="AK112" s="64"/>
      <c r="AL112" s="121">
        <f t="shared" si="22"/>
        <v>0</v>
      </c>
      <c r="AM112" s="121">
        <f t="shared" si="17"/>
        <v>7</v>
      </c>
      <c r="AN112" s="121">
        <f t="shared" si="18"/>
        <v>0</v>
      </c>
      <c r="AO112" s="121">
        <f t="shared" si="19"/>
        <v>0</v>
      </c>
      <c r="AP112" s="416" t="str">
        <f t="shared" si="20"/>
        <v>中学女子棒高跳</v>
      </c>
      <c r="AQ112" s="416"/>
      <c r="AR112" s="416"/>
      <c r="AS112" s="416"/>
      <c r="AT112" s="416"/>
      <c r="AU112" s="416"/>
      <c r="AV112" s="416"/>
      <c r="AW112" s="118"/>
      <c r="AX112" s="118"/>
      <c r="AY112" s="118"/>
      <c r="AZ112" s="118"/>
      <c r="BA112" s="118"/>
      <c r="BB112" s="118"/>
      <c r="BC112" s="118"/>
      <c r="BD112" s="118"/>
      <c r="BE112" s="118"/>
      <c r="BF112" s="118"/>
      <c r="BG112" s="118"/>
      <c r="BH112" s="118"/>
      <c r="BI112" s="118"/>
      <c r="BJ112" s="118"/>
    </row>
    <row r="113" spans="2:62">
      <c r="B113" s="67"/>
      <c r="C113" s="68"/>
      <c r="D113" s="67"/>
      <c r="E113" s="67"/>
      <c r="F113" s="410" t="s">
        <v>594</v>
      </c>
      <c r="G113" s="411"/>
      <c r="H113" s="411"/>
      <c r="I113" s="411"/>
      <c r="J113" s="411"/>
      <c r="K113" s="411"/>
      <c r="L113" s="412"/>
      <c r="M113" s="64"/>
      <c r="N113" s="70"/>
      <c r="O113" s="72">
        <v>1</v>
      </c>
      <c r="P113" s="70"/>
      <c r="Q113" s="70"/>
      <c r="R113" s="413" t="s">
        <v>541</v>
      </c>
      <c r="S113" s="414"/>
      <c r="T113" s="414"/>
      <c r="U113" s="414"/>
      <c r="V113" s="414"/>
      <c r="W113" s="414"/>
      <c r="X113" s="415"/>
      <c r="Y113" s="64"/>
      <c r="Z113" s="121">
        <f t="shared" si="21"/>
        <v>0</v>
      </c>
      <c r="AA113" s="121">
        <f t="shared" si="23"/>
        <v>7</v>
      </c>
      <c r="AB113" s="121">
        <f t="shared" si="24"/>
        <v>0</v>
      </c>
      <c r="AC113" s="121">
        <f t="shared" si="25"/>
        <v>0</v>
      </c>
      <c r="AD113" s="416" t="str">
        <f t="shared" si="16"/>
        <v>中学男子2・3年1500m</v>
      </c>
      <c r="AE113" s="416"/>
      <c r="AF113" s="416"/>
      <c r="AG113" s="416"/>
      <c r="AH113" s="416"/>
      <c r="AI113" s="416"/>
      <c r="AJ113" s="416"/>
      <c r="AK113" s="64"/>
      <c r="AL113" s="121">
        <f t="shared" si="22"/>
        <v>0</v>
      </c>
      <c r="AM113" s="121">
        <f t="shared" si="17"/>
        <v>8</v>
      </c>
      <c r="AN113" s="121">
        <f t="shared" si="18"/>
        <v>0</v>
      </c>
      <c r="AO113" s="121">
        <f t="shared" si="19"/>
        <v>0</v>
      </c>
      <c r="AP113" s="416" t="str">
        <f t="shared" si="20"/>
        <v>中学女子走幅跳</v>
      </c>
      <c r="AQ113" s="416"/>
      <c r="AR113" s="416"/>
      <c r="AS113" s="416"/>
      <c r="AT113" s="416"/>
      <c r="AU113" s="416"/>
      <c r="AV113" s="416"/>
      <c r="AW113" s="118"/>
      <c r="AX113" s="118"/>
      <c r="AY113" s="118"/>
      <c r="AZ113" s="118"/>
      <c r="BA113" s="118"/>
      <c r="BB113" s="118"/>
      <c r="BC113" s="118"/>
      <c r="BD113" s="118"/>
      <c r="BE113" s="118"/>
      <c r="BF113" s="118"/>
      <c r="BG113" s="118"/>
      <c r="BH113" s="118"/>
      <c r="BI113" s="118"/>
      <c r="BJ113" s="118"/>
    </row>
    <row r="114" spans="2:62">
      <c r="B114" s="67"/>
      <c r="C114" s="68">
        <v>1</v>
      </c>
      <c r="D114" s="67"/>
      <c r="E114" s="67"/>
      <c r="F114" s="410" t="s">
        <v>441</v>
      </c>
      <c r="G114" s="411"/>
      <c r="H114" s="411"/>
      <c r="I114" s="411"/>
      <c r="J114" s="411"/>
      <c r="K114" s="411"/>
      <c r="L114" s="412"/>
      <c r="M114" s="64"/>
      <c r="N114" s="70"/>
      <c r="O114" s="72"/>
      <c r="P114" s="70"/>
      <c r="Q114" s="70"/>
      <c r="R114" s="413" t="s">
        <v>542</v>
      </c>
      <c r="S114" s="414"/>
      <c r="T114" s="414"/>
      <c r="U114" s="414"/>
      <c r="V114" s="414"/>
      <c r="W114" s="414"/>
      <c r="X114" s="415"/>
      <c r="Y114" s="64"/>
      <c r="Z114" s="121">
        <f t="shared" si="21"/>
        <v>0</v>
      </c>
      <c r="AA114" s="121">
        <f t="shared" si="23"/>
        <v>8</v>
      </c>
      <c r="AB114" s="121">
        <f t="shared" si="24"/>
        <v>0</v>
      </c>
      <c r="AC114" s="121">
        <f t="shared" si="25"/>
        <v>0</v>
      </c>
      <c r="AD114" s="416" t="str">
        <f t="shared" si="16"/>
        <v>中学男子3000m</v>
      </c>
      <c r="AE114" s="416"/>
      <c r="AF114" s="416"/>
      <c r="AG114" s="416"/>
      <c r="AH114" s="416"/>
      <c r="AI114" s="416"/>
      <c r="AJ114" s="416"/>
      <c r="AK114" s="64"/>
      <c r="AL114" s="121">
        <f t="shared" si="22"/>
        <v>0</v>
      </c>
      <c r="AM114" s="121">
        <f t="shared" si="17"/>
        <v>8</v>
      </c>
      <c r="AN114" s="121">
        <f t="shared" si="18"/>
        <v>0</v>
      </c>
      <c r="AO114" s="121">
        <f t="shared" si="19"/>
        <v>0</v>
      </c>
      <c r="AP114" s="416" t="str">
        <f t="shared" si="20"/>
        <v>中学女子三段跳</v>
      </c>
      <c r="AQ114" s="416"/>
      <c r="AR114" s="416"/>
      <c r="AS114" s="416"/>
      <c r="AT114" s="416"/>
      <c r="AU114" s="416"/>
      <c r="AV114" s="416"/>
      <c r="AW114" s="118"/>
      <c r="AX114" s="118"/>
      <c r="AY114" s="118"/>
      <c r="AZ114" s="118"/>
      <c r="BA114" s="118"/>
      <c r="BB114" s="118"/>
      <c r="BC114" s="118"/>
      <c r="BD114" s="118"/>
      <c r="BE114" s="118"/>
      <c r="BF114" s="118"/>
      <c r="BG114" s="118"/>
      <c r="BH114" s="118"/>
      <c r="BI114" s="118"/>
      <c r="BJ114" s="118"/>
    </row>
    <row r="115" spans="2:62">
      <c r="B115" s="67"/>
      <c r="C115" s="68"/>
      <c r="D115" s="67"/>
      <c r="E115" s="67"/>
      <c r="F115" s="410" t="s">
        <v>650</v>
      </c>
      <c r="G115" s="411"/>
      <c r="H115" s="411"/>
      <c r="I115" s="411"/>
      <c r="J115" s="411"/>
      <c r="K115" s="411"/>
      <c r="L115" s="412"/>
      <c r="M115" s="64"/>
      <c r="N115" s="70"/>
      <c r="O115" s="72">
        <v>1</v>
      </c>
      <c r="P115" s="70"/>
      <c r="Q115" s="70"/>
      <c r="R115" s="413" t="s">
        <v>543</v>
      </c>
      <c r="S115" s="414"/>
      <c r="T115" s="414"/>
      <c r="U115" s="414"/>
      <c r="V115" s="414"/>
      <c r="W115" s="414"/>
      <c r="X115" s="415"/>
      <c r="Y115" s="64"/>
      <c r="Z115" s="121">
        <f t="shared" si="21"/>
        <v>0</v>
      </c>
      <c r="AA115" s="121">
        <f t="shared" si="23"/>
        <v>8</v>
      </c>
      <c r="AB115" s="121">
        <f t="shared" si="24"/>
        <v>0</v>
      </c>
      <c r="AC115" s="121">
        <f t="shared" si="25"/>
        <v>0</v>
      </c>
      <c r="AD115" s="416" t="str">
        <f t="shared" si="16"/>
        <v>中学男子1年110mH(0.762m)</v>
      </c>
      <c r="AE115" s="416"/>
      <c r="AF115" s="416"/>
      <c r="AG115" s="416"/>
      <c r="AH115" s="416"/>
      <c r="AI115" s="416"/>
      <c r="AJ115" s="416"/>
      <c r="AK115" s="64"/>
      <c r="AL115" s="121">
        <f t="shared" si="22"/>
        <v>0</v>
      </c>
      <c r="AM115" s="121">
        <f t="shared" si="17"/>
        <v>9</v>
      </c>
      <c r="AN115" s="121">
        <f t="shared" si="18"/>
        <v>0</v>
      </c>
      <c r="AO115" s="121">
        <f t="shared" si="19"/>
        <v>0</v>
      </c>
      <c r="AP115" s="416" t="str">
        <f t="shared" si="20"/>
        <v>中学女子砲丸投(2.721kg)</v>
      </c>
      <c r="AQ115" s="416"/>
      <c r="AR115" s="416"/>
      <c r="AS115" s="416"/>
      <c r="AT115" s="416"/>
      <c r="AU115" s="416"/>
      <c r="AV115" s="416"/>
      <c r="AW115" s="118"/>
      <c r="AX115" s="118"/>
      <c r="AY115" s="118"/>
      <c r="AZ115" s="118"/>
      <c r="BA115" s="118"/>
      <c r="BB115" s="118"/>
      <c r="BC115" s="118"/>
      <c r="BD115" s="118"/>
      <c r="BE115" s="118"/>
      <c r="BF115" s="118"/>
      <c r="BG115" s="118"/>
      <c r="BH115" s="118"/>
      <c r="BI115" s="118"/>
      <c r="BJ115" s="118"/>
    </row>
    <row r="116" spans="2:62">
      <c r="B116" s="67"/>
      <c r="C116" s="68">
        <v>1</v>
      </c>
      <c r="D116" s="67"/>
      <c r="E116" s="67"/>
      <c r="F116" s="410" t="s">
        <v>442</v>
      </c>
      <c r="G116" s="411"/>
      <c r="H116" s="411"/>
      <c r="I116" s="411"/>
      <c r="J116" s="411"/>
      <c r="K116" s="411"/>
      <c r="L116" s="412"/>
      <c r="M116" s="64"/>
      <c r="N116" s="70"/>
      <c r="O116" s="72">
        <v>1</v>
      </c>
      <c r="P116" s="70"/>
      <c r="Q116" s="70"/>
      <c r="R116" s="413" t="s">
        <v>544</v>
      </c>
      <c r="S116" s="414"/>
      <c r="T116" s="414"/>
      <c r="U116" s="414"/>
      <c r="V116" s="414"/>
      <c r="W116" s="414"/>
      <c r="X116" s="415"/>
      <c r="Y116" s="64"/>
      <c r="Z116" s="121">
        <f t="shared" si="21"/>
        <v>0</v>
      </c>
      <c r="AA116" s="121">
        <f t="shared" si="23"/>
        <v>9</v>
      </c>
      <c r="AB116" s="121">
        <f t="shared" si="24"/>
        <v>0</v>
      </c>
      <c r="AC116" s="121">
        <f t="shared" si="25"/>
        <v>0</v>
      </c>
      <c r="AD116" s="416" t="str">
        <f t="shared" si="16"/>
        <v>中学男子110mH(0.914m)</v>
      </c>
      <c r="AE116" s="416"/>
      <c r="AF116" s="416"/>
      <c r="AG116" s="416"/>
      <c r="AH116" s="416"/>
      <c r="AI116" s="416"/>
      <c r="AJ116" s="416"/>
      <c r="AK116" s="64"/>
      <c r="AL116" s="121">
        <f t="shared" si="22"/>
        <v>0</v>
      </c>
      <c r="AM116" s="121">
        <f t="shared" si="17"/>
        <v>10</v>
      </c>
      <c r="AN116" s="121">
        <f t="shared" si="18"/>
        <v>0</v>
      </c>
      <c r="AO116" s="121">
        <f t="shared" si="19"/>
        <v>0</v>
      </c>
      <c r="AP116" s="416" t="str">
        <f t="shared" si="20"/>
        <v>中学女子円盤投(1.000kg)</v>
      </c>
      <c r="AQ116" s="416"/>
      <c r="AR116" s="416"/>
      <c r="AS116" s="416"/>
      <c r="AT116" s="416"/>
      <c r="AU116" s="416"/>
      <c r="AV116" s="416"/>
      <c r="AW116" s="118"/>
      <c r="AX116" s="118"/>
      <c r="AY116" s="118"/>
      <c r="AZ116" s="118"/>
      <c r="BA116" s="118"/>
      <c r="BB116" s="118"/>
      <c r="BC116" s="118"/>
      <c r="BD116" s="118"/>
      <c r="BE116" s="118"/>
      <c r="BF116" s="118"/>
      <c r="BG116" s="118"/>
      <c r="BH116" s="118"/>
      <c r="BI116" s="118"/>
      <c r="BJ116" s="118"/>
    </row>
    <row r="117" spans="2:62">
      <c r="B117" s="67"/>
      <c r="C117" s="68"/>
      <c r="D117" s="67"/>
      <c r="E117" s="67"/>
      <c r="F117" s="410" t="s">
        <v>443</v>
      </c>
      <c r="G117" s="411"/>
      <c r="H117" s="411"/>
      <c r="I117" s="411"/>
      <c r="J117" s="411"/>
      <c r="K117" s="411"/>
      <c r="L117" s="412"/>
      <c r="M117" s="64"/>
      <c r="N117" s="70"/>
      <c r="O117" s="72">
        <v>1</v>
      </c>
      <c r="P117" s="70"/>
      <c r="Q117" s="70"/>
      <c r="R117" s="413" t="s">
        <v>545</v>
      </c>
      <c r="S117" s="414"/>
      <c r="T117" s="414"/>
      <c r="U117" s="414"/>
      <c r="V117" s="414"/>
      <c r="W117" s="414"/>
      <c r="X117" s="415"/>
      <c r="Y117" s="64"/>
      <c r="Z117" s="121">
        <f t="shared" si="21"/>
        <v>0</v>
      </c>
      <c r="AA117" s="121">
        <f t="shared" si="23"/>
        <v>9</v>
      </c>
      <c r="AB117" s="121">
        <f t="shared" si="24"/>
        <v>0</v>
      </c>
      <c r="AC117" s="121">
        <f t="shared" si="25"/>
        <v>0</v>
      </c>
      <c r="AD117" s="416" t="str">
        <f t="shared" si="16"/>
        <v>中学男子4X100mR</v>
      </c>
      <c r="AE117" s="416"/>
      <c r="AF117" s="416"/>
      <c r="AG117" s="416"/>
      <c r="AH117" s="416"/>
      <c r="AI117" s="416"/>
      <c r="AJ117" s="416"/>
      <c r="AK117" s="64"/>
      <c r="AL117" s="121">
        <f t="shared" si="22"/>
        <v>0</v>
      </c>
      <c r="AM117" s="121">
        <f t="shared" si="17"/>
        <v>11</v>
      </c>
      <c r="AN117" s="121">
        <f t="shared" si="18"/>
        <v>0</v>
      </c>
      <c r="AO117" s="121">
        <f t="shared" si="19"/>
        <v>0</v>
      </c>
      <c r="AP117" s="416" t="str">
        <f t="shared" si="20"/>
        <v>中学女子ｼﾞｬﾍﾞﾘｯｸｽﾛｰ</v>
      </c>
      <c r="AQ117" s="416"/>
      <c r="AR117" s="416"/>
      <c r="AS117" s="416"/>
      <c r="AT117" s="416"/>
      <c r="AU117" s="416"/>
      <c r="AV117" s="416"/>
      <c r="AW117" s="118"/>
      <c r="AX117" s="118"/>
      <c r="AY117" s="118"/>
      <c r="AZ117" s="118"/>
      <c r="BA117" s="118"/>
      <c r="BB117" s="118"/>
      <c r="BC117" s="118"/>
      <c r="BD117" s="118"/>
      <c r="BE117" s="118"/>
      <c r="BF117" s="118"/>
      <c r="BG117" s="118"/>
      <c r="BH117" s="118"/>
      <c r="BI117" s="118"/>
      <c r="BJ117" s="118"/>
    </row>
    <row r="118" spans="2:62">
      <c r="B118" s="67"/>
      <c r="C118" s="68"/>
      <c r="D118" s="67"/>
      <c r="E118" s="67"/>
      <c r="F118" s="410" t="s">
        <v>444</v>
      </c>
      <c r="G118" s="411"/>
      <c r="H118" s="411"/>
      <c r="I118" s="411"/>
      <c r="J118" s="411"/>
      <c r="K118" s="411"/>
      <c r="L118" s="412"/>
      <c r="M118" s="64"/>
      <c r="N118" s="70"/>
      <c r="O118" s="72">
        <v>1</v>
      </c>
      <c r="P118" s="70"/>
      <c r="Q118" s="70"/>
      <c r="R118" s="413" t="s">
        <v>546</v>
      </c>
      <c r="S118" s="414"/>
      <c r="T118" s="414"/>
      <c r="U118" s="414"/>
      <c r="V118" s="414"/>
      <c r="W118" s="414"/>
      <c r="X118" s="415"/>
      <c r="Y118" s="64"/>
      <c r="Z118" s="121">
        <f t="shared" si="21"/>
        <v>0</v>
      </c>
      <c r="AA118" s="121">
        <f t="shared" si="23"/>
        <v>9</v>
      </c>
      <c r="AB118" s="121">
        <f t="shared" si="24"/>
        <v>0</v>
      </c>
      <c r="AC118" s="121">
        <f t="shared" si="25"/>
        <v>0</v>
      </c>
      <c r="AD118" s="416" t="str">
        <f t="shared" si="16"/>
        <v>中学男子4X200mR</v>
      </c>
      <c r="AE118" s="416"/>
      <c r="AF118" s="416"/>
      <c r="AG118" s="416"/>
      <c r="AH118" s="416"/>
      <c r="AI118" s="416"/>
      <c r="AJ118" s="416"/>
      <c r="AK118" s="64"/>
      <c r="AL118" s="121">
        <f t="shared" si="22"/>
        <v>0</v>
      </c>
      <c r="AM118" s="121">
        <f t="shared" si="17"/>
        <v>12</v>
      </c>
      <c r="AN118" s="121">
        <f t="shared" si="18"/>
        <v>0</v>
      </c>
      <c r="AO118" s="121">
        <f t="shared" si="19"/>
        <v>0</v>
      </c>
      <c r="AP118" s="416" t="str">
        <f t="shared" si="20"/>
        <v>中学女子四種競技</v>
      </c>
      <c r="AQ118" s="416"/>
      <c r="AR118" s="416"/>
      <c r="AS118" s="416"/>
      <c r="AT118" s="416"/>
      <c r="AU118" s="416"/>
      <c r="AV118" s="416"/>
      <c r="AW118" s="118"/>
      <c r="AX118" s="118"/>
      <c r="AY118" s="118"/>
      <c r="AZ118" s="118"/>
      <c r="BA118" s="118"/>
      <c r="BB118" s="118"/>
      <c r="BC118" s="118"/>
      <c r="BD118" s="118"/>
      <c r="BE118" s="118"/>
      <c r="BF118" s="118"/>
      <c r="BG118" s="118"/>
      <c r="BH118" s="118"/>
      <c r="BI118" s="118"/>
      <c r="BJ118" s="118"/>
    </row>
    <row r="119" spans="2:62">
      <c r="B119" s="67"/>
      <c r="C119" s="68">
        <v>1</v>
      </c>
      <c r="D119" s="67"/>
      <c r="E119" s="67"/>
      <c r="F119" s="410" t="s">
        <v>445</v>
      </c>
      <c r="G119" s="411"/>
      <c r="H119" s="411"/>
      <c r="I119" s="411"/>
      <c r="J119" s="411"/>
      <c r="K119" s="411"/>
      <c r="L119" s="412"/>
      <c r="M119" s="64"/>
      <c r="N119" s="72"/>
      <c r="O119" s="70"/>
      <c r="P119" s="70"/>
      <c r="Q119" s="70"/>
      <c r="R119" s="413" t="s">
        <v>610</v>
      </c>
      <c r="S119" s="414"/>
      <c r="T119" s="414"/>
      <c r="U119" s="414"/>
      <c r="V119" s="414"/>
      <c r="W119" s="414"/>
      <c r="X119" s="415"/>
      <c r="Y119" s="64"/>
      <c r="Z119" s="121">
        <f t="shared" si="21"/>
        <v>0</v>
      </c>
      <c r="AA119" s="121">
        <f t="shared" si="23"/>
        <v>10</v>
      </c>
      <c r="AB119" s="121">
        <f t="shared" si="24"/>
        <v>0</v>
      </c>
      <c r="AC119" s="121">
        <f t="shared" si="25"/>
        <v>0</v>
      </c>
      <c r="AD119" s="416" t="str">
        <f t="shared" si="16"/>
        <v>中学男子走高跳</v>
      </c>
      <c r="AE119" s="416"/>
      <c r="AF119" s="416"/>
      <c r="AG119" s="416"/>
      <c r="AH119" s="416"/>
      <c r="AI119" s="416"/>
      <c r="AJ119" s="416"/>
      <c r="AK119" s="64"/>
      <c r="AL119" s="121">
        <f t="shared" si="22"/>
        <v>0</v>
      </c>
      <c r="AM119" s="121">
        <f t="shared" si="17"/>
        <v>12</v>
      </c>
      <c r="AN119" s="121">
        <f t="shared" si="18"/>
        <v>0</v>
      </c>
      <c r="AO119" s="121">
        <f t="shared" si="19"/>
        <v>0</v>
      </c>
      <c r="AP119" s="416" t="str">
        <f t="shared" si="20"/>
        <v>小学女子1年60m</v>
      </c>
      <c r="AQ119" s="416"/>
      <c r="AR119" s="416"/>
      <c r="AS119" s="416"/>
      <c r="AT119" s="416"/>
      <c r="AU119" s="416"/>
      <c r="AV119" s="416"/>
      <c r="AW119" s="118"/>
      <c r="AX119" s="118"/>
      <c r="AY119" s="118"/>
      <c r="AZ119" s="118"/>
      <c r="BA119" s="118"/>
      <c r="BB119" s="118"/>
      <c r="BC119" s="118"/>
      <c r="BD119" s="118"/>
      <c r="BE119" s="118"/>
      <c r="BF119" s="118"/>
      <c r="BG119" s="118"/>
      <c r="BH119" s="118"/>
      <c r="BI119" s="118"/>
      <c r="BJ119" s="118"/>
    </row>
    <row r="120" spans="2:62">
      <c r="B120" s="67"/>
      <c r="C120" s="68">
        <v>1</v>
      </c>
      <c r="D120" s="67"/>
      <c r="E120" s="67"/>
      <c r="F120" s="410" t="s">
        <v>446</v>
      </c>
      <c r="G120" s="411"/>
      <c r="H120" s="411"/>
      <c r="I120" s="411"/>
      <c r="J120" s="411"/>
      <c r="K120" s="411"/>
      <c r="L120" s="412"/>
      <c r="M120" s="64"/>
      <c r="N120" s="72"/>
      <c r="O120" s="70"/>
      <c r="P120" s="70"/>
      <c r="Q120" s="70"/>
      <c r="R120" s="413" t="s">
        <v>611</v>
      </c>
      <c r="S120" s="414"/>
      <c r="T120" s="414"/>
      <c r="U120" s="414"/>
      <c r="V120" s="414"/>
      <c r="W120" s="414"/>
      <c r="X120" s="415"/>
      <c r="Y120" s="64"/>
      <c r="Z120" s="121">
        <f t="shared" si="21"/>
        <v>0</v>
      </c>
      <c r="AA120" s="121">
        <f t="shared" si="23"/>
        <v>11</v>
      </c>
      <c r="AB120" s="121">
        <f t="shared" si="24"/>
        <v>0</v>
      </c>
      <c r="AC120" s="121">
        <f t="shared" si="25"/>
        <v>0</v>
      </c>
      <c r="AD120" s="416" t="str">
        <f t="shared" ref="AD120:AD183" si="26">F120</f>
        <v>中学男子棒高跳</v>
      </c>
      <c r="AE120" s="416"/>
      <c r="AF120" s="416"/>
      <c r="AG120" s="416"/>
      <c r="AH120" s="416"/>
      <c r="AI120" s="416"/>
      <c r="AJ120" s="416"/>
      <c r="AK120" s="64"/>
      <c r="AL120" s="121">
        <f t="shared" si="22"/>
        <v>0</v>
      </c>
      <c r="AM120" s="121">
        <f t="shared" ref="AM120:AM183" si="27">IF(O120="",AM119,AM119+1)</f>
        <v>12</v>
      </c>
      <c r="AN120" s="121">
        <f t="shared" ref="AN120:AN183" si="28">IF(P120="",AN119,AN119+1)</f>
        <v>0</v>
      </c>
      <c r="AO120" s="121">
        <f t="shared" ref="AO120:AO183" si="29">IF(Q120="",AO119,AO119+1)</f>
        <v>0</v>
      </c>
      <c r="AP120" s="416" t="str">
        <f t="shared" ref="AP120:AP183" si="30">R120</f>
        <v>小学女子2年60m</v>
      </c>
      <c r="AQ120" s="416"/>
      <c r="AR120" s="416"/>
      <c r="AS120" s="416"/>
      <c r="AT120" s="416"/>
      <c r="AU120" s="416"/>
      <c r="AV120" s="416"/>
      <c r="AW120" s="118"/>
      <c r="AX120" s="118"/>
      <c r="AY120" s="118"/>
      <c r="AZ120" s="118"/>
      <c r="BA120" s="118"/>
      <c r="BB120" s="118"/>
      <c r="BC120" s="118"/>
      <c r="BD120" s="118"/>
      <c r="BE120" s="118"/>
      <c r="BF120" s="118"/>
      <c r="BG120" s="118"/>
      <c r="BH120" s="118"/>
      <c r="BI120" s="118"/>
      <c r="BJ120" s="118"/>
    </row>
    <row r="121" spans="2:62">
      <c r="B121" s="67"/>
      <c r="C121" s="68">
        <v>1</v>
      </c>
      <c r="D121" s="67"/>
      <c r="E121" s="67"/>
      <c r="F121" s="410" t="s">
        <v>447</v>
      </c>
      <c r="G121" s="411"/>
      <c r="H121" s="411"/>
      <c r="I121" s="411"/>
      <c r="J121" s="411"/>
      <c r="K121" s="411"/>
      <c r="L121" s="412"/>
      <c r="M121" s="64"/>
      <c r="N121" s="72"/>
      <c r="O121" s="70"/>
      <c r="P121" s="70"/>
      <c r="Q121" s="70"/>
      <c r="R121" s="413" t="s">
        <v>547</v>
      </c>
      <c r="S121" s="414"/>
      <c r="T121" s="414"/>
      <c r="U121" s="414"/>
      <c r="V121" s="414"/>
      <c r="W121" s="414"/>
      <c r="X121" s="415"/>
      <c r="Y121" s="64"/>
      <c r="Z121" s="121">
        <f t="shared" ref="Z121:Z184" si="31">IF(B121="",Z120,Z120+1)</f>
        <v>0</v>
      </c>
      <c r="AA121" s="121">
        <f t="shared" si="23"/>
        <v>12</v>
      </c>
      <c r="AB121" s="121">
        <f t="shared" si="24"/>
        <v>0</v>
      </c>
      <c r="AC121" s="121">
        <f t="shared" si="25"/>
        <v>0</v>
      </c>
      <c r="AD121" s="416" t="str">
        <f t="shared" si="26"/>
        <v>中学男子走幅跳</v>
      </c>
      <c r="AE121" s="416"/>
      <c r="AF121" s="416"/>
      <c r="AG121" s="416"/>
      <c r="AH121" s="416"/>
      <c r="AI121" s="416"/>
      <c r="AJ121" s="416"/>
      <c r="AK121" s="64"/>
      <c r="AL121" s="121">
        <f t="shared" ref="AL121:AL184" si="32">IF(N121="",AL120,AL120+1)</f>
        <v>0</v>
      </c>
      <c r="AM121" s="121">
        <f t="shared" si="27"/>
        <v>12</v>
      </c>
      <c r="AN121" s="121">
        <f t="shared" si="28"/>
        <v>0</v>
      </c>
      <c r="AO121" s="121">
        <f t="shared" si="29"/>
        <v>0</v>
      </c>
      <c r="AP121" s="416" t="str">
        <f t="shared" si="30"/>
        <v>小学女子6年100m</v>
      </c>
      <c r="AQ121" s="416"/>
      <c r="AR121" s="416"/>
      <c r="AS121" s="416"/>
      <c r="AT121" s="416"/>
      <c r="AU121" s="416"/>
      <c r="AV121" s="416"/>
      <c r="AW121" s="118"/>
      <c r="AX121" s="118"/>
      <c r="AY121" s="118"/>
      <c r="AZ121" s="118"/>
      <c r="BA121" s="118"/>
      <c r="BB121" s="118"/>
      <c r="BC121" s="118"/>
      <c r="BD121" s="118"/>
      <c r="BE121" s="118"/>
      <c r="BF121" s="118"/>
      <c r="BG121" s="118"/>
      <c r="BH121" s="118"/>
      <c r="BI121" s="118"/>
      <c r="BJ121" s="118"/>
    </row>
    <row r="122" spans="2:62">
      <c r="B122" s="67"/>
      <c r="C122" s="68"/>
      <c r="D122" s="67"/>
      <c r="E122" s="67"/>
      <c r="F122" s="410" t="s">
        <v>448</v>
      </c>
      <c r="G122" s="411"/>
      <c r="H122" s="411"/>
      <c r="I122" s="411"/>
      <c r="J122" s="411"/>
      <c r="K122" s="411"/>
      <c r="L122" s="412"/>
      <c r="M122" s="64"/>
      <c r="N122" s="72"/>
      <c r="O122" s="70"/>
      <c r="P122" s="70"/>
      <c r="Q122" s="70"/>
      <c r="R122" s="413" t="s">
        <v>548</v>
      </c>
      <c r="S122" s="414"/>
      <c r="T122" s="414"/>
      <c r="U122" s="414"/>
      <c r="V122" s="414"/>
      <c r="W122" s="414"/>
      <c r="X122" s="415"/>
      <c r="Y122" s="64"/>
      <c r="Z122" s="121">
        <f t="shared" si="31"/>
        <v>0</v>
      </c>
      <c r="AA122" s="121">
        <f t="shared" si="23"/>
        <v>12</v>
      </c>
      <c r="AB122" s="121">
        <f t="shared" si="24"/>
        <v>0</v>
      </c>
      <c r="AC122" s="121">
        <f t="shared" si="25"/>
        <v>0</v>
      </c>
      <c r="AD122" s="416" t="str">
        <f t="shared" si="26"/>
        <v>中学男子三段跳</v>
      </c>
      <c r="AE122" s="416"/>
      <c r="AF122" s="416"/>
      <c r="AG122" s="416"/>
      <c r="AH122" s="416"/>
      <c r="AI122" s="416"/>
      <c r="AJ122" s="416"/>
      <c r="AK122" s="64"/>
      <c r="AL122" s="121">
        <f t="shared" si="32"/>
        <v>0</v>
      </c>
      <c r="AM122" s="121">
        <f t="shared" si="27"/>
        <v>12</v>
      </c>
      <c r="AN122" s="121">
        <f t="shared" si="28"/>
        <v>0</v>
      </c>
      <c r="AO122" s="121">
        <f t="shared" si="29"/>
        <v>0</v>
      </c>
      <c r="AP122" s="416" t="str">
        <f t="shared" si="30"/>
        <v>小学女子5年100m</v>
      </c>
      <c r="AQ122" s="416"/>
      <c r="AR122" s="416"/>
      <c r="AS122" s="416"/>
      <c r="AT122" s="416"/>
      <c r="AU122" s="416"/>
      <c r="AV122" s="416"/>
      <c r="AW122" s="118"/>
      <c r="AX122" s="118"/>
      <c r="AY122" s="118"/>
      <c r="AZ122" s="118"/>
      <c r="BA122" s="118"/>
      <c r="BB122" s="118"/>
      <c r="BC122" s="118"/>
      <c r="BD122" s="118"/>
      <c r="BE122" s="118"/>
      <c r="BF122" s="118"/>
      <c r="BG122" s="118"/>
      <c r="BH122" s="118"/>
      <c r="BI122" s="118"/>
      <c r="BJ122" s="118"/>
    </row>
    <row r="123" spans="2:62">
      <c r="B123" s="67"/>
      <c r="C123" s="68"/>
      <c r="D123" s="67"/>
      <c r="E123" s="67"/>
      <c r="F123" s="410" t="s">
        <v>595</v>
      </c>
      <c r="G123" s="411"/>
      <c r="H123" s="411"/>
      <c r="I123" s="411"/>
      <c r="J123" s="411"/>
      <c r="K123" s="411"/>
      <c r="L123" s="412"/>
      <c r="M123" s="64"/>
      <c r="N123" s="72"/>
      <c r="O123" s="70"/>
      <c r="P123" s="70"/>
      <c r="Q123" s="70"/>
      <c r="R123" s="413" t="s">
        <v>549</v>
      </c>
      <c r="S123" s="414"/>
      <c r="T123" s="414"/>
      <c r="U123" s="414"/>
      <c r="V123" s="414"/>
      <c r="W123" s="414"/>
      <c r="X123" s="415"/>
      <c r="Y123" s="64"/>
      <c r="Z123" s="121">
        <f t="shared" si="31"/>
        <v>0</v>
      </c>
      <c r="AA123" s="121">
        <f t="shared" si="23"/>
        <v>12</v>
      </c>
      <c r="AB123" s="121">
        <f t="shared" si="24"/>
        <v>0</v>
      </c>
      <c r="AC123" s="121">
        <f t="shared" si="25"/>
        <v>0</v>
      </c>
      <c r="AD123" s="416" t="str">
        <f t="shared" si="26"/>
        <v>中学男子1年砲丸投(2.721kg)</v>
      </c>
      <c r="AE123" s="416"/>
      <c r="AF123" s="416"/>
      <c r="AG123" s="416"/>
      <c r="AH123" s="416"/>
      <c r="AI123" s="416"/>
      <c r="AJ123" s="416"/>
      <c r="AK123" s="64"/>
      <c r="AL123" s="121">
        <f t="shared" si="32"/>
        <v>0</v>
      </c>
      <c r="AM123" s="121">
        <f t="shared" si="27"/>
        <v>12</v>
      </c>
      <c r="AN123" s="121">
        <f t="shared" si="28"/>
        <v>0</v>
      </c>
      <c r="AO123" s="121">
        <f t="shared" si="29"/>
        <v>0</v>
      </c>
      <c r="AP123" s="416" t="str">
        <f t="shared" si="30"/>
        <v>小学女子4年100m</v>
      </c>
      <c r="AQ123" s="416"/>
      <c r="AR123" s="416"/>
      <c r="AS123" s="416"/>
      <c r="AT123" s="416"/>
      <c r="AU123" s="416"/>
      <c r="AV123" s="416"/>
      <c r="AW123" s="118"/>
      <c r="AX123" s="118"/>
      <c r="AY123" s="118"/>
      <c r="AZ123" s="118"/>
      <c r="BA123" s="118"/>
      <c r="BB123" s="118"/>
      <c r="BC123" s="118"/>
      <c r="BD123" s="118"/>
      <c r="BE123" s="118"/>
      <c r="BF123" s="118"/>
      <c r="BG123" s="118"/>
      <c r="BH123" s="118"/>
      <c r="BI123" s="118"/>
      <c r="BJ123" s="118"/>
    </row>
    <row r="124" spans="2:62">
      <c r="B124" s="67"/>
      <c r="C124" s="68"/>
      <c r="D124" s="67"/>
      <c r="E124" s="67"/>
      <c r="F124" s="410" t="s">
        <v>596</v>
      </c>
      <c r="G124" s="411"/>
      <c r="H124" s="411"/>
      <c r="I124" s="411"/>
      <c r="J124" s="411"/>
      <c r="K124" s="411"/>
      <c r="L124" s="412"/>
      <c r="M124" s="64"/>
      <c r="N124" s="72"/>
      <c r="O124" s="70"/>
      <c r="P124" s="70"/>
      <c r="Q124" s="70"/>
      <c r="R124" s="413" t="s">
        <v>612</v>
      </c>
      <c r="S124" s="414"/>
      <c r="T124" s="414"/>
      <c r="U124" s="414"/>
      <c r="V124" s="414"/>
      <c r="W124" s="414"/>
      <c r="X124" s="415"/>
      <c r="Y124" s="64"/>
      <c r="Z124" s="121">
        <f t="shared" si="31"/>
        <v>0</v>
      </c>
      <c r="AA124" s="121">
        <f t="shared" si="23"/>
        <v>12</v>
      </c>
      <c r="AB124" s="121">
        <f t="shared" si="24"/>
        <v>0</v>
      </c>
      <c r="AC124" s="121">
        <f t="shared" si="25"/>
        <v>0</v>
      </c>
      <c r="AD124" s="416" t="str">
        <f t="shared" si="26"/>
        <v>中学男子1年砲丸投(4.000kg)</v>
      </c>
      <c r="AE124" s="416"/>
      <c r="AF124" s="416"/>
      <c r="AG124" s="416"/>
      <c r="AH124" s="416"/>
      <c r="AI124" s="416"/>
      <c r="AJ124" s="416"/>
      <c r="AK124" s="64"/>
      <c r="AL124" s="121">
        <f t="shared" si="32"/>
        <v>0</v>
      </c>
      <c r="AM124" s="121">
        <f t="shared" si="27"/>
        <v>12</v>
      </c>
      <c r="AN124" s="121">
        <f t="shared" si="28"/>
        <v>0</v>
      </c>
      <c r="AO124" s="121">
        <f t="shared" si="29"/>
        <v>0</v>
      </c>
      <c r="AP124" s="416" t="str">
        <f t="shared" si="30"/>
        <v>小学女子3年100m</v>
      </c>
      <c r="AQ124" s="416"/>
      <c r="AR124" s="416"/>
      <c r="AS124" s="416"/>
      <c r="AT124" s="416"/>
      <c r="AU124" s="416"/>
      <c r="AV124" s="416"/>
      <c r="AW124" s="118"/>
      <c r="AX124" s="118"/>
      <c r="AY124" s="118"/>
      <c r="AZ124" s="118"/>
      <c r="BA124" s="118"/>
      <c r="BB124" s="118"/>
      <c r="BC124" s="118"/>
      <c r="BD124" s="118"/>
      <c r="BE124" s="118"/>
      <c r="BF124" s="118"/>
      <c r="BG124" s="118"/>
      <c r="BH124" s="118"/>
      <c r="BI124" s="118"/>
      <c r="BJ124" s="118"/>
    </row>
    <row r="125" spans="2:62">
      <c r="B125" s="67"/>
      <c r="C125" s="68">
        <v>1</v>
      </c>
      <c r="D125" s="67"/>
      <c r="E125" s="67"/>
      <c r="F125" s="410" t="s">
        <v>449</v>
      </c>
      <c r="G125" s="411"/>
      <c r="H125" s="411"/>
      <c r="I125" s="411"/>
      <c r="J125" s="411"/>
      <c r="K125" s="411"/>
      <c r="L125" s="412"/>
      <c r="M125" s="64"/>
      <c r="N125" s="72"/>
      <c r="O125" s="70"/>
      <c r="P125" s="70"/>
      <c r="Q125" s="70"/>
      <c r="R125" s="413" t="s">
        <v>613</v>
      </c>
      <c r="S125" s="414"/>
      <c r="T125" s="414"/>
      <c r="U125" s="414"/>
      <c r="V125" s="414"/>
      <c r="W125" s="414"/>
      <c r="X125" s="415"/>
      <c r="Y125" s="64"/>
      <c r="Z125" s="121">
        <f t="shared" si="31"/>
        <v>0</v>
      </c>
      <c r="AA125" s="121">
        <f t="shared" si="23"/>
        <v>13</v>
      </c>
      <c r="AB125" s="121">
        <f t="shared" si="24"/>
        <v>0</v>
      </c>
      <c r="AC125" s="121">
        <f t="shared" si="25"/>
        <v>0</v>
      </c>
      <c r="AD125" s="416" t="str">
        <f t="shared" si="26"/>
        <v>中学男子砲丸投(5.000kg)</v>
      </c>
      <c r="AE125" s="416"/>
      <c r="AF125" s="416"/>
      <c r="AG125" s="416"/>
      <c r="AH125" s="416"/>
      <c r="AI125" s="416"/>
      <c r="AJ125" s="416"/>
      <c r="AK125" s="64"/>
      <c r="AL125" s="121">
        <f t="shared" si="32"/>
        <v>0</v>
      </c>
      <c r="AM125" s="121">
        <f t="shared" si="27"/>
        <v>12</v>
      </c>
      <c r="AN125" s="121">
        <f t="shared" si="28"/>
        <v>0</v>
      </c>
      <c r="AO125" s="121">
        <f t="shared" si="29"/>
        <v>0</v>
      </c>
      <c r="AP125" s="416" t="str">
        <f t="shared" si="30"/>
        <v>小学女子2年100m</v>
      </c>
      <c r="AQ125" s="416"/>
      <c r="AR125" s="416"/>
      <c r="AS125" s="416"/>
      <c r="AT125" s="416"/>
      <c r="AU125" s="416"/>
      <c r="AV125" s="416"/>
      <c r="AW125" s="118"/>
      <c r="AX125" s="118"/>
      <c r="AY125" s="118"/>
      <c r="AZ125" s="118"/>
      <c r="BA125" s="118"/>
      <c r="BB125" s="118"/>
      <c r="BC125" s="118"/>
      <c r="BD125" s="118"/>
      <c r="BE125" s="118"/>
      <c r="BF125" s="118"/>
      <c r="BG125" s="118"/>
      <c r="BH125" s="118"/>
      <c r="BI125" s="118"/>
      <c r="BJ125" s="118"/>
    </row>
    <row r="126" spans="2:62">
      <c r="B126" s="67"/>
      <c r="C126" s="68">
        <v>1</v>
      </c>
      <c r="D126" s="67"/>
      <c r="E126" s="67"/>
      <c r="F126" s="410" t="s">
        <v>450</v>
      </c>
      <c r="G126" s="411"/>
      <c r="H126" s="411"/>
      <c r="I126" s="411"/>
      <c r="J126" s="411"/>
      <c r="K126" s="411"/>
      <c r="L126" s="412"/>
      <c r="M126" s="64"/>
      <c r="N126" s="72"/>
      <c r="O126" s="70"/>
      <c r="P126" s="70"/>
      <c r="Q126" s="70"/>
      <c r="R126" s="413" t="s">
        <v>614</v>
      </c>
      <c r="S126" s="414"/>
      <c r="T126" s="414"/>
      <c r="U126" s="414"/>
      <c r="V126" s="414"/>
      <c r="W126" s="414"/>
      <c r="X126" s="415"/>
      <c r="Y126" s="64"/>
      <c r="Z126" s="121">
        <f t="shared" si="31"/>
        <v>0</v>
      </c>
      <c r="AA126" s="121">
        <f t="shared" si="23"/>
        <v>14</v>
      </c>
      <c r="AB126" s="121">
        <f t="shared" si="24"/>
        <v>0</v>
      </c>
      <c r="AC126" s="121">
        <f t="shared" si="25"/>
        <v>0</v>
      </c>
      <c r="AD126" s="416" t="str">
        <f t="shared" si="26"/>
        <v>中学男子円盤投(1.500kg)</v>
      </c>
      <c r="AE126" s="416"/>
      <c r="AF126" s="416"/>
      <c r="AG126" s="416"/>
      <c r="AH126" s="416"/>
      <c r="AI126" s="416"/>
      <c r="AJ126" s="416"/>
      <c r="AK126" s="64"/>
      <c r="AL126" s="121">
        <f t="shared" si="32"/>
        <v>0</v>
      </c>
      <c r="AM126" s="121">
        <f t="shared" si="27"/>
        <v>12</v>
      </c>
      <c r="AN126" s="121">
        <f t="shared" si="28"/>
        <v>0</v>
      </c>
      <c r="AO126" s="121">
        <f t="shared" si="29"/>
        <v>0</v>
      </c>
      <c r="AP126" s="416" t="str">
        <f t="shared" si="30"/>
        <v>小学女子1年100m</v>
      </c>
      <c r="AQ126" s="416"/>
      <c r="AR126" s="416"/>
      <c r="AS126" s="416"/>
      <c r="AT126" s="416"/>
      <c r="AU126" s="416"/>
      <c r="AV126" s="416"/>
      <c r="AW126" s="118"/>
      <c r="AX126" s="118"/>
      <c r="AY126" s="118"/>
      <c r="AZ126" s="118"/>
      <c r="BA126" s="118"/>
      <c r="BB126" s="118"/>
      <c r="BC126" s="118"/>
      <c r="BD126" s="118"/>
      <c r="BE126" s="118"/>
      <c r="BF126" s="118"/>
      <c r="BG126" s="118"/>
      <c r="BH126" s="118"/>
      <c r="BI126" s="118"/>
      <c r="BJ126" s="118"/>
    </row>
    <row r="127" spans="2:62">
      <c r="B127" s="67"/>
      <c r="C127" s="68">
        <v>1</v>
      </c>
      <c r="D127" s="67"/>
      <c r="E127" s="67"/>
      <c r="F127" s="410" t="s">
        <v>451</v>
      </c>
      <c r="G127" s="411"/>
      <c r="H127" s="411"/>
      <c r="I127" s="411"/>
      <c r="J127" s="411"/>
      <c r="K127" s="411"/>
      <c r="L127" s="412"/>
      <c r="M127" s="64"/>
      <c r="N127" s="72"/>
      <c r="O127" s="70"/>
      <c r="P127" s="70"/>
      <c r="Q127" s="70"/>
      <c r="R127" s="413" t="s">
        <v>550</v>
      </c>
      <c r="S127" s="414"/>
      <c r="T127" s="414"/>
      <c r="U127" s="414"/>
      <c r="V127" s="414"/>
      <c r="W127" s="414"/>
      <c r="X127" s="415"/>
      <c r="Y127" s="64"/>
      <c r="Z127" s="121">
        <f t="shared" si="31"/>
        <v>0</v>
      </c>
      <c r="AA127" s="121">
        <f t="shared" si="23"/>
        <v>15</v>
      </c>
      <c r="AB127" s="121">
        <f t="shared" si="24"/>
        <v>0</v>
      </c>
      <c r="AC127" s="121">
        <f t="shared" si="25"/>
        <v>0</v>
      </c>
      <c r="AD127" s="416" t="str">
        <f t="shared" si="26"/>
        <v>中学男子ｼﾞｬﾍﾞﾘｯｸｽﾛｰ</v>
      </c>
      <c r="AE127" s="416"/>
      <c r="AF127" s="416"/>
      <c r="AG127" s="416"/>
      <c r="AH127" s="416"/>
      <c r="AI127" s="416"/>
      <c r="AJ127" s="416"/>
      <c r="AK127" s="64"/>
      <c r="AL127" s="121">
        <f t="shared" si="32"/>
        <v>0</v>
      </c>
      <c r="AM127" s="121">
        <f t="shared" si="27"/>
        <v>12</v>
      </c>
      <c r="AN127" s="121">
        <f t="shared" si="28"/>
        <v>0</v>
      </c>
      <c r="AO127" s="121">
        <f t="shared" si="29"/>
        <v>0</v>
      </c>
      <c r="AP127" s="416" t="str">
        <f t="shared" si="30"/>
        <v>小学女子100m</v>
      </c>
      <c r="AQ127" s="416"/>
      <c r="AR127" s="416"/>
      <c r="AS127" s="416"/>
      <c r="AT127" s="416"/>
      <c r="AU127" s="416"/>
      <c r="AV127" s="416"/>
      <c r="AW127" s="118"/>
      <c r="AX127" s="118"/>
      <c r="AY127" s="118"/>
      <c r="AZ127" s="118"/>
      <c r="BA127" s="118"/>
      <c r="BB127" s="118"/>
      <c r="BC127" s="118"/>
      <c r="BD127" s="118"/>
      <c r="BE127" s="118"/>
      <c r="BF127" s="118"/>
      <c r="BG127" s="118"/>
      <c r="BH127" s="118"/>
      <c r="BI127" s="118"/>
      <c r="BJ127" s="118"/>
    </row>
    <row r="128" spans="2:62">
      <c r="B128" s="67"/>
      <c r="C128" s="68">
        <v>1</v>
      </c>
      <c r="D128" s="67"/>
      <c r="E128" s="67"/>
      <c r="F128" s="410" t="s">
        <v>452</v>
      </c>
      <c r="G128" s="411"/>
      <c r="H128" s="411"/>
      <c r="I128" s="411"/>
      <c r="J128" s="411"/>
      <c r="K128" s="411"/>
      <c r="L128" s="412"/>
      <c r="M128" s="61"/>
      <c r="N128" s="72"/>
      <c r="O128" s="127"/>
      <c r="P128" s="127"/>
      <c r="Q128" s="127"/>
      <c r="R128" s="413" t="s">
        <v>551</v>
      </c>
      <c r="S128" s="414"/>
      <c r="T128" s="414"/>
      <c r="U128" s="414"/>
      <c r="V128" s="414"/>
      <c r="W128" s="414"/>
      <c r="X128" s="415"/>
      <c r="Y128" s="61"/>
      <c r="Z128" s="121">
        <f t="shared" si="31"/>
        <v>0</v>
      </c>
      <c r="AA128" s="122">
        <f t="shared" si="23"/>
        <v>16</v>
      </c>
      <c r="AB128" s="122">
        <f t="shared" si="24"/>
        <v>0</v>
      </c>
      <c r="AC128" s="122">
        <f t="shared" si="25"/>
        <v>0</v>
      </c>
      <c r="AD128" s="416" t="str">
        <f t="shared" si="26"/>
        <v>中学男子四種競技</v>
      </c>
      <c r="AE128" s="416"/>
      <c r="AF128" s="416"/>
      <c r="AG128" s="416"/>
      <c r="AH128" s="416"/>
      <c r="AI128" s="416"/>
      <c r="AJ128" s="416"/>
      <c r="AK128" s="123"/>
      <c r="AL128" s="121">
        <f t="shared" si="32"/>
        <v>0</v>
      </c>
      <c r="AM128" s="122">
        <f t="shared" si="27"/>
        <v>12</v>
      </c>
      <c r="AN128" s="122">
        <f t="shared" si="28"/>
        <v>0</v>
      </c>
      <c r="AO128" s="122">
        <f t="shared" si="29"/>
        <v>0</v>
      </c>
      <c r="AP128" s="416" t="str">
        <f t="shared" si="30"/>
        <v>小学女子6年800m</v>
      </c>
      <c r="AQ128" s="416"/>
      <c r="AR128" s="416"/>
      <c r="AS128" s="416"/>
      <c r="AT128" s="416"/>
      <c r="AU128" s="416"/>
      <c r="AV128" s="416"/>
      <c r="AW128" s="116"/>
      <c r="AX128" s="116"/>
      <c r="AY128" s="116"/>
      <c r="AZ128" s="116"/>
      <c r="BA128" s="116"/>
      <c r="BB128" s="116"/>
      <c r="BC128" s="116"/>
      <c r="BD128" s="116"/>
      <c r="BE128" s="116"/>
      <c r="BF128" s="116"/>
      <c r="BG128" s="116"/>
      <c r="BH128" s="116"/>
      <c r="BI128" s="116"/>
      <c r="BJ128" s="116"/>
    </row>
    <row r="129" spans="2:62">
      <c r="B129" s="68"/>
      <c r="C129" s="125"/>
      <c r="D129" s="125"/>
      <c r="E129" s="125"/>
      <c r="F129" s="410" t="s">
        <v>608</v>
      </c>
      <c r="G129" s="411"/>
      <c r="H129" s="411"/>
      <c r="I129" s="411"/>
      <c r="J129" s="411"/>
      <c r="K129" s="411"/>
      <c r="L129" s="412"/>
      <c r="M129" s="61"/>
      <c r="N129" s="72"/>
      <c r="O129" s="127"/>
      <c r="P129" s="127"/>
      <c r="Q129" s="127"/>
      <c r="R129" s="413" t="s">
        <v>552</v>
      </c>
      <c r="S129" s="414"/>
      <c r="T129" s="414"/>
      <c r="U129" s="414"/>
      <c r="V129" s="414"/>
      <c r="W129" s="414"/>
      <c r="X129" s="415"/>
      <c r="Y129" s="61"/>
      <c r="Z129" s="121">
        <f t="shared" si="31"/>
        <v>0</v>
      </c>
      <c r="AA129" s="122">
        <f t="shared" si="23"/>
        <v>16</v>
      </c>
      <c r="AB129" s="122">
        <f t="shared" si="24"/>
        <v>0</v>
      </c>
      <c r="AC129" s="122">
        <f t="shared" si="25"/>
        <v>0</v>
      </c>
      <c r="AD129" s="416" t="str">
        <f t="shared" si="26"/>
        <v>小学男子1年60m</v>
      </c>
      <c r="AE129" s="416"/>
      <c r="AF129" s="416"/>
      <c r="AG129" s="416"/>
      <c r="AH129" s="416"/>
      <c r="AI129" s="416"/>
      <c r="AJ129" s="416"/>
      <c r="AK129" s="123"/>
      <c r="AL129" s="121">
        <f t="shared" si="32"/>
        <v>0</v>
      </c>
      <c r="AM129" s="122">
        <f t="shared" si="27"/>
        <v>12</v>
      </c>
      <c r="AN129" s="122">
        <f t="shared" si="28"/>
        <v>0</v>
      </c>
      <c r="AO129" s="122">
        <f t="shared" si="29"/>
        <v>0</v>
      </c>
      <c r="AP129" s="416" t="str">
        <f t="shared" si="30"/>
        <v>小学女子5年800m</v>
      </c>
      <c r="AQ129" s="416"/>
      <c r="AR129" s="416"/>
      <c r="AS129" s="416"/>
      <c r="AT129" s="416"/>
      <c r="AU129" s="416"/>
      <c r="AV129" s="416"/>
      <c r="AW129" s="116"/>
      <c r="AX129" s="116"/>
      <c r="AY129" s="116"/>
      <c r="AZ129" s="116"/>
      <c r="BA129" s="116"/>
      <c r="BB129" s="116"/>
      <c r="BC129" s="116"/>
      <c r="BD129" s="116"/>
      <c r="BE129" s="116"/>
      <c r="BF129" s="116"/>
      <c r="BG129" s="116"/>
      <c r="BH129" s="116"/>
      <c r="BI129" s="116"/>
      <c r="BJ129" s="116"/>
    </row>
    <row r="130" spans="2:62">
      <c r="B130" s="68"/>
      <c r="C130" s="125"/>
      <c r="D130" s="125"/>
      <c r="E130" s="125"/>
      <c r="F130" s="410" t="s">
        <v>609</v>
      </c>
      <c r="G130" s="411"/>
      <c r="H130" s="411"/>
      <c r="I130" s="411"/>
      <c r="J130" s="411"/>
      <c r="K130" s="411"/>
      <c r="L130" s="412"/>
      <c r="M130" s="61"/>
      <c r="N130" s="72"/>
      <c r="O130" s="127"/>
      <c r="P130" s="127"/>
      <c r="Q130" s="127"/>
      <c r="R130" s="413" t="s">
        <v>553</v>
      </c>
      <c r="S130" s="414"/>
      <c r="T130" s="414"/>
      <c r="U130" s="414"/>
      <c r="V130" s="414"/>
      <c r="W130" s="414"/>
      <c r="X130" s="415"/>
      <c r="Y130" s="61"/>
      <c r="Z130" s="121">
        <f t="shared" si="31"/>
        <v>0</v>
      </c>
      <c r="AA130" s="122">
        <f t="shared" si="23"/>
        <v>16</v>
      </c>
      <c r="AB130" s="122">
        <f t="shared" si="24"/>
        <v>0</v>
      </c>
      <c r="AC130" s="122">
        <f t="shared" si="25"/>
        <v>0</v>
      </c>
      <c r="AD130" s="416" t="str">
        <f t="shared" si="26"/>
        <v>小学男子2年60m</v>
      </c>
      <c r="AE130" s="416"/>
      <c r="AF130" s="416"/>
      <c r="AG130" s="416"/>
      <c r="AH130" s="416"/>
      <c r="AI130" s="416"/>
      <c r="AJ130" s="416"/>
      <c r="AK130" s="123"/>
      <c r="AL130" s="121">
        <f t="shared" si="32"/>
        <v>0</v>
      </c>
      <c r="AM130" s="122">
        <f t="shared" si="27"/>
        <v>12</v>
      </c>
      <c r="AN130" s="122">
        <f t="shared" si="28"/>
        <v>0</v>
      </c>
      <c r="AO130" s="122">
        <f t="shared" si="29"/>
        <v>0</v>
      </c>
      <c r="AP130" s="416" t="str">
        <f t="shared" si="30"/>
        <v>小学女子4年800m</v>
      </c>
      <c r="AQ130" s="416"/>
      <c r="AR130" s="416"/>
      <c r="AS130" s="416"/>
      <c r="AT130" s="416"/>
      <c r="AU130" s="416"/>
      <c r="AV130" s="416"/>
      <c r="AW130" s="116"/>
      <c r="AX130" s="116"/>
      <c r="AY130" s="116"/>
      <c r="AZ130" s="116"/>
      <c r="BA130" s="116"/>
      <c r="BB130" s="116"/>
      <c r="BC130" s="116"/>
      <c r="BD130" s="116"/>
      <c r="BE130" s="116"/>
      <c r="BF130" s="116"/>
      <c r="BG130" s="116"/>
      <c r="BH130" s="116"/>
      <c r="BI130" s="116"/>
      <c r="BJ130" s="116"/>
    </row>
    <row r="131" spans="2:62">
      <c r="B131" s="68"/>
      <c r="C131" s="125"/>
      <c r="D131" s="125"/>
      <c r="E131" s="125"/>
      <c r="F131" s="410" t="s">
        <v>453</v>
      </c>
      <c r="G131" s="411"/>
      <c r="H131" s="411"/>
      <c r="I131" s="411"/>
      <c r="J131" s="411"/>
      <c r="K131" s="411"/>
      <c r="L131" s="412"/>
      <c r="M131" s="61"/>
      <c r="N131" s="72"/>
      <c r="O131" s="127"/>
      <c r="P131" s="127"/>
      <c r="Q131" s="127"/>
      <c r="R131" s="413" t="s">
        <v>554</v>
      </c>
      <c r="S131" s="414"/>
      <c r="T131" s="414"/>
      <c r="U131" s="414"/>
      <c r="V131" s="414"/>
      <c r="W131" s="414"/>
      <c r="X131" s="415"/>
      <c r="Y131" s="61"/>
      <c r="Z131" s="121">
        <f t="shared" si="31"/>
        <v>0</v>
      </c>
      <c r="AA131" s="122">
        <f t="shared" si="23"/>
        <v>16</v>
      </c>
      <c r="AB131" s="122">
        <f t="shared" si="24"/>
        <v>0</v>
      </c>
      <c r="AC131" s="122">
        <f t="shared" si="25"/>
        <v>0</v>
      </c>
      <c r="AD131" s="416" t="str">
        <f t="shared" si="26"/>
        <v>小学男子100m</v>
      </c>
      <c r="AE131" s="416"/>
      <c r="AF131" s="416"/>
      <c r="AG131" s="416"/>
      <c r="AH131" s="416"/>
      <c r="AI131" s="416"/>
      <c r="AJ131" s="416"/>
      <c r="AK131" s="123"/>
      <c r="AL131" s="121">
        <f t="shared" si="32"/>
        <v>0</v>
      </c>
      <c r="AM131" s="122">
        <f t="shared" si="27"/>
        <v>12</v>
      </c>
      <c r="AN131" s="122">
        <f t="shared" si="28"/>
        <v>0</v>
      </c>
      <c r="AO131" s="122">
        <f t="shared" si="29"/>
        <v>0</v>
      </c>
      <c r="AP131" s="416" t="str">
        <f t="shared" si="30"/>
        <v>小学女子3年800m</v>
      </c>
      <c r="AQ131" s="416"/>
      <c r="AR131" s="416"/>
      <c r="AS131" s="416"/>
      <c r="AT131" s="416"/>
      <c r="AU131" s="416"/>
      <c r="AV131" s="416"/>
      <c r="AW131" s="116"/>
      <c r="AX131" s="116"/>
      <c r="AY131" s="116"/>
      <c r="AZ131" s="116"/>
      <c r="BA131" s="116"/>
      <c r="BB131" s="116"/>
      <c r="BC131" s="116"/>
      <c r="BD131" s="116"/>
      <c r="BE131" s="116"/>
      <c r="BF131" s="116"/>
      <c r="BG131" s="116"/>
      <c r="BH131" s="116"/>
      <c r="BI131" s="116"/>
      <c r="BJ131" s="116"/>
    </row>
    <row r="132" spans="2:62">
      <c r="B132" s="68"/>
      <c r="C132" s="125"/>
      <c r="D132" s="125"/>
      <c r="E132" s="125"/>
      <c r="F132" s="410" t="s">
        <v>454</v>
      </c>
      <c r="G132" s="411"/>
      <c r="H132" s="411"/>
      <c r="I132" s="411"/>
      <c r="J132" s="411"/>
      <c r="K132" s="411"/>
      <c r="L132" s="412"/>
      <c r="M132" s="61"/>
      <c r="N132" s="72"/>
      <c r="O132" s="127"/>
      <c r="P132" s="127"/>
      <c r="Q132" s="127"/>
      <c r="R132" s="413" t="s">
        <v>555</v>
      </c>
      <c r="S132" s="414"/>
      <c r="T132" s="414"/>
      <c r="U132" s="414"/>
      <c r="V132" s="414"/>
      <c r="W132" s="414"/>
      <c r="X132" s="415"/>
      <c r="Y132" s="61"/>
      <c r="Z132" s="121">
        <f t="shared" si="31"/>
        <v>0</v>
      </c>
      <c r="AA132" s="122">
        <f t="shared" si="23"/>
        <v>16</v>
      </c>
      <c r="AB132" s="122">
        <f t="shared" si="24"/>
        <v>0</v>
      </c>
      <c r="AC132" s="122">
        <f t="shared" si="25"/>
        <v>0</v>
      </c>
      <c r="AD132" s="416" t="str">
        <f t="shared" si="26"/>
        <v>小学男子1年100m</v>
      </c>
      <c r="AE132" s="416"/>
      <c r="AF132" s="416"/>
      <c r="AG132" s="416"/>
      <c r="AH132" s="416"/>
      <c r="AI132" s="416"/>
      <c r="AJ132" s="416"/>
      <c r="AK132" s="123"/>
      <c r="AL132" s="121">
        <f t="shared" si="32"/>
        <v>0</v>
      </c>
      <c r="AM132" s="122">
        <f t="shared" si="27"/>
        <v>12</v>
      </c>
      <c r="AN132" s="122">
        <f t="shared" si="28"/>
        <v>0</v>
      </c>
      <c r="AO132" s="122">
        <f t="shared" si="29"/>
        <v>0</v>
      </c>
      <c r="AP132" s="416" t="str">
        <f t="shared" si="30"/>
        <v>小学女子2年800m</v>
      </c>
      <c r="AQ132" s="416"/>
      <c r="AR132" s="416"/>
      <c r="AS132" s="416"/>
      <c r="AT132" s="416"/>
      <c r="AU132" s="416"/>
      <c r="AV132" s="416"/>
      <c r="AW132" s="116"/>
      <c r="AX132" s="116"/>
      <c r="AY132" s="116"/>
      <c r="AZ132" s="116"/>
      <c r="BA132" s="116"/>
      <c r="BB132" s="116"/>
      <c r="BC132" s="116"/>
      <c r="BD132" s="116"/>
      <c r="BE132" s="116"/>
      <c r="BF132" s="116"/>
      <c r="BG132" s="116"/>
      <c r="BH132" s="116"/>
      <c r="BI132" s="116"/>
      <c r="BJ132" s="116"/>
    </row>
    <row r="133" spans="2:62">
      <c r="B133" s="68"/>
      <c r="C133" s="125"/>
      <c r="D133" s="125"/>
      <c r="E133" s="125"/>
      <c r="F133" s="410" t="s">
        <v>455</v>
      </c>
      <c r="G133" s="411"/>
      <c r="H133" s="411"/>
      <c r="I133" s="411"/>
      <c r="J133" s="411"/>
      <c r="K133" s="411"/>
      <c r="L133" s="412"/>
      <c r="M133" s="61"/>
      <c r="N133" s="72"/>
      <c r="O133" s="127"/>
      <c r="P133" s="127"/>
      <c r="Q133" s="127"/>
      <c r="R133" s="413" t="s">
        <v>556</v>
      </c>
      <c r="S133" s="414"/>
      <c r="T133" s="414"/>
      <c r="U133" s="414"/>
      <c r="V133" s="414"/>
      <c r="W133" s="414"/>
      <c r="X133" s="415"/>
      <c r="Y133" s="61"/>
      <c r="Z133" s="121">
        <f t="shared" si="31"/>
        <v>0</v>
      </c>
      <c r="AA133" s="122">
        <f t="shared" si="23"/>
        <v>16</v>
      </c>
      <c r="AB133" s="122">
        <f t="shared" si="24"/>
        <v>0</v>
      </c>
      <c r="AC133" s="122">
        <f t="shared" si="25"/>
        <v>0</v>
      </c>
      <c r="AD133" s="416" t="str">
        <f t="shared" si="26"/>
        <v>小学男子6年100m</v>
      </c>
      <c r="AE133" s="416"/>
      <c r="AF133" s="416"/>
      <c r="AG133" s="416"/>
      <c r="AH133" s="416"/>
      <c r="AI133" s="416"/>
      <c r="AJ133" s="416"/>
      <c r="AK133" s="123"/>
      <c r="AL133" s="121">
        <f t="shared" si="32"/>
        <v>0</v>
      </c>
      <c r="AM133" s="122">
        <f t="shared" si="27"/>
        <v>12</v>
      </c>
      <c r="AN133" s="122">
        <f t="shared" si="28"/>
        <v>0</v>
      </c>
      <c r="AO133" s="122">
        <f t="shared" si="29"/>
        <v>0</v>
      </c>
      <c r="AP133" s="416" t="str">
        <f t="shared" si="30"/>
        <v>小学女子800m</v>
      </c>
      <c r="AQ133" s="416"/>
      <c r="AR133" s="416"/>
      <c r="AS133" s="416"/>
      <c r="AT133" s="416"/>
      <c r="AU133" s="416"/>
      <c r="AV133" s="416"/>
      <c r="AW133" s="116"/>
      <c r="AX133" s="116"/>
      <c r="AY133" s="116"/>
      <c r="AZ133" s="116"/>
      <c r="BA133" s="116"/>
      <c r="BB133" s="116"/>
      <c r="BC133" s="116"/>
      <c r="BD133" s="116"/>
      <c r="BE133" s="116"/>
      <c r="BF133" s="116"/>
      <c r="BG133" s="116"/>
      <c r="BH133" s="116"/>
      <c r="BI133" s="116"/>
      <c r="BJ133" s="116"/>
    </row>
    <row r="134" spans="2:62">
      <c r="B134" s="68"/>
      <c r="C134" s="125"/>
      <c r="D134" s="125"/>
      <c r="E134" s="125"/>
      <c r="F134" s="410" t="s">
        <v>456</v>
      </c>
      <c r="G134" s="411"/>
      <c r="H134" s="411"/>
      <c r="I134" s="411"/>
      <c r="J134" s="411"/>
      <c r="K134" s="411"/>
      <c r="L134" s="412"/>
      <c r="M134" s="61"/>
      <c r="N134" s="72"/>
      <c r="O134" s="127"/>
      <c r="P134" s="127"/>
      <c r="Q134" s="127"/>
      <c r="R134" s="413" t="s">
        <v>557</v>
      </c>
      <c r="S134" s="414"/>
      <c r="T134" s="414"/>
      <c r="U134" s="414"/>
      <c r="V134" s="414"/>
      <c r="W134" s="414"/>
      <c r="X134" s="415"/>
      <c r="Y134" s="61"/>
      <c r="Z134" s="121">
        <f t="shared" si="31"/>
        <v>0</v>
      </c>
      <c r="AA134" s="122">
        <f t="shared" si="23"/>
        <v>16</v>
      </c>
      <c r="AB134" s="122">
        <f t="shared" si="24"/>
        <v>0</v>
      </c>
      <c r="AC134" s="122">
        <f t="shared" si="25"/>
        <v>0</v>
      </c>
      <c r="AD134" s="416" t="str">
        <f t="shared" si="26"/>
        <v>小学男子5年100m</v>
      </c>
      <c r="AE134" s="416"/>
      <c r="AF134" s="416"/>
      <c r="AG134" s="416"/>
      <c r="AH134" s="416"/>
      <c r="AI134" s="416"/>
      <c r="AJ134" s="416"/>
      <c r="AK134" s="123"/>
      <c r="AL134" s="121">
        <f t="shared" si="32"/>
        <v>0</v>
      </c>
      <c r="AM134" s="122">
        <f t="shared" si="27"/>
        <v>12</v>
      </c>
      <c r="AN134" s="122">
        <f t="shared" si="28"/>
        <v>0</v>
      </c>
      <c r="AO134" s="122">
        <f t="shared" si="29"/>
        <v>0</v>
      </c>
      <c r="AP134" s="416" t="str">
        <f t="shared" si="30"/>
        <v>小学女子6年80mH</v>
      </c>
      <c r="AQ134" s="416"/>
      <c r="AR134" s="416"/>
      <c r="AS134" s="416"/>
      <c r="AT134" s="416"/>
      <c r="AU134" s="416"/>
      <c r="AV134" s="416"/>
      <c r="AW134" s="116"/>
      <c r="AX134" s="116"/>
      <c r="AY134" s="116"/>
      <c r="AZ134" s="116"/>
      <c r="BA134" s="116"/>
      <c r="BB134" s="116"/>
      <c r="BC134" s="116"/>
      <c r="BD134" s="116"/>
      <c r="BE134" s="116"/>
      <c r="BF134" s="116"/>
      <c r="BG134" s="116"/>
      <c r="BH134" s="116"/>
      <c r="BI134" s="116"/>
      <c r="BJ134" s="116"/>
    </row>
    <row r="135" spans="2:62">
      <c r="B135" s="68"/>
      <c r="C135" s="125"/>
      <c r="D135" s="125"/>
      <c r="E135" s="125"/>
      <c r="F135" s="410" t="s">
        <v>457</v>
      </c>
      <c r="G135" s="411"/>
      <c r="H135" s="411"/>
      <c r="I135" s="411"/>
      <c r="J135" s="411"/>
      <c r="K135" s="411"/>
      <c r="L135" s="412"/>
      <c r="M135" s="61"/>
      <c r="N135" s="72"/>
      <c r="O135" s="127"/>
      <c r="P135" s="127"/>
      <c r="Q135" s="127"/>
      <c r="R135" s="413" t="s">
        <v>558</v>
      </c>
      <c r="S135" s="414"/>
      <c r="T135" s="414"/>
      <c r="U135" s="414"/>
      <c r="V135" s="414"/>
      <c r="W135" s="414"/>
      <c r="X135" s="415"/>
      <c r="Y135" s="61"/>
      <c r="Z135" s="121">
        <f t="shared" si="31"/>
        <v>0</v>
      </c>
      <c r="AA135" s="122">
        <f t="shared" si="23"/>
        <v>16</v>
      </c>
      <c r="AB135" s="122">
        <f t="shared" si="24"/>
        <v>0</v>
      </c>
      <c r="AC135" s="122">
        <f t="shared" si="25"/>
        <v>0</v>
      </c>
      <c r="AD135" s="416" t="str">
        <f t="shared" si="26"/>
        <v>小学男子4年100m</v>
      </c>
      <c r="AE135" s="416"/>
      <c r="AF135" s="416"/>
      <c r="AG135" s="416"/>
      <c r="AH135" s="416"/>
      <c r="AI135" s="416"/>
      <c r="AJ135" s="416"/>
      <c r="AK135" s="123"/>
      <c r="AL135" s="121">
        <f t="shared" si="32"/>
        <v>0</v>
      </c>
      <c r="AM135" s="122">
        <f t="shared" si="27"/>
        <v>12</v>
      </c>
      <c r="AN135" s="122">
        <f t="shared" si="28"/>
        <v>0</v>
      </c>
      <c r="AO135" s="122">
        <f t="shared" si="29"/>
        <v>0</v>
      </c>
      <c r="AP135" s="416" t="str">
        <f t="shared" si="30"/>
        <v>小学女子5年80mH</v>
      </c>
      <c r="AQ135" s="416"/>
      <c r="AR135" s="416"/>
      <c r="AS135" s="416"/>
      <c r="AT135" s="416"/>
      <c r="AU135" s="416"/>
      <c r="AV135" s="416"/>
      <c r="AW135" s="116"/>
      <c r="AX135" s="116"/>
      <c r="AY135" s="116"/>
      <c r="AZ135" s="116"/>
      <c r="BA135" s="116"/>
      <c r="BB135" s="116"/>
      <c r="BC135" s="116"/>
      <c r="BD135" s="116"/>
      <c r="BE135" s="116"/>
      <c r="BF135" s="116"/>
      <c r="BG135" s="116"/>
      <c r="BH135" s="116"/>
      <c r="BI135" s="116"/>
      <c r="BJ135" s="116"/>
    </row>
    <row r="136" spans="2:62">
      <c r="B136" s="68"/>
      <c r="C136" s="125"/>
      <c r="D136" s="125"/>
      <c r="E136" s="125"/>
      <c r="F136" s="410" t="s">
        <v>458</v>
      </c>
      <c r="G136" s="411"/>
      <c r="H136" s="411"/>
      <c r="I136" s="411"/>
      <c r="J136" s="411"/>
      <c r="K136" s="411"/>
      <c r="L136" s="412"/>
      <c r="M136" s="61"/>
      <c r="N136" s="72"/>
      <c r="O136" s="127"/>
      <c r="P136" s="127"/>
      <c r="Q136" s="127"/>
      <c r="R136" s="413" t="s">
        <v>559</v>
      </c>
      <c r="S136" s="414"/>
      <c r="T136" s="414"/>
      <c r="U136" s="414"/>
      <c r="V136" s="414"/>
      <c r="W136" s="414"/>
      <c r="X136" s="415"/>
      <c r="Y136" s="61"/>
      <c r="Z136" s="121">
        <f t="shared" si="31"/>
        <v>0</v>
      </c>
      <c r="AA136" s="122">
        <f t="shared" ref="AA136:AA199" si="33">IF(C136="",AA135,AA135+1)</f>
        <v>16</v>
      </c>
      <c r="AB136" s="122">
        <f t="shared" ref="AB136:AB199" si="34">IF(D136="",AB135,AB135+1)</f>
        <v>0</v>
      </c>
      <c r="AC136" s="122">
        <f t="shared" ref="AC136:AC199" si="35">IF(E136="",AC135,AC135+1)</f>
        <v>0</v>
      </c>
      <c r="AD136" s="416" t="str">
        <f t="shared" si="26"/>
        <v>小学男子3年100m</v>
      </c>
      <c r="AE136" s="416"/>
      <c r="AF136" s="416"/>
      <c r="AG136" s="416"/>
      <c r="AH136" s="416"/>
      <c r="AI136" s="416"/>
      <c r="AJ136" s="416"/>
      <c r="AK136" s="123"/>
      <c r="AL136" s="121">
        <f t="shared" si="32"/>
        <v>0</v>
      </c>
      <c r="AM136" s="122">
        <f t="shared" si="27"/>
        <v>12</v>
      </c>
      <c r="AN136" s="122">
        <f t="shared" si="28"/>
        <v>0</v>
      </c>
      <c r="AO136" s="122">
        <f t="shared" si="29"/>
        <v>0</v>
      </c>
      <c r="AP136" s="416" t="str">
        <f t="shared" si="30"/>
        <v>小学女子4年80mH</v>
      </c>
      <c r="AQ136" s="416"/>
      <c r="AR136" s="416"/>
      <c r="AS136" s="416"/>
      <c r="AT136" s="416"/>
      <c r="AU136" s="416"/>
      <c r="AV136" s="416"/>
      <c r="AW136" s="116"/>
      <c r="AX136" s="116"/>
      <c r="AY136" s="116"/>
      <c r="AZ136" s="116"/>
      <c r="BA136" s="116"/>
      <c r="BB136" s="116"/>
      <c r="BC136" s="116"/>
      <c r="BD136" s="116"/>
      <c r="BE136" s="116"/>
      <c r="BF136" s="116"/>
      <c r="BG136" s="116"/>
      <c r="BH136" s="116"/>
      <c r="BI136" s="116"/>
      <c r="BJ136" s="116"/>
    </row>
    <row r="137" spans="2:62">
      <c r="B137" s="68"/>
      <c r="C137" s="125"/>
      <c r="D137" s="125"/>
      <c r="E137" s="125"/>
      <c r="F137" s="410" t="s">
        <v>459</v>
      </c>
      <c r="G137" s="411"/>
      <c r="H137" s="411"/>
      <c r="I137" s="411"/>
      <c r="J137" s="411"/>
      <c r="K137" s="411"/>
      <c r="L137" s="412"/>
      <c r="M137" s="61"/>
      <c r="N137" s="72"/>
      <c r="O137" s="127"/>
      <c r="P137" s="127"/>
      <c r="Q137" s="127"/>
      <c r="R137" s="413" t="s">
        <v>560</v>
      </c>
      <c r="S137" s="414"/>
      <c r="T137" s="414"/>
      <c r="U137" s="414"/>
      <c r="V137" s="414"/>
      <c r="W137" s="414"/>
      <c r="X137" s="415"/>
      <c r="Y137" s="61"/>
      <c r="Z137" s="121">
        <f t="shared" si="31"/>
        <v>0</v>
      </c>
      <c r="AA137" s="122">
        <f t="shared" si="33"/>
        <v>16</v>
      </c>
      <c r="AB137" s="122">
        <f t="shared" si="34"/>
        <v>0</v>
      </c>
      <c r="AC137" s="122">
        <f t="shared" si="35"/>
        <v>0</v>
      </c>
      <c r="AD137" s="416" t="str">
        <f t="shared" si="26"/>
        <v>小学男子2年100m</v>
      </c>
      <c r="AE137" s="416"/>
      <c r="AF137" s="416"/>
      <c r="AG137" s="416"/>
      <c r="AH137" s="416"/>
      <c r="AI137" s="416"/>
      <c r="AJ137" s="416"/>
      <c r="AK137" s="123"/>
      <c r="AL137" s="121">
        <f t="shared" si="32"/>
        <v>0</v>
      </c>
      <c r="AM137" s="122">
        <f t="shared" si="27"/>
        <v>12</v>
      </c>
      <c r="AN137" s="122">
        <f t="shared" si="28"/>
        <v>0</v>
      </c>
      <c r="AO137" s="122">
        <f t="shared" si="29"/>
        <v>0</v>
      </c>
      <c r="AP137" s="416" t="str">
        <f t="shared" si="30"/>
        <v>小学女子80mH</v>
      </c>
      <c r="AQ137" s="416"/>
      <c r="AR137" s="416"/>
      <c r="AS137" s="416"/>
      <c r="AT137" s="416"/>
      <c r="AU137" s="416"/>
      <c r="AV137" s="416"/>
      <c r="AW137" s="116"/>
      <c r="AX137" s="116"/>
      <c r="AY137" s="116"/>
      <c r="AZ137" s="116"/>
      <c r="BA137" s="116"/>
      <c r="BB137" s="116"/>
      <c r="BC137" s="116"/>
      <c r="BD137" s="116"/>
      <c r="BE137" s="116"/>
      <c r="BF137" s="116"/>
      <c r="BG137" s="116"/>
      <c r="BH137" s="116"/>
      <c r="BI137" s="116"/>
      <c r="BJ137" s="116"/>
    </row>
    <row r="138" spans="2:62">
      <c r="B138" s="68"/>
      <c r="C138" s="125"/>
      <c r="D138" s="125"/>
      <c r="E138" s="125"/>
      <c r="F138" s="410" t="s">
        <v>460</v>
      </c>
      <c r="G138" s="411"/>
      <c r="H138" s="411"/>
      <c r="I138" s="411"/>
      <c r="J138" s="411"/>
      <c r="K138" s="411"/>
      <c r="L138" s="412"/>
      <c r="M138" s="61"/>
      <c r="N138" s="72"/>
      <c r="O138" s="127"/>
      <c r="P138" s="127"/>
      <c r="Q138" s="127"/>
      <c r="R138" s="413" t="s">
        <v>605</v>
      </c>
      <c r="S138" s="414"/>
      <c r="T138" s="414"/>
      <c r="U138" s="414"/>
      <c r="V138" s="414"/>
      <c r="W138" s="414"/>
      <c r="X138" s="415"/>
      <c r="Y138" s="61"/>
      <c r="Z138" s="121">
        <f t="shared" si="31"/>
        <v>0</v>
      </c>
      <c r="AA138" s="122">
        <f t="shared" si="33"/>
        <v>16</v>
      </c>
      <c r="AB138" s="122">
        <f t="shared" si="34"/>
        <v>0</v>
      </c>
      <c r="AC138" s="122">
        <f t="shared" si="35"/>
        <v>0</v>
      </c>
      <c r="AD138" s="416" t="str">
        <f t="shared" si="26"/>
        <v>小学男子4年800m</v>
      </c>
      <c r="AE138" s="416"/>
      <c r="AF138" s="416"/>
      <c r="AG138" s="416"/>
      <c r="AH138" s="416"/>
      <c r="AI138" s="416"/>
      <c r="AJ138" s="416"/>
      <c r="AK138" s="123"/>
      <c r="AL138" s="121">
        <f t="shared" si="32"/>
        <v>0</v>
      </c>
      <c r="AM138" s="122">
        <f t="shared" si="27"/>
        <v>12</v>
      </c>
      <c r="AN138" s="122">
        <f t="shared" si="28"/>
        <v>0</v>
      </c>
      <c r="AO138" s="122">
        <f t="shared" si="29"/>
        <v>0</v>
      </c>
      <c r="AP138" s="416" t="str">
        <f t="shared" si="30"/>
        <v>小学女子6年4X100mR</v>
      </c>
      <c r="AQ138" s="416"/>
      <c r="AR138" s="416"/>
      <c r="AS138" s="416"/>
      <c r="AT138" s="416"/>
      <c r="AU138" s="416"/>
      <c r="AV138" s="416"/>
      <c r="AW138" s="116"/>
      <c r="AX138" s="116"/>
      <c r="AY138" s="116"/>
      <c r="AZ138" s="116"/>
      <c r="BA138" s="116"/>
      <c r="BB138" s="116"/>
      <c r="BC138" s="116"/>
      <c r="BD138" s="116"/>
      <c r="BE138" s="116"/>
      <c r="BF138" s="116"/>
      <c r="BG138" s="116"/>
      <c r="BH138" s="116"/>
      <c r="BI138" s="116"/>
      <c r="BJ138" s="116"/>
    </row>
    <row r="139" spans="2:62">
      <c r="B139" s="68"/>
      <c r="C139" s="125"/>
      <c r="D139" s="125"/>
      <c r="E139" s="125"/>
      <c r="F139" s="410" t="s">
        <v>461</v>
      </c>
      <c r="G139" s="411"/>
      <c r="H139" s="411"/>
      <c r="I139" s="411"/>
      <c r="J139" s="411"/>
      <c r="K139" s="411"/>
      <c r="L139" s="412"/>
      <c r="M139" s="61"/>
      <c r="N139" s="72"/>
      <c r="O139" s="127"/>
      <c r="P139" s="127"/>
      <c r="Q139" s="127"/>
      <c r="R139" s="413" t="s">
        <v>606</v>
      </c>
      <c r="S139" s="414"/>
      <c r="T139" s="414"/>
      <c r="U139" s="414"/>
      <c r="V139" s="414"/>
      <c r="W139" s="414"/>
      <c r="X139" s="415"/>
      <c r="Y139" s="61"/>
      <c r="Z139" s="121">
        <f t="shared" si="31"/>
        <v>0</v>
      </c>
      <c r="AA139" s="122">
        <f t="shared" si="33"/>
        <v>16</v>
      </c>
      <c r="AB139" s="122">
        <f t="shared" si="34"/>
        <v>0</v>
      </c>
      <c r="AC139" s="122">
        <f t="shared" si="35"/>
        <v>0</v>
      </c>
      <c r="AD139" s="416" t="str">
        <f t="shared" si="26"/>
        <v>小学男子3年800m</v>
      </c>
      <c r="AE139" s="416"/>
      <c r="AF139" s="416"/>
      <c r="AG139" s="416"/>
      <c r="AH139" s="416"/>
      <c r="AI139" s="416"/>
      <c r="AJ139" s="416"/>
      <c r="AK139" s="123"/>
      <c r="AL139" s="121">
        <f t="shared" si="32"/>
        <v>0</v>
      </c>
      <c r="AM139" s="122">
        <f t="shared" si="27"/>
        <v>12</v>
      </c>
      <c r="AN139" s="122">
        <f t="shared" si="28"/>
        <v>0</v>
      </c>
      <c r="AO139" s="122">
        <f t="shared" si="29"/>
        <v>0</v>
      </c>
      <c r="AP139" s="416" t="str">
        <f t="shared" si="30"/>
        <v>小学女子5年4X100mR</v>
      </c>
      <c r="AQ139" s="416"/>
      <c r="AR139" s="416"/>
      <c r="AS139" s="416"/>
      <c r="AT139" s="416"/>
      <c r="AU139" s="416"/>
      <c r="AV139" s="416"/>
      <c r="AW139" s="116"/>
      <c r="AX139" s="116"/>
      <c r="AY139" s="116"/>
      <c r="AZ139" s="116"/>
      <c r="BA139" s="116"/>
      <c r="BB139" s="116"/>
      <c r="BC139" s="116"/>
      <c r="BD139" s="116"/>
      <c r="BE139" s="116"/>
      <c r="BF139" s="116"/>
      <c r="BG139" s="116"/>
      <c r="BH139" s="116"/>
      <c r="BI139" s="116"/>
      <c r="BJ139" s="116"/>
    </row>
    <row r="140" spans="2:62">
      <c r="B140" s="68"/>
      <c r="C140" s="125"/>
      <c r="D140" s="125"/>
      <c r="E140" s="125"/>
      <c r="F140" s="410" t="s">
        <v>462</v>
      </c>
      <c r="G140" s="411"/>
      <c r="H140" s="411"/>
      <c r="I140" s="411"/>
      <c r="J140" s="411"/>
      <c r="K140" s="411"/>
      <c r="L140" s="412"/>
      <c r="M140" s="61"/>
      <c r="N140" s="72"/>
      <c r="O140" s="127"/>
      <c r="P140" s="127"/>
      <c r="Q140" s="127"/>
      <c r="R140" s="413" t="s">
        <v>607</v>
      </c>
      <c r="S140" s="414"/>
      <c r="T140" s="414"/>
      <c r="U140" s="414"/>
      <c r="V140" s="414"/>
      <c r="W140" s="414"/>
      <c r="X140" s="415"/>
      <c r="Y140" s="61"/>
      <c r="Z140" s="121">
        <f t="shared" si="31"/>
        <v>0</v>
      </c>
      <c r="AA140" s="122">
        <f t="shared" si="33"/>
        <v>16</v>
      </c>
      <c r="AB140" s="122">
        <f t="shared" si="34"/>
        <v>0</v>
      </c>
      <c r="AC140" s="122">
        <f t="shared" si="35"/>
        <v>0</v>
      </c>
      <c r="AD140" s="416" t="str">
        <f t="shared" si="26"/>
        <v>小学男子2年800m</v>
      </c>
      <c r="AE140" s="416"/>
      <c r="AF140" s="416"/>
      <c r="AG140" s="416"/>
      <c r="AH140" s="416"/>
      <c r="AI140" s="416"/>
      <c r="AJ140" s="416"/>
      <c r="AK140" s="123"/>
      <c r="AL140" s="121">
        <f t="shared" si="32"/>
        <v>0</v>
      </c>
      <c r="AM140" s="122">
        <f t="shared" si="27"/>
        <v>12</v>
      </c>
      <c r="AN140" s="122">
        <f t="shared" si="28"/>
        <v>0</v>
      </c>
      <c r="AO140" s="122">
        <f t="shared" si="29"/>
        <v>0</v>
      </c>
      <c r="AP140" s="416" t="str">
        <f t="shared" si="30"/>
        <v>小学女子4年4X100mR</v>
      </c>
      <c r="AQ140" s="416"/>
      <c r="AR140" s="416"/>
      <c r="AS140" s="416"/>
      <c r="AT140" s="416"/>
      <c r="AU140" s="416"/>
      <c r="AV140" s="416"/>
      <c r="AW140" s="116"/>
      <c r="AX140" s="116"/>
      <c r="AY140" s="116"/>
      <c r="AZ140" s="116"/>
      <c r="BA140" s="116"/>
      <c r="BB140" s="116"/>
      <c r="BC140" s="116"/>
      <c r="BD140" s="116"/>
      <c r="BE140" s="116"/>
      <c r="BF140" s="116"/>
      <c r="BG140" s="116"/>
      <c r="BH140" s="116"/>
      <c r="BI140" s="116"/>
      <c r="BJ140" s="116"/>
    </row>
    <row r="141" spans="2:62">
      <c r="B141" s="68"/>
      <c r="C141" s="125"/>
      <c r="D141" s="125"/>
      <c r="E141" s="125"/>
      <c r="F141" s="410" t="s">
        <v>463</v>
      </c>
      <c r="G141" s="411"/>
      <c r="H141" s="411"/>
      <c r="I141" s="411"/>
      <c r="J141" s="411"/>
      <c r="K141" s="411"/>
      <c r="L141" s="412"/>
      <c r="M141" s="61"/>
      <c r="N141" s="72"/>
      <c r="O141" s="127"/>
      <c r="P141" s="127"/>
      <c r="Q141" s="127"/>
      <c r="R141" s="413" t="s">
        <v>561</v>
      </c>
      <c r="S141" s="414"/>
      <c r="T141" s="414"/>
      <c r="U141" s="414"/>
      <c r="V141" s="414"/>
      <c r="W141" s="414"/>
      <c r="X141" s="415"/>
      <c r="Y141" s="61"/>
      <c r="Z141" s="121">
        <f t="shared" si="31"/>
        <v>0</v>
      </c>
      <c r="AA141" s="122">
        <f t="shared" si="33"/>
        <v>16</v>
      </c>
      <c r="AB141" s="122">
        <f t="shared" si="34"/>
        <v>0</v>
      </c>
      <c r="AC141" s="122">
        <f t="shared" si="35"/>
        <v>0</v>
      </c>
      <c r="AD141" s="416" t="str">
        <f t="shared" si="26"/>
        <v>小学男子800m</v>
      </c>
      <c r="AE141" s="416"/>
      <c r="AF141" s="416"/>
      <c r="AG141" s="416"/>
      <c r="AH141" s="416"/>
      <c r="AI141" s="416"/>
      <c r="AJ141" s="416"/>
      <c r="AK141" s="123"/>
      <c r="AL141" s="121">
        <f t="shared" si="32"/>
        <v>0</v>
      </c>
      <c r="AM141" s="122">
        <f t="shared" si="27"/>
        <v>12</v>
      </c>
      <c r="AN141" s="122">
        <f t="shared" si="28"/>
        <v>0</v>
      </c>
      <c r="AO141" s="122">
        <f t="shared" si="29"/>
        <v>0</v>
      </c>
      <c r="AP141" s="416" t="str">
        <f t="shared" si="30"/>
        <v>小学女子3年4X100mR</v>
      </c>
      <c r="AQ141" s="416"/>
      <c r="AR141" s="416"/>
      <c r="AS141" s="416"/>
      <c r="AT141" s="416"/>
      <c r="AU141" s="416"/>
      <c r="AV141" s="416"/>
      <c r="AW141" s="116"/>
      <c r="AX141" s="116"/>
      <c r="AY141" s="116"/>
      <c r="AZ141" s="116"/>
      <c r="BA141" s="116"/>
      <c r="BB141" s="116"/>
      <c r="BC141" s="116"/>
      <c r="BD141" s="116"/>
      <c r="BE141" s="116"/>
      <c r="BF141" s="116"/>
      <c r="BG141" s="116"/>
      <c r="BH141" s="116"/>
      <c r="BI141" s="116"/>
      <c r="BJ141" s="116"/>
    </row>
    <row r="142" spans="2:62">
      <c r="B142" s="68"/>
      <c r="C142" s="125"/>
      <c r="D142" s="125"/>
      <c r="E142" s="125"/>
      <c r="F142" s="410" t="s">
        <v>464</v>
      </c>
      <c r="G142" s="411"/>
      <c r="H142" s="411"/>
      <c r="I142" s="411"/>
      <c r="J142" s="411"/>
      <c r="K142" s="411"/>
      <c r="L142" s="412"/>
      <c r="M142" s="61"/>
      <c r="N142" s="72"/>
      <c r="O142" s="127"/>
      <c r="P142" s="127"/>
      <c r="Q142" s="127"/>
      <c r="R142" s="413" t="s">
        <v>562</v>
      </c>
      <c r="S142" s="414"/>
      <c r="T142" s="414"/>
      <c r="U142" s="414"/>
      <c r="V142" s="414"/>
      <c r="W142" s="414"/>
      <c r="X142" s="415"/>
      <c r="Y142" s="61"/>
      <c r="Z142" s="121">
        <f t="shared" si="31"/>
        <v>0</v>
      </c>
      <c r="AA142" s="122">
        <f t="shared" si="33"/>
        <v>16</v>
      </c>
      <c r="AB142" s="122">
        <f t="shared" si="34"/>
        <v>0</v>
      </c>
      <c r="AC142" s="122">
        <f t="shared" si="35"/>
        <v>0</v>
      </c>
      <c r="AD142" s="416" t="str">
        <f t="shared" si="26"/>
        <v>小学男子6年1500m</v>
      </c>
      <c r="AE142" s="416"/>
      <c r="AF142" s="416"/>
      <c r="AG142" s="416"/>
      <c r="AH142" s="416"/>
      <c r="AI142" s="416"/>
      <c r="AJ142" s="416"/>
      <c r="AK142" s="123"/>
      <c r="AL142" s="121">
        <f t="shared" si="32"/>
        <v>0</v>
      </c>
      <c r="AM142" s="122">
        <f t="shared" si="27"/>
        <v>12</v>
      </c>
      <c r="AN142" s="122">
        <f t="shared" si="28"/>
        <v>0</v>
      </c>
      <c r="AO142" s="122">
        <f t="shared" si="29"/>
        <v>0</v>
      </c>
      <c r="AP142" s="416" t="str">
        <f t="shared" si="30"/>
        <v>小学女子4X100mR</v>
      </c>
      <c r="AQ142" s="416"/>
      <c r="AR142" s="416"/>
      <c r="AS142" s="416"/>
      <c r="AT142" s="416"/>
      <c r="AU142" s="416"/>
      <c r="AV142" s="416"/>
      <c r="AW142" s="116"/>
      <c r="AX142" s="116"/>
      <c r="AY142" s="116"/>
      <c r="AZ142" s="116"/>
      <c r="BA142" s="116"/>
      <c r="BB142" s="116"/>
      <c r="BC142" s="116"/>
      <c r="BD142" s="116"/>
      <c r="BE142" s="116"/>
      <c r="BF142" s="116"/>
      <c r="BG142" s="116"/>
      <c r="BH142" s="116"/>
      <c r="BI142" s="116"/>
      <c r="BJ142" s="116"/>
    </row>
    <row r="143" spans="2:62">
      <c r="B143" s="68"/>
      <c r="C143" s="125"/>
      <c r="D143" s="125"/>
      <c r="E143" s="125"/>
      <c r="F143" s="410" t="s">
        <v>465</v>
      </c>
      <c r="G143" s="411"/>
      <c r="H143" s="411"/>
      <c r="I143" s="411"/>
      <c r="J143" s="411"/>
      <c r="K143" s="411"/>
      <c r="L143" s="412"/>
      <c r="M143" s="61"/>
      <c r="N143" s="72"/>
      <c r="O143" s="127"/>
      <c r="P143" s="127"/>
      <c r="Q143" s="127"/>
      <c r="R143" s="413" t="s">
        <v>563</v>
      </c>
      <c r="S143" s="414"/>
      <c r="T143" s="414"/>
      <c r="U143" s="414"/>
      <c r="V143" s="414"/>
      <c r="W143" s="414"/>
      <c r="X143" s="415"/>
      <c r="Y143" s="61"/>
      <c r="Z143" s="121">
        <f t="shared" si="31"/>
        <v>0</v>
      </c>
      <c r="AA143" s="122">
        <f t="shared" si="33"/>
        <v>16</v>
      </c>
      <c r="AB143" s="122">
        <f t="shared" si="34"/>
        <v>0</v>
      </c>
      <c r="AC143" s="122">
        <f t="shared" si="35"/>
        <v>0</v>
      </c>
      <c r="AD143" s="416" t="str">
        <f t="shared" si="26"/>
        <v>小学男子5年1500m</v>
      </c>
      <c r="AE143" s="416"/>
      <c r="AF143" s="416"/>
      <c r="AG143" s="416"/>
      <c r="AH143" s="416"/>
      <c r="AI143" s="416"/>
      <c r="AJ143" s="416"/>
      <c r="AK143" s="123"/>
      <c r="AL143" s="121">
        <f t="shared" si="32"/>
        <v>0</v>
      </c>
      <c r="AM143" s="122">
        <f t="shared" si="27"/>
        <v>12</v>
      </c>
      <c r="AN143" s="122">
        <f t="shared" si="28"/>
        <v>0</v>
      </c>
      <c r="AO143" s="122">
        <f t="shared" si="29"/>
        <v>0</v>
      </c>
      <c r="AP143" s="416" t="str">
        <f t="shared" si="30"/>
        <v>小学女子6年走高跳</v>
      </c>
      <c r="AQ143" s="416"/>
      <c r="AR143" s="416"/>
      <c r="AS143" s="416"/>
      <c r="AT143" s="416"/>
      <c r="AU143" s="416"/>
      <c r="AV143" s="416"/>
      <c r="AW143" s="116"/>
      <c r="AX143" s="116"/>
      <c r="AY143" s="116"/>
      <c r="AZ143" s="116"/>
      <c r="BA143" s="116"/>
      <c r="BB143" s="116"/>
      <c r="BC143" s="116"/>
      <c r="BD143" s="116"/>
      <c r="BE143" s="116"/>
      <c r="BF143" s="116"/>
      <c r="BG143" s="116"/>
      <c r="BH143" s="116"/>
      <c r="BI143" s="116"/>
      <c r="BJ143" s="116"/>
    </row>
    <row r="144" spans="2:62">
      <c r="B144" s="68"/>
      <c r="C144" s="125"/>
      <c r="D144" s="125"/>
      <c r="E144" s="125"/>
      <c r="F144" s="410" t="s">
        <v>466</v>
      </c>
      <c r="G144" s="411"/>
      <c r="H144" s="411"/>
      <c r="I144" s="411"/>
      <c r="J144" s="411"/>
      <c r="K144" s="411"/>
      <c r="L144" s="412"/>
      <c r="M144" s="61"/>
      <c r="N144" s="72"/>
      <c r="O144" s="127"/>
      <c r="P144" s="127"/>
      <c r="Q144" s="127"/>
      <c r="R144" s="413" t="s">
        <v>564</v>
      </c>
      <c r="S144" s="414"/>
      <c r="T144" s="414"/>
      <c r="U144" s="414"/>
      <c r="V144" s="414"/>
      <c r="W144" s="414"/>
      <c r="X144" s="415"/>
      <c r="Y144" s="61"/>
      <c r="Z144" s="121">
        <f t="shared" si="31"/>
        <v>0</v>
      </c>
      <c r="AA144" s="122">
        <f t="shared" si="33"/>
        <v>16</v>
      </c>
      <c r="AB144" s="122">
        <f t="shared" si="34"/>
        <v>0</v>
      </c>
      <c r="AC144" s="122">
        <f t="shared" si="35"/>
        <v>0</v>
      </c>
      <c r="AD144" s="416" t="str">
        <f t="shared" si="26"/>
        <v>小学男子1500m</v>
      </c>
      <c r="AE144" s="416"/>
      <c r="AF144" s="416"/>
      <c r="AG144" s="416"/>
      <c r="AH144" s="416"/>
      <c r="AI144" s="416"/>
      <c r="AJ144" s="416"/>
      <c r="AK144" s="123"/>
      <c r="AL144" s="121">
        <f t="shared" si="32"/>
        <v>0</v>
      </c>
      <c r="AM144" s="122">
        <f t="shared" si="27"/>
        <v>12</v>
      </c>
      <c r="AN144" s="122">
        <f t="shared" si="28"/>
        <v>0</v>
      </c>
      <c r="AO144" s="122">
        <f t="shared" si="29"/>
        <v>0</v>
      </c>
      <c r="AP144" s="416" t="str">
        <f t="shared" si="30"/>
        <v>小学女子5年走高跳</v>
      </c>
      <c r="AQ144" s="416"/>
      <c r="AR144" s="416"/>
      <c r="AS144" s="416"/>
      <c r="AT144" s="416"/>
      <c r="AU144" s="416"/>
      <c r="AV144" s="416"/>
      <c r="AW144" s="116"/>
      <c r="AX144" s="116"/>
      <c r="AY144" s="116"/>
      <c r="AZ144" s="116"/>
      <c r="BA144" s="116"/>
      <c r="BB144" s="116"/>
      <c r="BC144" s="116"/>
      <c r="BD144" s="116"/>
      <c r="BE144" s="116"/>
      <c r="BF144" s="116"/>
      <c r="BG144" s="116"/>
      <c r="BH144" s="116"/>
      <c r="BI144" s="116"/>
      <c r="BJ144" s="116"/>
    </row>
    <row r="145" spans="2:62">
      <c r="B145" s="68"/>
      <c r="C145" s="125"/>
      <c r="D145" s="125"/>
      <c r="E145" s="125"/>
      <c r="F145" s="410" t="s">
        <v>467</v>
      </c>
      <c r="G145" s="411"/>
      <c r="H145" s="411"/>
      <c r="I145" s="411"/>
      <c r="J145" s="411"/>
      <c r="K145" s="411"/>
      <c r="L145" s="412"/>
      <c r="M145" s="61"/>
      <c r="N145" s="72"/>
      <c r="O145" s="127"/>
      <c r="P145" s="127"/>
      <c r="Q145" s="127"/>
      <c r="R145" s="413" t="s">
        <v>565</v>
      </c>
      <c r="S145" s="414"/>
      <c r="T145" s="414"/>
      <c r="U145" s="414"/>
      <c r="V145" s="414"/>
      <c r="W145" s="414"/>
      <c r="X145" s="415"/>
      <c r="Y145" s="61"/>
      <c r="Z145" s="121">
        <f t="shared" si="31"/>
        <v>0</v>
      </c>
      <c r="AA145" s="122">
        <f t="shared" si="33"/>
        <v>16</v>
      </c>
      <c r="AB145" s="122">
        <f t="shared" si="34"/>
        <v>0</v>
      </c>
      <c r="AC145" s="122">
        <f t="shared" si="35"/>
        <v>0</v>
      </c>
      <c r="AD145" s="416" t="str">
        <f t="shared" si="26"/>
        <v>小学男子4年1500m</v>
      </c>
      <c r="AE145" s="416"/>
      <c r="AF145" s="416"/>
      <c r="AG145" s="416"/>
      <c r="AH145" s="416"/>
      <c r="AI145" s="416"/>
      <c r="AJ145" s="416"/>
      <c r="AK145" s="123"/>
      <c r="AL145" s="121">
        <f t="shared" si="32"/>
        <v>0</v>
      </c>
      <c r="AM145" s="122">
        <f t="shared" si="27"/>
        <v>12</v>
      </c>
      <c r="AN145" s="122">
        <f t="shared" si="28"/>
        <v>0</v>
      </c>
      <c r="AO145" s="122">
        <f t="shared" si="29"/>
        <v>0</v>
      </c>
      <c r="AP145" s="416" t="str">
        <f t="shared" si="30"/>
        <v>小学女子走高跳</v>
      </c>
      <c r="AQ145" s="416"/>
      <c r="AR145" s="416"/>
      <c r="AS145" s="416"/>
      <c r="AT145" s="416"/>
      <c r="AU145" s="416"/>
      <c r="AV145" s="416"/>
      <c r="AW145" s="116"/>
      <c r="AX145" s="116"/>
      <c r="AY145" s="116"/>
      <c r="AZ145" s="116"/>
      <c r="BA145" s="116"/>
      <c r="BB145" s="116"/>
      <c r="BC145" s="116"/>
      <c r="BD145" s="116"/>
      <c r="BE145" s="116"/>
      <c r="BF145" s="116"/>
      <c r="BG145" s="116"/>
      <c r="BH145" s="116"/>
      <c r="BI145" s="116"/>
      <c r="BJ145" s="116"/>
    </row>
    <row r="146" spans="2:62">
      <c r="B146" s="68"/>
      <c r="C146" s="125"/>
      <c r="D146" s="125"/>
      <c r="E146" s="125"/>
      <c r="F146" s="410" t="s">
        <v>468</v>
      </c>
      <c r="G146" s="411"/>
      <c r="H146" s="411"/>
      <c r="I146" s="411"/>
      <c r="J146" s="411"/>
      <c r="K146" s="411"/>
      <c r="L146" s="412"/>
      <c r="M146" s="61"/>
      <c r="N146" s="72"/>
      <c r="O146" s="127"/>
      <c r="P146" s="127"/>
      <c r="Q146" s="127"/>
      <c r="R146" s="413" t="s">
        <v>566</v>
      </c>
      <c r="S146" s="414"/>
      <c r="T146" s="414"/>
      <c r="U146" s="414"/>
      <c r="V146" s="414"/>
      <c r="W146" s="414"/>
      <c r="X146" s="415"/>
      <c r="Y146" s="61"/>
      <c r="Z146" s="121">
        <f t="shared" si="31"/>
        <v>0</v>
      </c>
      <c r="AA146" s="122">
        <f t="shared" si="33"/>
        <v>16</v>
      </c>
      <c r="AB146" s="122">
        <f t="shared" si="34"/>
        <v>0</v>
      </c>
      <c r="AC146" s="122">
        <f t="shared" si="35"/>
        <v>0</v>
      </c>
      <c r="AD146" s="416" t="str">
        <f t="shared" si="26"/>
        <v>小学男子6年80mH</v>
      </c>
      <c r="AE146" s="416"/>
      <c r="AF146" s="416"/>
      <c r="AG146" s="416"/>
      <c r="AH146" s="416"/>
      <c r="AI146" s="416"/>
      <c r="AJ146" s="416"/>
      <c r="AK146" s="123"/>
      <c r="AL146" s="121">
        <f t="shared" si="32"/>
        <v>0</v>
      </c>
      <c r="AM146" s="122">
        <f t="shared" si="27"/>
        <v>12</v>
      </c>
      <c r="AN146" s="122">
        <f t="shared" si="28"/>
        <v>0</v>
      </c>
      <c r="AO146" s="122">
        <f t="shared" si="29"/>
        <v>0</v>
      </c>
      <c r="AP146" s="416" t="str">
        <f t="shared" si="30"/>
        <v>小学女子6年走幅跳</v>
      </c>
      <c r="AQ146" s="416"/>
      <c r="AR146" s="416"/>
      <c r="AS146" s="416"/>
      <c r="AT146" s="416"/>
      <c r="AU146" s="416"/>
      <c r="AV146" s="416"/>
      <c r="AW146" s="116"/>
      <c r="AX146" s="116"/>
      <c r="AY146" s="116"/>
      <c r="AZ146" s="116"/>
      <c r="BA146" s="116"/>
      <c r="BB146" s="116"/>
      <c r="BC146" s="116"/>
      <c r="BD146" s="116"/>
      <c r="BE146" s="116"/>
      <c r="BF146" s="116"/>
      <c r="BG146" s="116"/>
      <c r="BH146" s="116"/>
      <c r="BI146" s="116"/>
      <c r="BJ146" s="116"/>
    </row>
    <row r="147" spans="2:62">
      <c r="B147" s="68"/>
      <c r="C147" s="125"/>
      <c r="D147" s="125"/>
      <c r="E147" s="125"/>
      <c r="F147" s="410" t="s">
        <v>469</v>
      </c>
      <c r="G147" s="411"/>
      <c r="H147" s="411"/>
      <c r="I147" s="411"/>
      <c r="J147" s="411"/>
      <c r="K147" s="411"/>
      <c r="L147" s="412"/>
      <c r="M147" s="61"/>
      <c r="N147" s="72"/>
      <c r="O147" s="127"/>
      <c r="P147" s="127"/>
      <c r="Q147" s="127"/>
      <c r="R147" s="413" t="s">
        <v>567</v>
      </c>
      <c r="S147" s="414"/>
      <c r="T147" s="414"/>
      <c r="U147" s="414"/>
      <c r="V147" s="414"/>
      <c r="W147" s="414"/>
      <c r="X147" s="415"/>
      <c r="Y147" s="61"/>
      <c r="Z147" s="121">
        <f t="shared" si="31"/>
        <v>0</v>
      </c>
      <c r="AA147" s="122">
        <f t="shared" si="33"/>
        <v>16</v>
      </c>
      <c r="AB147" s="122">
        <f t="shared" si="34"/>
        <v>0</v>
      </c>
      <c r="AC147" s="122">
        <f t="shared" si="35"/>
        <v>0</v>
      </c>
      <c r="AD147" s="416" t="str">
        <f t="shared" si="26"/>
        <v>小学男子5年80mH</v>
      </c>
      <c r="AE147" s="416"/>
      <c r="AF147" s="416"/>
      <c r="AG147" s="416"/>
      <c r="AH147" s="416"/>
      <c r="AI147" s="416"/>
      <c r="AJ147" s="416"/>
      <c r="AK147" s="123"/>
      <c r="AL147" s="121">
        <f t="shared" si="32"/>
        <v>0</v>
      </c>
      <c r="AM147" s="122">
        <f t="shared" si="27"/>
        <v>12</v>
      </c>
      <c r="AN147" s="122">
        <f t="shared" si="28"/>
        <v>0</v>
      </c>
      <c r="AO147" s="122">
        <f t="shared" si="29"/>
        <v>0</v>
      </c>
      <c r="AP147" s="416" t="str">
        <f t="shared" si="30"/>
        <v>小学女子5年走幅跳</v>
      </c>
      <c r="AQ147" s="416"/>
      <c r="AR147" s="416"/>
      <c r="AS147" s="416"/>
      <c r="AT147" s="416"/>
      <c r="AU147" s="416"/>
      <c r="AV147" s="416"/>
      <c r="AW147" s="116"/>
      <c r="AX147" s="116"/>
      <c r="AY147" s="116"/>
      <c r="AZ147" s="116"/>
      <c r="BA147" s="116"/>
      <c r="BB147" s="116"/>
      <c r="BC147" s="116"/>
      <c r="BD147" s="116"/>
      <c r="BE147" s="116"/>
      <c r="BF147" s="116"/>
      <c r="BG147" s="116"/>
      <c r="BH147" s="116"/>
      <c r="BI147" s="116"/>
      <c r="BJ147" s="116"/>
    </row>
    <row r="148" spans="2:62">
      <c r="B148" s="68"/>
      <c r="C148" s="125"/>
      <c r="D148" s="125"/>
      <c r="E148" s="125"/>
      <c r="F148" s="410" t="s">
        <v>470</v>
      </c>
      <c r="G148" s="411"/>
      <c r="H148" s="411"/>
      <c r="I148" s="411"/>
      <c r="J148" s="411"/>
      <c r="K148" s="411"/>
      <c r="L148" s="412"/>
      <c r="M148" s="61"/>
      <c r="N148" s="72"/>
      <c r="O148" s="127"/>
      <c r="P148" s="127"/>
      <c r="Q148" s="127"/>
      <c r="R148" s="413" t="s">
        <v>568</v>
      </c>
      <c r="S148" s="414"/>
      <c r="T148" s="414"/>
      <c r="U148" s="414"/>
      <c r="V148" s="414"/>
      <c r="W148" s="414"/>
      <c r="X148" s="415"/>
      <c r="Y148" s="61"/>
      <c r="Z148" s="121">
        <f t="shared" si="31"/>
        <v>0</v>
      </c>
      <c r="AA148" s="122">
        <f t="shared" si="33"/>
        <v>16</v>
      </c>
      <c r="AB148" s="122">
        <f t="shared" si="34"/>
        <v>0</v>
      </c>
      <c r="AC148" s="122">
        <f t="shared" si="35"/>
        <v>0</v>
      </c>
      <c r="AD148" s="416" t="str">
        <f t="shared" si="26"/>
        <v>小学男子4年80mH</v>
      </c>
      <c r="AE148" s="416"/>
      <c r="AF148" s="416"/>
      <c r="AG148" s="416"/>
      <c r="AH148" s="416"/>
      <c r="AI148" s="416"/>
      <c r="AJ148" s="416"/>
      <c r="AK148" s="123"/>
      <c r="AL148" s="121">
        <f t="shared" si="32"/>
        <v>0</v>
      </c>
      <c r="AM148" s="122">
        <f t="shared" si="27"/>
        <v>12</v>
      </c>
      <c r="AN148" s="122">
        <f t="shared" si="28"/>
        <v>0</v>
      </c>
      <c r="AO148" s="122">
        <f t="shared" si="29"/>
        <v>0</v>
      </c>
      <c r="AP148" s="416" t="str">
        <f t="shared" si="30"/>
        <v>小学女子4年走幅跳</v>
      </c>
      <c r="AQ148" s="416"/>
      <c r="AR148" s="416"/>
      <c r="AS148" s="416"/>
      <c r="AT148" s="416"/>
      <c r="AU148" s="416"/>
      <c r="AV148" s="416"/>
      <c r="AW148" s="116"/>
      <c r="AX148" s="116"/>
      <c r="AY148" s="116"/>
      <c r="AZ148" s="116"/>
      <c r="BA148" s="116"/>
      <c r="BB148" s="116"/>
      <c r="BC148" s="116"/>
      <c r="BD148" s="116"/>
      <c r="BE148" s="116"/>
      <c r="BF148" s="116"/>
      <c r="BG148" s="116"/>
      <c r="BH148" s="116"/>
      <c r="BI148" s="116"/>
      <c r="BJ148" s="116"/>
    </row>
    <row r="149" spans="2:62">
      <c r="B149" s="68"/>
      <c r="C149" s="125"/>
      <c r="D149" s="125"/>
      <c r="E149" s="125"/>
      <c r="F149" s="410" t="s">
        <v>471</v>
      </c>
      <c r="G149" s="411"/>
      <c r="H149" s="411"/>
      <c r="I149" s="411"/>
      <c r="J149" s="411"/>
      <c r="K149" s="411"/>
      <c r="L149" s="412"/>
      <c r="M149" s="61"/>
      <c r="N149" s="72"/>
      <c r="O149" s="127"/>
      <c r="P149" s="127"/>
      <c r="Q149" s="127"/>
      <c r="R149" s="413" t="s">
        <v>569</v>
      </c>
      <c r="S149" s="414"/>
      <c r="T149" s="414"/>
      <c r="U149" s="414"/>
      <c r="V149" s="414"/>
      <c r="W149" s="414"/>
      <c r="X149" s="415"/>
      <c r="Y149" s="61"/>
      <c r="Z149" s="121">
        <f t="shared" si="31"/>
        <v>0</v>
      </c>
      <c r="AA149" s="122">
        <f t="shared" si="33"/>
        <v>16</v>
      </c>
      <c r="AB149" s="122">
        <f t="shared" si="34"/>
        <v>0</v>
      </c>
      <c r="AC149" s="122">
        <f t="shared" si="35"/>
        <v>0</v>
      </c>
      <c r="AD149" s="416" t="str">
        <f t="shared" si="26"/>
        <v>小学男子80mH</v>
      </c>
      <c r="AE149" s="416"/>
      <c r="AF149" s="416"/>
      <c r="AG149" s="416"/>
      <c r="AH149" s="416"/>
      <c r="AI149" s="416"/>
      <c r="AJ149" s="416"/>
      <c r="AK149" s="123"/>
      <c r="AL149" s="121">
        <f t="shared" si="32"/>
        <v>0</v>
      </c>
      <c r="AM149" s="122">
        <f t="shared" si="27"/>
        <v>12</v>
      </c>
      <c r="AN149" s="122">
        <f t="shared" si="28"/>
        <v>0</v>
      </c>
      <c r="AO149" s="122">
        <f t="shared" si="29"/>
        <v>0</v>
      </c>
      <c r="AP149" s="416" t="str">
        <f t="shared" si="30"/>
        <v>小学女子3年走幅跳</v>
      </c>
      <c r="AQ149" s="416"/>
      <c r="AR149" s="416"/>
      <c r="AS149" s="416"/>
      <c r="AT149" s="416"/>
      <c r="AU149" s="416"/>
      <c r="AV149" s="416"/>
      <c r="AW149" s="116"/>
      <c r="AX149" s="116"/>
      <c r="AY149" s="116"/>
      <c r="AZ149" s="116"/>
      <c r="BA149" s="116"/>
      <c r="BB149" s="116"/>
      <c r="BC149" s="116"/>
      <c r="BD149" s="116"/>
      <c r="BE149" s="116"/>
      <c r="BF149" s="116"/>
      <c r="BG149" s="116"/>
      <c r="BH149" s="116"/>
      <c r="BI149" s="116"/>
      <c r="BJ149" s="116"/>
    </row>
    <row r="150" spans="2:62">
      <c r="B150" s="68"/>
      <c r="C150" s="125"/>
      <c r="D150" s="125"/>
      <c r="E150" s="125"/>
      <c r="F150" s="410" t="s">
        <v>597</v>
      </c>
      <c r="G150" s="411"/>
      <c r="H150" s="411"/>
      <c r="I150" s="411"/>
      <c r="J150" s="411"/>
      <c r="K150" s="411"/>
      <c r="L150" s="412"/>
      <c r="M150" s="61"/>
      <c r="N150" s="72"/>
      <c r="O150" s="127"/>
      <c r="P150" s="127"/>
      <c r="Q150" s="127"/>
      <c r="R150" s="413" t="s">
        <v>570</v>
      </c>
      <c r="S150" s="414"/>
      <c r="T150" s="414"/>
      <c r="U150" s="414"/>
      <c r="V150" s="414"/>
      <c r="W150" s="414"/>
      <c r="X150" s="415"/>
      <c r="Y150" s="61"/>
      <c r="Z150" s="121">
        <f t="shared" si="31"/>
        <v>0</v>
      </c>
      <c r="AA150" s="122">
        <f t="shared" si="33"/>
        <v>16</v>
      </c>
      <c r="AB150" s="122">
        <f t="shared" si="34"/>
        <v>0</v>
      </c>
      <c r="AC150" s="122">
        <f t="shared" si="35"/>
        <v>0</v>
      </c>
      <c r="AD150" s="416" t="str">
        <f t="shared" si="26"/>
        <v>小学男子6年4X100mR</v>
      </c>
      <c r="AE150" s="416"/>
      <c r="AF150" s="416"/>
      <c r="AG150" s="416"/>
      <c r="AH150" s="416"/>
      <c r="AI150" s="416"/>
      <c r="AJ150" s="416"/>
      <c r="AK150" s="123"/>
      <c r="AL150" s="121">
        <f t="shared" si="32"/>
        <v>0</v>
      </c>
      <c r="AM150" s="122">
        <f t="shared" si="27"/>
        <v>12</v>
      </c>
      <c r="AN150" s="122">
        <f t="shared" si="28"/>
        <v>0</v>
      </c>
      <c r="AO150" s="122">
        <f t="shared" si="29"/>
        <v>0</v>
      </c>
      <c r="AP150" s="416" t="str">
        <f t="shared" si="30"/>
        <v>小学女子走幅跳</v>
      </c>
      <c r="AQ150" s="416"/>
      <c r="AR150" s="416"/>
      <c r="AS150" s="416"/>
      <c r="AT150" s="416"/>
      <c r="AU150" s="416"/>
      <c r="AV150" s="416"/>
      <c r="AW150" s="116"/>
      <c r="AX150" s="116"/>
      <c r="AY150" s="116"/>
      <c r="AZ150" s="116"/>
      <c r="BA150" s="116"/>
      <c r="BB150" s="116"/>
      <c r="BC150" s="116"/>
      <c r="BD150" s="116"/>
      <c r="BE150" s="116"/>
      <c r="BF150" s="116"/>
      <c r="BG150" s="116"/>
      <c r="BH150" s="116"/>
      <c r="BI150" s="116"/>
      <c r="BJ150" s="116"/>
    </row>
    <row r="151" spans="2:62">
      <c r="B151" s="68"/>
      <c r="C151" s="125"/>
      <c r="D151" s="125"/>
      <c r="E151" s="125"/>
      <c r="F151" s="410" t="s">
        <v>598</v>
      </c>
      <c r="G151" s="411"/>
      <c r="H151" s="411"/>
      <c r="I151" s="411"/>
      <c r="J151" s="411"/>
      <c r="K151" s="411"/>
      <c r="L151" s="412"/>
      <c r="M151" s="61"/>
      <c r="N151" s="72"/>
      <c r="O151" s="127"/>
      <c r="P151" s="127"/>
      <c r="Q151" s="127"/>
      <c r="R151" s="413" t="s">
        <v>571</v>
      </c>
      <c r="S151" s="414"/>
      <c r="T151" s="414"/>
      <c r="U151" s="414"/>
      <c r="V151" s="414"/>
      <c r="W151" s="414"/>
      <c r="X151" s="415"/>
      <c r="Y151" s="61"/>
      <c r="Z151" s="121">
        <f t="shared" si="31"/>
        <v>0</v>
      </c>
      <c r="AA151" s="122">
        <f t="shared" si="33"/>
        <v>16</v>
      </c>
      <c r="AB151" s="122">
        <f t="shared" si="34"/>
        <v>0</v>
      </c>
      <c r="AC151" s="122">
        <f t="shared" si="35"/>
        <v>0</v>
      </c>
      <c r="AD151" s="416" t="str">
        <f t="shared" si="26"/>
        <v>小学男子5年4X100mR</v>
      </c>
      <c r="AE151" s="416"/>
      <c r="AF151" s="416"/>
      <c r="AG151" s="416"/>
      <c r="AH151" s="416"/>
      <c r="AI151" s="416"/>
      <c r="AJ151" s="416"/>
      <c r="AK151" s="123"/>
      <c r="AL151" s="121">
        <f t="shared" si="32"/>
        <v>0</v>
      </c>
      <c r="AM151" s="122">
        <f t="shared" si="27"/>
        <v>12</v>
      </c>
      <c r="AN151" s="122">
        <f t="shared" si="28"/>
        <v>0</v>
      </c>
      <c r="AO151" s="122">
        <f t="shared" si="29"/>
        <v>0</v>
      </c>
      <c r="AP151" s="416" t="str">
        <f t="shared" si="30"/>
        <v>小学女子6年砲丸投(2.721kg)</v>
      </c>
      <c r="AQ151" s="416"/>
      <c r="AR151" s="416"/>
      <c r="AS151" s="416"/>
      <c r="AT151" s="416"/>
      <c r="AU151" s="416"/>
      <c r="AV151" s="416"/>
      <c r="AW151" s="116"/>
      <c r="AX151" s="116"/>
      <c r="AY151" s="116"/>
      <c r="AZ151" s="116"/>
      <c r="BA151" s="116"/>
      <c r="BB151" s="116"/>
      <c r="BC151" s="116"/>
      <c r="BD151" s="116"/>
      <c r="BE151" s="116"/>
      <c r="BF151" s="116"/>
      <c r="BG151" s="116"/>
      <c r="BH151" s="116"/>
      <c r="BI151" s="116"/>
      <c r="BJ151" s="116"/>
    </row>
    <row r="152" spans="2:62">
      <c r="B152" s="68"/>
      <c r="C152" s="125"/>
      <c r="D152" s="125"/>
      <c r="E152" s="125"/>
      <c r="F152" s="410" t="s">
        <v>599</v>
      </c>
      <c r="G152" s="411"/>
      <c r="H152" s="411"/>
      <c r="I152" s="411"/>
      <c r="J152" s="411"/>
      <c r="K152" s="411"/>
      <c r="L152" s="412"/>
      <c r="M152" s="61"/>
      <c r="N152" s="72"/>
      <c r="O152" s="127"/>
      <c r="P152" s="127"/>
      <c r="Q152" s="127"/>
      <c r="R152" s="413" t="s">
        <v>572</v>
      </c>
      <c r="S152" s="414"/>
      <c r="T152" s="414"/>
      <c r="U152" s="414"/>
      <c r="V152" s="414"/>
      <c r="W152" s="414"/>
      <c r="X152" s="415"/>
      <c r="Y152" s="61"/>
      <c r="Z152" s="121">
        <f t="shared" si="31"/>
        <v>0</v>
      </c>
      <c r="AA152" s="122">
        <f t="shared" si="33"/>
        <v>16</v>
      </c>
      <c r="AB152" s="122">
        <f t="shared" si="34"/>
        <v>0</v>
      </c>
      <c r="AC152" s="122">
        <f t="shared" si="35"/>
        <v>0</v>
      </c>
      <c r="AD152" s="416" t="str">
        <f t="shared" si="26"/>
        <v>小学男子4年4X100mR</v>
      </c>
      <c r="AE152" s="416"/>
      <c r="AF152" s="416"/>
      <c r="AG152" s="416"/>
      <c r="AH152" s="416"/>
      <c r="AI152" s="416"/>
      <c r="AJ152" s="416"/>
      <c r="AK152" s="123"/>
      <c r="AL152" s="121">
        <f t="shared" si="32"/>
        <v>0</v>
      </c>
      <c r="AM152" s="122">
        <f t="shared" si="27"/>
        <v>12</v>
      </c>
      <c r="AN152" s="122">
        <f t="shared" si="28"/>
        <v>0</v>
      </c>
      <c r="AO152" s="122">
        <f t="shared" si="29"/>
        <v>0</v>
      </c>
      <c r="AP152" s="416" t="str">
        <f t="shared" si="30"/>
        <v>小学女子5年砲丸投(2.721kg)</v>
      </c>
      <c r="AQ152" s="416"/>
      <c r="AR152" s="416"/>
      <c r="AS152" s="416"/>
      <c r="AT152" s="416"/>
      <c r="AU152" s="416"/>
      <c r="AV152" s="416"/>
      <c r="AW152" s="116"/>
      <c r="AX152" s="116"/>
      <c r="AY152" s="116"/>
      <c r="AZ152" s="116"/>
      <c r="BA152" s="116"/>
      <c r="BB152" s="116"/>
      <c r="BC152" s="116"/>
      <c r="BD152" s="116"/>
      <c r="BE152" s="116"/>
      <c r="BF152" s="116"/>
      <c r="BG152" s="116"/>
      <c r="BH152" s="116"/>
      <c r="BI152" s="116"/>
      <c r="BJ152" s="116"/>
    </row>
    <row r="153" spans="2:62">
      <c r="B153" s="68"/>
      <c r="C153" s="125"/>
      <c r="D153" s="125"/>
      <c r="E153" s="125"/>
      <c r="F153" s="410" t="s">
        <v>473</v>
      </c>
      <c r="G153" s="411"/>
      <c r="H153" s="411"/>
      <c r="I153" s="411"/>
      <c r="J153" s="411"/>
      <c r="K153" s="411"/>
      <c r="L153" s="412"/>
      <c r="M153" s="61"/>
      <c r="N153" s="72"/>
      <c r="O153" s="127"/>
      <c r="P153" s="127"/>
      <c r="Q153" s="127"/>
      <c r="R153" s="413" t="s">
        <v>573</v>
      </c>
      <c r="S153" s="414"/>
      <c r="T153" s="414"/>
      <c r="U153" s="414"/>
      <c r="V153" s="414"/>
      <c r="W153" s="414"/>
      <c r="X153" s="415"/>
      <c r="Y153" s="61"/>
      <c r="Z153" s="121">
        <f t="shared" si="31"/>
        <v>0</v>
      </c>
      <c r="AA153" s="122">
        <f t="shared" si="33"/>
        <v>16</v>
      </c>
      <c r="AB153" s="122">
        <f t="shared" si="34"/>
        <v>0</v>
      </c>
      <c r="AC153" s="122">
        <f t="shared" si="35"/>
        <v>0</v>
      </c>
      <c r="AD153" s="416" t="str">
        <f t="shared" si="26"/>
        <v>小学男子3年4X100mR</v>
      </c>
      <c r="AE153" s="416"/>
      <c r="AF153" s="416"/>
      <c r="AG153" s="416"/>
      <c r="AH153" s="416"/>
      <c r="AI153" s="416"/>
      <c r="AJ153" s="416"/>
      <c r="AK153" s="123"/>
      <c r="AL153" s="121">
        <f t="shared" si="32"/>
        <v>0</v>
      </c>
      <c r="AM153" s="122">
        <f t="shared" si="27"/>
        <v>12</v>
      </c>
      <c r="AN153" s="122">
        <f t="shared" si="28"/>
        <v>0</v>
      </c>
      <c r="AO153" s="122">
        <f t="shared" si="29"/>
        <v>0</v>
      </c>
      <c r="AP153" s="416" t="str">
        <f t="shared" si="30"/>
        <v>小学女子砲丸投(2.721kg)</v>
      </c>
      <c r="AQ153" s="416"/>
      <c r="AR153" s="416"/>
      <c r="AS153" s="416"/>
      <c r="AT153" s="416"/>
      <c r="AU153" s="416"/>
      <c r="AV153" s="416"/>
      <c r="AW153" s="116"/>
      <c r="AX153" s="116"/>
      <c r="AY153" s="116"/>
      <c r="AZ153" s="116"/>
      <c r="BA153" s="116"/>
      <c r="BB153" s="116"/>
      <c r="BC153" s="116"/>
      <c r="BD153" s="116"/>
      <c r="BE153" s="116"/>
      <c r="BF153" s="116"/>
      <c r="BG153" s="116"/>
      <c r="BH153" s="116"/>
      <c r="BI153" s="116"/>
      <c r="BJ153" s="116"/>
    </row>
    <row r="154" spans="2:62">
      <c r="B154" s="68"/>
      <c r="C154" s="125"/>
      <c r="D154" s="125"/>
      <c r="E154" s="125"/>
      <c r="F154" s="410" t="s">
        <v>472</v>
      </c>
      <c r="G154" s="411"/>
      <c r="H154" s="411"/>
      <c r="I154" s="411"/>
      <c r="J154" s="411"/>
      <c r="K154" s="411"/>
      <c r="L154" s="412"/>
      <c r="M154" s="61"/>
      <c r="N154" s="72"/>
      <c r="O154" s="127"/>
      <c r="P154" s="127"/>
      <c r="Q154" s="127"/>
      <c r="R154" s="413" t="s">
        <v>583</v>
      </c>
      <c r="S154" s="414"/>
      <c r="T154" s="414"/>
      <c r="U154" s="414"/>
      <c r="V154" s="414"/>
      <c r="W154" s="414"/>
      <c r="X154" s="415"/>
      <c r="Y154" s="61"/>
      <c r="Z154" s="121">
        <f t="shared" si="31"/>
        <v>0</v>
      </c>
      <c r="AA154" s="122">
        <f t="shared" si="33"/>
        <v>16</v>
      </c>
      <c r="AB154" s="122">
        <f t="shared" si="34"/>
        <v>0</v>
      </c>
      <c r="AC154" s="122">
        <f t="shared" si="35"/>
        <v>0</v>
      </c>
      <c r="AD154" s="416" t="str">
        <f t="shared" si="26"/>
        <v>小学男子4X100mR</v>
      </c>
      <c r="AE154" s="416"/>
      <c r="AF154" s="416"/>
      <c r="AG154" s="416"/>
      <c r="AH154" s="416"/>
      <c r="AI154" s="416"/>
      <c r="AJ154" s="416"/>
      <c r="AK154" s="123"/>
      <c r="AL154" s="121">
        <f t="shared" si="32"/>
        <v>0</v>
      </c>
      <c r="AM154" s="122">
        <f t="shared" si="27"/>
        <v>12</v>
      </c>
      <c r="AN154" s="122">
        <f t="shared" si="28"/>
        <v>0</v>
      </c>
      <c r="AO154" s="122">
        <f t="shared" si="29"/>
        <v>0</v>
      </c>
      <c r="AP154" s="416" t="str">
        <f t="shared" si="30"/>
        <v>小学女子6年ｼﾞｬﾍﾞﾘｯｸﾎﾞｰﾙｽﾛｰ</v>
      </c>
      <c r="AQ154" s="416"/>
      <c r="AR154" s="416"/>
      <c r="AS154" s="416"/>
      <c r="AT154" s="416"/>
      <c r="AU154" s="416"/>
      <c r="AV154" s="416"/>
      <c r="AW154" s="116"/>
      <c r="AX154" s="116"/>
      <c r="AY154" s="116"/>
      <c r="AZ154" s="116"/>
      <c r="BA154" s="116"/>
      <c r="BB154" s="116"/>
      <c r="BC154" s="116"/>
      <c r="BD154" s="116"/>
      <c r="BE154" s="116"/>
      <c r="BF154" s="116"/>
      <c r="BG154" s="116"/>
      <c r="BH154" s="116"/>
      <c r="BI154" s="116"/>
      <c r="BJ154" s="116"/>
    </row>
    <row r="155" spans="2:62">
      <c r="B155" s="68"/>
      <c r="C155" s="125"/>
      <c r="D155" s="125"/>
      <c r="E155" s="125"/>
      <c r="F155" s="410" t="s">
        <v>474</v>
      </c>
      <c r="G155" s="411"/>
      <c r="H155" s="411"/>
      <c r="I155" s="411"/>
      <c r="J155" s="411"/>
      <c r="K155" s="411"/>
      <c r="L155" s="412"/>
      <c r="M155" s="61"/>
      <c r="N155" s="72"/>
      <c r="O155" s="127"/>
      <c r="P155" s="127"/>
      <c r="Q155" s="127"/>
      <c r="R155" s="413" t="s">
        <v>584</v>
      </c>
      <c r="S155" s="414"/>
      <c r="T155" s="414"/>
      <c r="U155" s="414"/>
      <c r="V155" s="414"/>
      <c r="W155" s="414"/>
      <c r="X155" s="415"/>
      <c r="Y155" s="61"/>
      <c r="Z155" s="121">
        <f t="shared" si="31"/>
        <v>0</v>
      </c>
      <c r="AA155" s="122">
        <f t="shared" si="33"/>
        <v>16</v>
      </c>
      <c r="AB155" s="122">
        <f t="shared" si="34"/>
        <v>0</v>
      </c>
      <c r="AC155" s="122">
        <f t="shared" si="35"/>
        <v>0</v>
      </c>
      <c r="AD155" s="416" t="str">
        <f t="shared" si="26"/>
        <v>小学男子4年走高跳</v>
      </c>
      <c r="AE155" s="416"/>
      <c r="AF155" s="416"/>
      <c r="AG155" s="416"/>
      <c r="AH155" s="416"/>
      <c r="AI155" s="416"/>
      <c r="AJ155" s="416"/>
      <c r="AK155" s="123"/>
      <c r="AL155" s="121">
        <f t="shared" si="32"/>
        <v>0</v>
      </c>
      <c r="AM155" s="122">
        <f t="shared" si="27"/>
        <v>12</v>
      </c>
      <c r="AN155" s="122">
        <f t="shared" si="28"/>
        <v>0</v>
      </c>
      <c r="AO155" s="122">
        <f t="shared" si="29"/>
        <v>0</v>
      </c>
      <c r="AP155" s="416" t="str">
        <f t="shared" si="30"/>
        <v>小学女子5年ｼﾞｬﾍﾞﾘｯｸﾎﾞｰﾙｽﾛｰ</v>
      </c>
      <c r="AQ155" s="416"/>
      <c r="AR155" s="416"/>
      <c r="AS155" s="416"/>
      <c r="AT155" s="416"/>
      <c r="AU155" s="416"/>
      <c r="AV155" s="416"/>
      <c r="AW155" s="116"/>
      <c r="AX155" s="116"/>
      <c r="AY155" s="116"/>
      <c r="AZ155" s="116"/>
      <c r="BA155" s="116"/>
      <c r="BB155" s="116"/>
      <c r="BC155" s="116"/>
      <c r="BD155" s="116"/>
      <c r="BE155" s="116"/>
      <c r="BF155" s="116"/>
      <c r="BG155" s="116"/>
      <c r="BH155" s="116"/>
      <c r="BI155" s="116"/>
      <c r="BJ155" s="116"/>
    </row>
    <row r="156" spans="2:62">
      <c r="B156" s="68"/>
      <c r="C156" s="125"/>
      <c r="D156" s="125"/>
      <c r="E156" s="125"/>
      <c r="F156" s="410" t="s">
        <v>475</v>
      </c>
      <c r="G156" s="411"/>
      <c r="H156" s="411"/>
      <c r="I156" s="411"/>
      <c r="J156" s="411"/>
      <c r="K156" s="411"/>
      <c r="L156" s="412"/>
      <c r="M156" s="61"/>
      <c r="N156" s="72"/>
      <c r="O156" s="127"/>
      <c r="P156" s="127"/>
      <c r="Q156" s="127"/>
      <c r="R156" s="413" t="s">
        <v>585</v>
      </c>
      <c r="S156" s="414"/>
      <c r="T156" s="414"/>
      <c r="U156" s="414"/>
      <c r="V156" s="414"/>
      <c r="W156" s="414"/>
      <c r="X156" s="415"/>
      <c r="Y156" s="61"/>
      <c r="Z156" s="121">
        <f t="shared" si="31"/>
        <v>0</v>
      </c>
      <c r="AA156" s="122">
        <f t="shared" si="33"/>
        <v>16</v>
      </c>
      <c r="AB156" s="122">
        <f t="shared" si="34"/>
        <v>0</v>
      </c>
      <c r="AC156" s="122">
        <f t="shared" si="35"/>
        <v>0</v>
      </c>
      <c r="AD156" s="416" t="str">
        <f t="shared" si="26"/>
        <v>小学男子6年走高跳</v>
      </c>
      <c r="AE156" s="416"/>
      <c r="AF156" s="416"/>
      <c r="AG156" s="416"/>
      <c r="AH156" s="416"/>
      <c r="AI156" s="416"/>
      <c r="AJ156" s="416"/>
      <c r="AK156" s="123"/>
      <c r="AL156" s="121">
        <f t="shared" si="32"/>
        <v>0</v>
      </c>
      <c r="AM156" s="122">
        <f t="shared" si="27"/>
        <v>12</v>
      </c>
      <c r="AN156" s="122">
        <f t="shared" si="28"/>
        <v>0</v>
      </c>
      <c r="AO156" s="122">
        <f t="shared" si="29"/>
        <v>0</v>
      </c>
      <c r="AP156" s="416" t="str">
        <f t="shared" si="30"/>
        <v>小学女子4年ｼﾞｬﾍﾞﾘｯｸﾎﾞｰﾙｽﾛｰ</v>
      </c>
      <c r="AQ156" s="416"/>
      <c r="AR156" s="416"/>
      <c r="AS156" s="416"/>
      <c r="AT156" s="416"/>
      <c r="AU156" s="416"/>
      <c r="AV156" s="416"/>
      <c r="AW156" s="116"/>
      <c r="AX156" s="116"/>
      <c r="AY156" s="116"/>
      <c r="AZ156" s="116"/>
      <c r="BA156" s="116"/>
      <c r="BB156" s="116"/>
      <c r="BC156" s="116"/>
      <c r="BD156" s="116"/>
      <c r="BE156" s="116"/>
      <c r="BF156" s="116"/>
      <c r="BG156" s="116"/>
      <c r="BH156" s="116"/>
      <c r="BI156" s="116"/>
      <c r="BJ156" s="116"/>
    </row>
    <row r="157" spans="2:62">
      <c r="B157" s="68"/>
      <c r="C157" s="125"/>
      <c r="D157" s="125"/>
      <c r="E157" s="125"/>
      <c r="F157" s="410" t="s">
        <v>476</v>
      </c>
      <c r="G157" s="411"/>
      <c r="H157" s="411"/>
      <c r="I157" s="411"/>
      <c r="J157" s="411"/>
      <c r="K157" s="411"/>
      <c r="L157" s="412"/>
      <c r="M157" s="61"/>
      <c r="N157" s="72"/>
      <c r="O157" s="127"/>
      <c r="P157" s="127"/>
      <c r="Q157" s="127"/>
      <c r="R157" s="413" t="s">
        <v>587</v>
      </c>
      <c r="S157" s="414"/>
      <c r="T157" s="414"/>
      <c r="U157" s="414"/>
      <c r="V157" s="414"/>
      <c r="W157" s="414"/>
      <c r="X157" s="415"/>
      <c r="Y157" s="61"/>
      <c r="Z157" s="121">
        <f t="shared" si="31"/>
        <v>0</v>
      </c>
      <c r="AA157" s="122">
        <f t="shared" si="33"/>
        <v>16</v>
      </c>
      <c r="AB157" s="122">
        <f t="shared" si="34"/>
        <v>0</v>
      </c>
      <c r="AC157" s="122">
        <f t="shared" si="35"/>
        <v>0</v>
      </c>
      <c r="AD157" s="416" t="str">
        <f t="shared" si="26"/>
        <v>小学男子5年走高跳</v>
      </c>
      <c r="AE157" s="416"/>
      <c r="AF157" s="416"/>
      <c r="AG157" s="416"/>
      <c r="AH157" s="416"/>
      <c r="AI157" s="416"/>
      <c r="AJ157" s="416"/>
      <c r="AK157" s="123"/>
      <c r="AL157" s="121">
        <f t="shared" si="32"/>
        <v>0</v>
      </c>
      <c r="AM157" s="122">
        <f t="shared" si="27"/>
        <v>12</v>
      </c>
      <c r="AN157" s="122">
        <f t="shared" si="28"/>
        <v>0</v>
      </c>
      <c r="AO157" s="122">
        <f t="shared" si="29"/>
        <v>0</v>
      </c>
      <c r="AP157" s="416" t="str">
        <f t="shared" si="30"/>
        <v>小学女子3年ｼﾞｬﾍﾞﾘｯｸﾎﾞｰﾙｽﾛｰ</v>
      </c>
      <c r="AQ157" s="416"/>
      <c r="AR157" s="416"/>
      <c r="AS157" s="416"/>
      <c r="AT157" s="416"/>
      <c r="AU157" s="416"/>
      <c r="AV157" s="416"/>
      <c r="AW157" s="116"/>
      <c r="AX157" s="116"/>
      <c r="AY157" s="116"/>
      <c r="AZ157" s="116"/>
      <c r="BA157" s="116"/>
      <c r="BB157" s="116"/>
      <c r="BC157" s="116"/>
      <c r="BD157" s="116"/>
      <c r="BE157" s="116"/>
      <c r="BF157" s="116"/>
      <c r="BG157" s="116"/>
      <c r="BH157" s="116"/>
      <c r="BI157" s="116"/>
      <c r="BJ157" s="116"/>
    </row>
    <row r="158" spans="2:62">
      <c r="B158" s="68"/>
      <c r="C158" s="125"/>
      <c r="D158" s="125"/>
      <c r="E158" s="125"/>
      <c r="F158" s="410" t="s">
        <v>477</v>
      </c>
      <c r="G158" s="411"/>
      <c r="H158" s="411"/>
      <c r="I158" s="411"/>
      <c r="J158" s="411"/>
      <c r="K158" s="411"/>
      <c r="L158" s="412"/>
      <c r="M158" s="61"/>
      <c r="N158" s="72"/>
      <c r="O158" s="127"/>
      <c r="P158" s="127"/>
      <c r="Q158" s="127"/>
      <c r="R158" s="413" t="s">
        <v>588</v>
      </c>
      <c r="S158" s="414"/>
      <c r="T158" s="414"/>
      <c r="U158" s="414"/>
      <c r="V158" s="414"/>
      <c r="W158" s="414"/>
      <c r="X158" s="415"/>
      <c r="Y158" s="61"/>
      <c r="Z158" s="121">
        <f t="shared" si="31"/>
        <v>0</v>
      </c>
      <c r="AA158" s="122">
        <f t="shared" si="33"/>
        <v>16</v>
      </c>
      <c r="AB158" s="122">
        <f t="shared" si="34"/>
        <v>0</v>
      </c>
      <c r="AC158" s="122">
        <f t="shared" si="35"/>
        <v>0</v>
      </c>
      <c r="AD158" s="416" t="str">
        <f t="shared" si="26"/>
        <v>小学男子走高跳</v>
      </c>
      <c r="AE158" s="416"/>
      <c r="AF158" s="416"/>
      <c r="AG158" s="416"/>
      <c r="AH158" s="416"/>
      <c r="AI158" s="416"/>
      <c r="AJ158" s="416"/>
      <c r="AK158" s="123"/>
      <c r="AL158" s="121">
        <f t="shared" si="32"/>
        <v>0</v>
      </c>
      <c r="AM158" s="122">
        <f t="shared" si="27"/>
        <v>12</v>
      </c>
      <c r="AN158" s="122">
        <f t="shared" si="28"/>
        <v>0</v>
      </c>
      <c r="AO158" s="122">
        <f t="shared" si="29"/>
        <v>0</v>
      </c>
      <c r="AP158" s="416" t="str">
        <f t="shared" si="30"/>
        <v>小学女子2年ｼﾞｬﾍﾞﾘｯｸﾎﾞｰﾙｽﾛｰ</v>
      </c>
      <c r="AQ158" s="416"/>
      <c r="AR158" s="416"/>
      <c r="AS158" s="416"/>
      <c r="AT158" s="416"/>
      <c r="AU158" s="416"/>
      <c r="AV158" s="416"/>
      <c r="AW158" s="116"/>
      <c r="AX158" s="116"/>
      <c r="AY158" s="116"/>
      <c r="AZ158" s="116"/>
      <c r="BA158" s="116"/>
      <c r="BB158" s="116"/>
      <c r="BC158" s="116"/>
      <c r="BD158" s="116"/>
      <c r="BE158" s="116"/>
      <c r="BF158" s="116"/>
      <c r="BG158" s="116"/>
      <c r="BH158" s="116"/>
      <c r="BI158" s="116"/>
      <c r="BJ158" s="116"/>
    </row>
    <row r="159" spans="2:62">
      <c r="B159" s="68"/>
      <c r="C159" s="125"/>
      <c r="D159" s="125"/>
      <c r="E159" s="125"/>
      <c r="F159" s="410" t="s">
        <v>478</v>
      </c>
      <c r="G159" s="411"/>
      <c r="H159" s="411"/>
      <c r="I159" s="411"/>
      <c r="J159" s="411"/>
      <c r="K159" s="411"/>
      <c r="L159" s="412"/>
      <c r="M159" s="61"/>
      <c r="N159" s="72"/>
      <c r="O159" s="127"/>
      <c r="P159" s="127"/>
      <c r="Q159" s="127"/>
      <c r="R159" s="413" t="s">
        <v>586</v>
      </c>
      <c r="S159" s="414"/>
      <c r="T159" s="414"/>
      <c r="U159" s="414"/>
      <c r="V159" s="414"/>
      <c r="W159" s="414"/>
      <c r="X159" s="415"/>
      <c r="Y159" s="61"/>
      <c r="Z159" s="121">
        <f t="shared" si="31"/>
        <v>0</v>
      </c>
      <c r="AA159" s="122">
        <f t="shared" si="33"/>
        <v>16</v>
      </c>
      <c r="AB159" s="122">
        <f t="shared" si="34"/>
        <v>0</v>
      </c>
      <c r="AC159" s="122">
        <f t="shared" si="35"/>
        <v>0</v>
      </c>
      <c r="AD159" s="416" t="str">
        <f t="shared" si="26"/>
        <v>小学男子6年棒高跳</v>
      </c>
      <c r="AE159" s="416"/>
      <c r="AF159" s="416"/>
      <c r="AG159" s="416"/>
      <c r="AH159" s="416"/>
      <c r="AI159" s="416"/>
      <c r="AJ159" s="416"/>
      <c r="AK159" s="123"/>
      <c r="AL159" s="121">
        <f t="shared" si="32"/>
        <v>0</v>
      </c>
      <c r="AM159" s="122">
        <f t="shared" si="27"/>
        <v>12</v>
      </c>
      <c r="AN159" s="122">
        <f t="shared" si="28"/>
        <v>0</v>
      </c>
      <c r="AO159" s="122">
        <f t="shared" si="29"/>
        <v>0</v>
      </c>
      <c r="AP159" s="416" t="str">
        <f t="shared" si="30"/>
        <v>小学女子1年ｼﾞｬﾍﾞﾘｯｸﾎﾞｰﾙｽﾛｰ</v>
      </c>
      <c r="AQ159" s="416"/>
      <c r="AR159" s="416"/>
      <c r="AS159" s="416"/>
      <c r="AT159" s="416"/>
      <c r="AU159" s="416"/>
      <c r="AV159" s="416"/>
      <c r="AW159" s="116"/>
      <c r="AX159" s="116"/>
      <c r="AY159" s="116"/>
      <c r="AZ159" s="116"/>
      <c r="BA159" s="116"/>
      <c r="BB159" s="116"/>
      <c r="BC159" s="116"/>
      <c r="BD159" s="116"/>
      <c r="BE159" s="116"/>
      <c r="BF159" s="116"/>
      <c r="BG159" s="116"/>
      <c r="BH159" s="116"/>
      <c r="BI159" s="116"/>
      <c r="BJ159" s="116"/>
    </row>
    <row r="160" spans="2:62">
      <c r="B160" s="68"/>
      <c r="C160" s="125"/>
      <c r="D160" s="125"/>
      <c r="E160" s="125"/>
      <c r="F160" s="410" t="s">
        <v>479</v>
      </c>
      <c r="G160" s="411"/>
      <c r="H160" s="411"/>
      <c r="I160" s="411"/>
      <c r="J160" s="411"/>
      <c r="K160" s="411"/>
      <c r="L160" s="412"/>
      <c r="M160" s="61"/>
      <c r="N160" s="72"/>
      <c r="O160" s="127"/>
      <c r="P160" s="127"/>
      <c r="Q160" s="127"/>
      <c r="R160" s="413" t="s">
        <v>589</v>
      </c>
      <c r="S160" s="414"/>
      <c r="T160" s="414"/>
      <c r="U160" s="414"/>
      <c r="V160" s="414"/>
      <c r="W160" s="414"/>
      <c r="X160" s="415"/>
      <c r="Y160" s="61"/>
      <c r="Z160" s="121">
        <f t="shared" si="31"/>
        <v>0</v>
      </c>
      <c r="AA160" s="122">
        <f t="shared" si="33"/>
        <v>16</v>
      </c>
      <c r="AB160" s="122">
        <f t="shared" si="34"/>
        <v>0</v>
      </c>
      <c r="AC160" s="122">
        <f t="shared" si="35"/>
        <v>0</v>
      </c>
      <c r="AD160" s="416" t="str">
        <f t="shared" si="26"/>
        <v>小学男子6年走幅跳</v>
      </c>
      <c r="AE160" s="416"/>
      <c r="AF160" s="416"/>
      <c r="AG160" s="416"/>
      <c r="AH160" s="416"/>
      <c r="AI160" s="416"/>
      <c r="AJ160" s="416"/>
      <c r="AK160" s="123"/>
      <c r="AL160" s="121">
        <f t="shared" si="32"/>
        <v>0</v>
      </c>
      <c r="AM160" s="122">
        <f t="shared" si="27"/>
        <v>12</v>
      </c>
      <c r="AN160" s="122">
        <f t="shared" si="28"/>
        <v>0</v>
      </c>
      <c r="AO160" s="122">
        <f t="shared" si="29"/>
        <v>0</v>
      </c>
      <c r="AP160" s="416" t="str">
        <f t="shared" si="30"/>
        <v>小学女子ｼﾞｬﾍﾞﾘｯｸﾎﾞｰﾙｽﾛｰ</v>
      </c>
      <c r="AQ160" s="416"/>
      <c r="AR160" s="416"/>
      <c r="AS160" s="416"/>
      <c r="AT160" s="416"/>
      <c r="AU160" s="416"/>
      <c r="AV160" s="416"/>
      <c r="AW160" s="116"/>
      <c r="AX160" s="116"/>
      <c r="AY160" s="116"/>
      <c r="AZ160" s="116"/>
      <c r="BA160" s="116"/>
      <c r="BB160" s="116"/>
      <c r="BC160" s="116"/>
      <c r="BD160" s="116"/>
      <c r="BE160" s="116"/>
      <c r="BF160" s="116"/>
      <c r="BG160" s="116"/>
      <c r="BH160" s="116"/>
      <c r="BI160" s="116"/>
      <c r="BJ160" s="116"/>
    </row>
    <row r="161" spans="2:62">
      <c r="B161" s="68"/>
      <c r="C161" s="125"/>
      <c r="D161" s="125"/>
      <c r="E161" s="125"/>
      <c r="F161" s="410" t="s">
        <v>480</v>
      </c>
      <c r="G161" s="411"/>
      <c r="H161" s="411"/>
      <c r="I161" s="411"/>
      <c r="J161" s="411"/>
      <c r="K161" s="411"/>
      <c r="L161" s="412"/>
      <c r="M161" s="61"/>
      <c r="N161" s="72"/>
      <c r="O161" s="127"/>
      <c r="P161" s="127"/>
      <c r="Q161" s="127"/>
      <c r="R161" s="413" t="s">
        <v>574</v>
      </c>
      <c r="S161" s="414"/>
      <c r="T161" s="414"/>
      <c r="U161" s="414"/>
      <c r="V161" s="414"/>
      <c r="W161" s="414"/>
      <c r="X161" s="415"/>
      <c r="Y161" s="61"/>
      <c r="Z161" s="121">
        <f t="shared" si="31"/>
        <v>0</v>
      </c>
      <c r="AA161" s="122">
        <f t="shared" si="33"/>
        <v>16</v>
      </c>
      <c r="AB161" s="122">
        <f t="shared" si="34"/>
        <v>0</v>
      </c>
      <c r="AC161" s="122">
        <f t="shared" si="35"/>
        <v>0</v>
      </c>
      <c r="AD161" s="416" t="str">
        <f t="shared" si="26"/>
        <v>小学男子5年走幅跳</v>
      </c>
      <c r="AE161" s="416"/>
      <c r="AF161" s="416"/>
      <c r="AG161" s="416"/>
      <c r="AH161" s="416"/>
      <c r="AI161" s="416"/>
      <c r="AJ161" s="416"/>
      <c r="AK161" s="123"/>
      <c r="AL161" s="121">
        <f t="shared" si="32"/>
        <v>0</v>
      </c>
      <c r="AM161" s="122">
        <f t="shared" si="27"/>
        <v>12</v>
      </c>
      <c r="AN161" s="122">
        <f t="shared" si="28"/>
        <v>0</v>
      </c>
      <c r="AO161" s="122">
        <f t="shared" si="29"/>
        <v>0</v>
      </c>
      <c r="AP161" s="416" t="str">
        <f t="shared" si="30"/>
        <v>幼児女子60m</v>
      </c>
      <c r="AQ161" s="416"/>
      <c r="AR161" s="416"/>
      <c r="AS161" s="416"/>
      <c r="AT161" s="416"/>
      <c r="AU161" s="416"/>
      <c r="AV161" s="416"/>
      <c r="AW161" s="116"/>
      <c r="AX161" s="116"/>
      <c r="AY161" s="116"/>
      <c r="AZ161" s="116"/>
      <c r="BA161" s="116"/>
      <c r="BB161" s="116"/>
      <c r="BC161" s="116"/>
      <c r="BD161" s="116"/>
      <c r="BE161" s="116"/>
      <c r="BF161" s="116"/>
      <c r="BG161" s="116"/>
      <c r="BH161" s="116"/>
      <c r="BI161" s="116"/>
      <c r="BJ161" s="116"/>
    </row>
    <row r="162" spans="2:62">
      <c r="B162" s="68"/>
      <c r="C162" s="125"/>
      <c r="D162" s="125"/>
      <c r="E162" s="125"/>
      <c r="F162" s="410" t="s">
        <v>481</v>
      </c>
      <c r="G162" s="411"/>
      <c r="H162" s="411"/>
      <c r="I162" s="411"/>
      <c r="J162" s="411"/>
      <c r="K162" s="411"/>
      <c r="L162" s="412"/>
      <c r="M162" s="61"/>
      <c r="N162" s="70"/>
      <c r="O162" s="127"/>
      <c r="P162" s="127"/>
      <c r="Q162" s="127"/>
      <c r="R162" s="413"/>
      <c r="S162" s="414"/>
      <c r="T162" s="414"/>
      <c r="U162" s="414"/>
      <c r="V162" s="414"/>
      <c r="W162" s="414"/>
      <c r="X162" s="415"/>
      <c r="Y162" s="61"/>
      <c r="Z162" s="121">
        <f t="shared" si="31"/>
        <v>0</v>
      </c>
      <c r="AA162" s="122">
        <f t="shared" si="33"/>
        <v>16</v>
      </c>
      <c r="AB162" s="122">
        <f t="shared" si="34"/>
        <v>0</v>
      </c>
      <c r="AC162" s="122">
        <f t="shared" si="35"/>
        <v>0</v>
      </c>
      <c r="AD162" s="416" t="str">
        <f t="shared" si="26"/>
        <v>小学男子4年走幅跳</v>
      </c>
      <c r="AE162" s="416"/>
      <c r="AF162" s="416"/>
      <c r="AG162" s="416"/>
      <c r="AH162" s="416"/>
      <c r="AI162" s="416"/>
      <c r="AJ162" s="416"/>
      <c r="AK162" s="123"/>
      <c r="AL162" s="121">
        <f t="shared" si="32"/>
        <v>0</v>
      </c>
      <c r="AM162" s="122">
        <f t="shared" si="27"/>
        <v>12</v>
      </c>
      <c r="AN162" s="122">
        <f t="shared" si="28"/>
        <v>0</v>
      </c>
      <c r="AO162" s="122">
        <f t="shared" si="29"/>
        <v>0</v>
      </c>
      <c r="AP162" s="416">
        <f t="shared" si="30"/>
        <v>0</v>
      </c>
      <c r="AQ162" s="416"/>
      <c r="AR162" s="416"/>
      <c r="AS162" s="416"/>
      <c r="AT162" s="416"/>
      <c r="AU162" s="416"/>
      <c r="AV162" s="416"/>
      <c r="AW162" s="116"/>
      <c r="AX162" s="116"/>
      <c r="AY162" s="116"/>
      <c r="AZ162" s="116"/>
      <c r="BA162" s="116"/>
      <c r="BB162" s="116"/>
      <c r="BC162" s="116"/>
      <c r="BD162" s="116"/>
      <c r="BE162" s="116"/>
      <c r="BF162" s="116"/>
      <c r="BG162" s="116"/>
      <c r="BH162" s="116"/>
      <c r="BI162" s="116"/>
      <c r="BJ162" s="116"/>
    </row>
    <row r="163" spans="2:62">
      <c r="B163" s="68"/>
      <c r="C163" s="125"/>
      <c r="D163" s="125"/>
      <c r="E163" s="125"/>
      <c r="F163" s="410" t="s">
        <v>482</v>
      </c>
      <c r="G163" s="411"/>
      <c r="H163" s="411"/>
      <c r="I163" s="411"/>
      <c r="J163" s="411"/>
      <c r="K163" s="411"/>
      <c r="L163" s="412"/>
      <c r="M163" s="61"/>
      <c r="N163" s="70"/>
      <c r="O163" s="127"/>
      <c r="P163" s="127"/>
      <c r="Q163" s="127"/>
      <c r="R163" s="413"/>
      <c r="S163" s="414"/>
      <c r="T163" s="414"/>
      <c r="U163" s="414"/>
      <c r="V163" s="414"/>
      <c r="W163" s="414"/>
      <c r="X163" s="415"/>
      <c r="Y163" s="61"/>
      <c r="Z163" s="121">
        <f t="shared" si="31"/>
        <v>0</v>
      </c>
      <c r="AA163" s="122">
        <f t="shared" si="33"/>
        <v>16</v>
      </c>
      <c r="AB163" s="122">
        <f t="shared" si="34"/>
        <v>0</v>
      </c>
      <c r="AC163" s="122">
        <f t="shared" si="35"/>
        <v>0</v>
      </c>
      <c r="AD163" s="416" t="str">
        <f t="shared" si="26"/>
        <v>小学男子3年走幅跳</v>
      </c>
      <c r="AE163" s="416"/>
      <c r="AF163" s="416"/>
      <c r="AG163" s="416"/>
      <c r="AH163" s="416"/>
      <c r="AI163" s="416"/>
      <c r="AJ163" s="416"/>
      <c r="AK163" s="123"/>
      <c r="AL163" s="121">
        <f t="shared" si="32"/>
        <v>0</v>
      </c>
      <c r="AM163" s="122">
        <f t="shared" si="27"/>
        <v>12</v>
      </c>
      <c r="AN163" s="122">
        <f t="shared" si="28"/>
        <v>0</v>
      </c>
      <c r="AO163" s="122">
        <f t="shared" si="29"/>
        <v>0</v>
      </c>
      <c r="AP163" s="416">
        <f t="shared" si="30"/>
        <v>0</v>
      </c>
      <c r="AQ163" s="416"/>
      <c r="AR163" s="416"/>
      <c r="AS163" s="416"/>
      <c r="AT163" s="416"/>
      <c r="AU163" s="416"/>
      <c r="AV163" s="416"/>
      <c r="AW163" s="116"/>
      <c r="AX163" s="116"/>
      <c r="AY163" s="116"/>
      <c r="AZ163" s="116"/>
      <c r="BA163" s="116"/>
      <c r="BB163" s="116"/>
      <c r="BC163" s="116"/>
      <c r="BD163" s="116"/>
      <c r="BE163" s="116"/>
      <c r="BF163" s="116"/>
      <c r="BG163" s="116"/>
      <c r="BH163" s="116"/>
      <c r="BI163" s="116"/>
      <c r="BJ163" s="116"/>
    </row>
    <row r="164" spans="2:62">
      <c r="B164" s="68"/>
      <c r="C164" s="125"/>
      <c r="D164" s="125"/>
      <c r="E164" s="125"/>
      <c r="F164" s="410" t="s">
        <v>483</v>
      </c>
      <c r="G164" s="411"/>
      <c r="H164" s="411"/>
      <c r="I164" s="411"/>
      <c r="J164" s="411"/>
      <c r="K164" s="411"/>
      <c r="L164" s="412"/>
      <c r="M164" s="61"/>
      <c r="N164" s="70"/>
      <c r="O164" s="127"/>
      <c r="P164" s="127"/>
      <c r="Q164" s="127"/>
      <c r="R164" s="413"/>
      <c r="S164" s="414"/>
      <c r="T164" s="414"/>
      <c r="U164" s="414"/>
      <c r="V164" s="414"/>
      <c r="W164" s="414"/>
      <c r="X164" s="415"/>
      <c r="Y164" s="61"/>
      <c r="Z164" s="121">
        <f t="shared" si="31"/>
        <v>0</v>
      </c>
      <c r="AA164" s="122">
        <f t="shared" si="33"/>
        <v>16</v>
      </c>
      <c r="AB164" s="122">
        <f t="shared" si="34"/>
        <v>0</v>
      </c>
      <c r="AC164" s="122">
        <f t="shared" si="35"/>
        <v>0</v>
      </c>
      <c r="AD164" s="416" t="str">
        <f t="shared" si="26"/>
        <v>小学男子走幅跳</v>
      </c>
      <c r="AE164" s="416"/>
      <c r="AF164" s="416"/>
      <c r="AG164" s="416"/>
      <c r="AH164" s="416"/>
      <c r="AI164" s="416"/>
      <c r="AJ164" s="416"/>
      <c r="AK164" s="123"/>
      <c r="AL164" s="121">
        <f t="shared" si="32"/>
        <v>0</v>
      </c>
      <c r="AM164" s="122">
        <f t="shared" si="27"/>
        <v>12</v>
      </c>
      <c r="AN164" s="122">
        <f t="shared" si="28"/>
        <v>0</v>
      </c>
      <c r="AO164" s="122">
        <f t="shared" si="29"/>
        <v>0</v>
      </c>
      <c r="AP164" s="416">
        <f t="shared" si="30"/>
        <v>0</v>
      </c>
      <c r="AQ164" s="416"/>
      <c r="AR164" s="416"/>
      <c r="AS164" s="416"/>
      <c r="AT164" s="416"/>
      <c r="AU164" s="416"/>
      <c r="AV164" s="416"/>
      <c r="AW164" s="116"/>
      <c r="AX164" s="116"/>
      <c r="AY164" s="116"/>
      <c r="AZ164" s="116"/>
      <c r="BA164" s="116"/>
      <c r="BB164" s="116"/>
      <c r="BC164" s="116"/>
      <c r="BD164" s="116"/>
      <c r="BE164" s="116"/>
      <c r="BF164" s="116"/>
      <c r="BG164" s="116"/>
      <c r="BH164" s="116"/>
      <c r="BI164" s="116"/>
      <c r="BJ164" s="116"/>
    </row>
    <row r="165" spans="2:62">
      <c r="B165" s="68"/>
      <c r="C165" s="125"/>
      <c r="D165" s="125"/>
      <c r="E165" s="125"/>
      <c r="F165" s="410" t="s">
        <v>484</v>
      </c>
      <c r="G165" s="411"/>
      <c r="H165" s="411"/>
      <c r="I165" s="411"/>
      <c r="J165" s="411"/>
      <c r="K165" s="411"/>
      <c r="L165" s="412"/>
      <c r="M165" s="61"/>
      <c r="N165" s="127"/>
      <c r="O165" s="127"/>
      <c r="P165" s="127"/>
      <c r="Q165" s="127"/>
      <c r="R165" s="413"/>
      <c r="S165" s="414"/>
      <c r="T165" s="414"/>
      <c r="U165" s="414"/>
      <c r="V165" s="414"/>
      <c r="W165" s="414"/>
      <c r="X165" s="415"/>
      <c r="Y165" s="61"/>
      <c r="Z165" s="121">
        <f t="shared" si="31"/>
        <v>0</v>
      </c>
      <c r="AA165" s="122">
        <f t="shared" si="33"/>
        <v>16</v>
      </c>
      <c r="AB165" s="122">
        <f t="shared" si="34"/>
        <v>0</v>
      </c>
      <c r="AC165" s="122">
        <f t="shared" si="35"/>
        <v>0</v>
      </c>
      <c r="AD165" s="416" t="str">
        <f t="shared" si="26"/>
        <v>小学男子6年砲丸投(2.721kg)</v>
      </c>
      <c r="AE165" s="416"/>
      <c r="AF165" s="416"/>
      <c r="AG165" s="416"/>
      <c r="AH165" s="416"/>
      <c r="AI165" s="416"/>
      <c r="AJ165" s="416"/>
      <c r="AK165" s="123"/>
      <c r="AL165" s="121">
        <f t="shared" si="32"/>
        <v>0</v>
      </c>
      <c r="AM165" s="122">
        <f t="shared" si="27"/>
        <v>12</v>
      </c>
      <c r="AN165" s="122">
        <f t="shared" si="28"/>
        <v>0</v>
      </c>
      <c r="AO165" s="122">
        <f t="shared" si="29"/>
        <v>0</v>
      </c>
      <c r="AP165" s="416">
        <f t="shared" si="30"/>
        <v>0</v>
      </c>
      <c r="AQ165" s="416"/>
      <c r="AR165" s="416"/>
      <c r="AS165" s="416"/>
      <c r="AT165" s="416"/>
      <c r="AU165" s="416"/>
      <c r="AV165" s="416"/>
      <c r="AW165" s="116"/>
      <c r="AX165" s="116"/>
      <c r="AY165" s="116"/>
      <c r="AZ165" s="116"/>
      <c r="BA165" s="116"/>
      <c r="BB165" s="116"/>
      <c r="BC165" s="116"/>
      <c r="BD165" s="116"/>
      <c r="BE165" s="116"/>
      <c r="BF165" s="116"/>
      <c r="BG165" s="116"/>
      <c r="BH165" s="116"/>
      <c r="BI165" s="116"/>
      <c r="BJ165" s="116"/>
    </row>
    <row r="166" spans="2:62">
      <c r="B166" s="68"/>
      <c r="C166" s="125"/>
      <c r="D166" s="125"/>
      <c r="E166" s="125"/>
      <c r="F166" s="410" t="s">
        <v>485</v>
      </c>
      <c r="G166" s="411"/>
      <c r="H166" s="411"/>
      <c r="I166" s="411"/>
      <c r="J166" s="411"/>
      <c r="K166" s="411"/>
      <c r="L166" s="412"/>
      <c r="M166" s="61"/>
      <c r="N166" s="127"/>
      <c r="O166" s="127"/>
      <c r="P166" s="127"/>
      <c r="Q166" s="127"/>
      <c r="R166" s="413"/>
      <c r="S166" s="414"/>
      <c r="T166" s="414"/>
      <c r="U166" s="414"/>
      <c r="V166" s="414"/>
      <c r="W166" s="414"/>
      <c r="X166" s="415"/>
      <c r="Y166" s="61"/>
      <c r="Z166" s="121">
        <f t="shared" si="31"/>
        <v>0</v>
      </c>
      <c r="AA166" s="122">
        <f t="shared" si="33"/>
        <v>16</v>
      </c>
      <c r="AB166" s="122">
        <f t="shared" si="34"/>
        <v>0</v>
      </c>
      <c r="AC166" s="122">
        <f t="shared" si="35"/>
        <v>0</v>
      </c>
      <c r="AD166" s="416" t="str">
        <f t="shared" si="26"/>
        <v>小学男子5年砲丸投(2.721kg)</v>
      </c>
      <c r="AE166" s="416"/>
      <c r="AF166" s="416"/>
      <c r="AG166" s="416"/>
      <c r="AH166" s="416"/>
      <c r="AI166" s="416"/>
      <c r="AJ166" s="416"/>
      <c r="AK166" s="123"/>
      <c r="AL166" s="121">
        <f t="shared" si="32"/>
        <v>0</v>
      </c>
      <c r="AM166" s="122">
        <f t="shared" si="27"/>
        <v>12</v>
      </c>
      <c r="AN166" s="122">
        <f t="shared" si="28"/>
        <v>0</v>
      </c>
      <c r="AO166" s="122">
        <f t="shared" si="29"/>
        <v>0</v>
      </c>
      <c r="AP166" s="416">
        <f t="shared" si="30"/>
        <v>0</v>
      </c>
      <c r="AQ166" s="416"/>
      <c r="AR166" s="416"/>
      <c r="AS166" s="416"/>
      <c r="AT166" s="416"/>
      <c r="AU166" s="416"/>
      <c r="AV166" s="416"/>
      <c r="AW166" s="116"/>
      <c r="AX166" s="116"/>
      <c r="AY166" s="116"/>
      <c r="AZ166" s="116"/>
      <c r="BA166" s="116"/>
      <c r="BB166" s="116"/>
      <c r="BC166" s="116"/>
      <c r="BD166" s="116"/>
      <c r="BE166" s="116"/>
      <c r="BF166" s="116"/>
      <c r="BG166" s="116"/>
      <c r="BH166" s="116"/>
      <c r="BI166" s="116"/>
      <c r="BJ166" s="116"/>
    </row>
    <row r="167" spans="2:62">
      <c r="B167" s="68"/>
      <c r="C167" s="125"/>
      <c r="D167" s="125"/>
      <c r="E167" s="125"/>
      <c r="F167" s="410" t="s">
        <v>486</v>
      </c>
      <c r="G167" s="411"/>
      <c r="H167" s="411"/>
      <c r="I167" s="411"/>
      <c r="J167" s="411"/>
      <c r="K167" s="411"/>
      <c r="L167" s="412"/>
      <c r="M167" s="61"/>
      <c r="N167" s="127"/>
      <c r="O167" s="127"/>
      <c r="P167" s="127"/>
      <c r="Q167" s="127"/>
      <c r="R167" s="413"/>
      <c r="S167" s="414"/>
      <c r="T167" s="414"/>
      <c r="U167" s="414"/>
      <c r="V167" s="414"/>
      <c r="W167" s="414"/>
      <c r="X167" s="415"/>
      <c r="Y167" s="61"/>
      <c r="Z167" s="121">
        <f t="shared" si="31"/>
        <v>0</v>
      </c>
      <c r="AA167" s="122">
        <f t="shared" si="33"/>
        <v>16</v>
      </c>
      <c r="AB167" s="122">
        <f t="shared" si="34"/>
        <v>0</v>
      </c>
      <c r="AC167" s="122">
        <f t="shared" si="35"/>
        <v>0</v>
      </c>
      <c r="AD167" s="416" t="str">
        <f t="shared" si="26"/>
        <v>小学男子砲丸投(2.721kg)</v>
      </c>
      <c r="AE167" s="416"/>
      <c r="AF167" s="416"/>
      <c r="AG167" s="416"/>
      <c r="AH167" s="416"/>
      <c r="AI167" s="416"/>
      <c r="AJ167" s="416"/>
      <c r="AK167" s="123"/>
      <c r="AL167" s="121">
        <f t="shared" si="32"/>
        <v>0</v>
      </c>
      <c r="AM167" s="122">
        <f t="shared" si="27"/>
        <v>12</v>
      </c>
      <c r="AN167" s="122">
        <f t="shared" si="28"/>
        <v>0</v>
      </c>
      <c r="AO167" s="122">
        <f t="shared" si="29"/>
        <v>0</v>
      </c>
      <c r="AP167" s="416">
        <f t="shared" si="30"/>
        <v>0</v>
      </c>
      <c r="AQ167" s="416"/>
      <c r="AR167" s="416"/>
      <c r="AS167" s="416"/>
      <c r="AT167" s="416"/>
      <c r="AU167" s="416"/>
      <c r="AV167" s="416"/>
      <c r="AW167" s="116"/>
      <c r="AX167" s="116"/>
      <c r="AY167" s="116"/>
      <c r="AZ167" s="116"/>
      <c r="BA167" s="116"/>
      <c r="BB167" s="116"/>
      <c r="BC167" s="116"/>
      <c r="BD167" s="116"/>
      <c r="BE167" s="116"/>
      <c r="BF167" s="116"/>
      <c r="BG167" s="116"/>
      <c r="BH167" s="116"/>
      <c r="BI167" s="116"/>
      <c r="BJ167" s="116"/>
    </row>
    <row r="168" spans="2:62">
      <c r="B168" s="68"/>
      <c r="C168" s="125"/>
      <c r="D168" s="125"/>
      <c r="E168" s="125"/>
      <c r="F168" s="410" t="s">
        <v>576</v>
      </c>
      <c r="G168" s="411"/>
      <c r="H168" s="411"/>
      <c r="I168" s="411"/>
      <c r="J168" s="411"/>
      <c r="K168" s="411"/>
      <c r="L168" s="412"/>
      <c r="M168" s="61"/>
      <c r="N168" s="127"/>
      <c r="O168" s="127"/>
      <c r="P168" s="127"/>
      <c r="Q168" s="127"/>
      <c r="R168" s="413"/>
      <c r="S168" s="414"/>
      <c r="T168" s="414"/>
      <c r="U168" s="414"/>
      <c r="V168" s="414"/>
      <c r="W168" s="414"/>
      <c r="X168" s="415"/>
      <c r="Y168" s="61"/>
      <c r="Z168" s="121">
        <f t="shared" si="31"/>
        <v>0</v>
      </c>
      <c r="AA168" s="122">
        <f t="shared" si="33"/>
        <v>16</v>
      </c>
      <c r="AB168" s="122">
        <f t="shared" si="34"/>
        <v>0</v>
      </c>
      <c r="AC168" s="122">
        <f t="shared" si="35"/>
        <v>0</v>
      </c>
      <c r="AD168" s="416" t="str">
        <f t="shared" si="26"/>
        <v>小学男子6年ｼﾞｬﾍﾞﾘｯｸﾎﾞｰﾙｽﾛｰ</v>
      </c>
      <c r="AE168" s="416"/>
      <c r="AF168" s="416"/>
      <c r="AG168" s="416"/>
      <c r="AH168" s="416"/>
      <c r="AI168" s="416"/>
      <c r="AJ168" s="416"/>
      <c r="AK168" s="123"/>
      <c r="AL168" s="121">
        <f t="shared" si="32"/>
        <v>0</v>
      </c>
      <c r="AM168" s="122">
        <f t="shared" si="27"/>
        <v>12</v>
      </c>
      <c r="AN168" s="122">
        <f t="shared" si="28"/>
        <v>0</v>
      </c>
      <c r="AO168" s="122">
        <f t="shared" si="29"/>
        <v>0</v>
      </c>
      <c r="AP168" s="416">
        <f t="shared" si="30"/>
        <v>0</v>
      </c>
      <c r="AQ168" s="416"/>
      <c r="AR168" s="416"/>
      <c r="AS168" s="416"/>
      <c r="AT168" s="416"/>
      <c r="AU168" s="416"/>
      <c r="AV168" s="416"/>
      <c r="AW168" s="116"/>
      <c r="AX168" s="116"/>
      <c r="AY168" s="116"/>
      <c r="AZ168" s="116"/>
      <c r="BA168" s="116"/>
      <c r="BB168" s="116"/>
      <c r="BC168" s="116"/>
      <c r="BD168" s="116"/>
      <c r="BE168" s="116"/>
      <c r="BF168" s="116"/>
      <c r="BG168" s="116"/>
      <c r="BH168" s="116"/>
      <c r="BI168" s="116"/>
      <c r="BJ168" s="116"/>
    </row>
    <row r="169" spans="2:62">
      <c r="B169" s="68"/>
      <c r="C169" s="125"/>
      <c r="D169" s="125"/>
      <c r="E169" s="125"/>
      <c r="F169" s="410" t="s">
        <v>577</v>
      </c>
      <c r="G169" s="411"/>
      <c r="H169" s="411"/>
      <c r="I169" s="411"/>
      <c r="J169" s="411"/>
      <c r="K169" s="411"/>
      <c r="L169" s="412"/>
      <c r="M169" s="61"/>
      <c r="N169" s="127"/>
      <c r="O169" s="127"/>
      <c r="P169" s="127"/>
      <c r="Q169" s="127"/>
      <c r="R169" s="413"/>
      <c r="S169" s="414"/>
      <c r="T169" s="414"/>
      <c r="U169" s="414"/>
      <c r="V169" s="414"/>
      <c r="W169" s="414"/>
      <c r="X169" s="415"/>
      <c r="Y169" s="61"/>
      <c r="Z169" s="121">
        <f t="shared" si="31"/>
        <v>0</v>
      </c>
      <c r="AA169" s="122">
        <f t="shared" si="33"/>
        <v>16</v>
      </c>
      <c r="AB169" s="122">
        <f t="shared" si="34"/>
        <v>0</v>
      </c>
      <c r="AC169" s="122">
        <f t="shared" si="35"/>
        <v>0</v>
      </c>
      <c r="AD169" s="416" t="str">
        <f t="shared" si="26"/>
        <v>小学男子5年ｼﾞｬﾍﾞﾘｯｸﾎﾞｰﾙｽﾛｰ</v>
      </c>
      <c r="AE169" s="416"/>
      <c r="AF169" s="416"/>
      <c r="AG169" s="416"/>
      <c r="AH169" s="416"/>
      <c r="AI169" s="416"/>
      <c r="AJ169" s="416"/>
      <c r="AK169" s="123"/>
      <c r="AL169" s="121">
        <f t="shared" si="32"/>
        <v>0</v>
      </c>
      <c r="AM169" s="122">
        <f t="shared" si="27"/>
        <v>12</v>
      </c>
      <c r="AN169" s="122">
        <f t="shared" si="28"/>
        <v>0</v>
      </c>
      <c r="AO169" s="122">
        <f t="shared" si="29"/>
        <v>0</v>
      </c>
      <c r="AP169" s="416">
        <f t="shared" si="30"/>
        <v>0</v>
      </c>
      <c r="AQ169" s="416"/>
      <c r="AR169" s="416"/>
      <c r="AS169" s="416"/>
      <c r="AT169" s="416"/>
      <c r="AU169" s="416"/>
      <c r="AV169" s="416"/>
      <c r="AW169" s="116"/>
      <c r="AX169" s="116"/>
      <c r="AY169" s="116"/>
      <c r="AZ169" s="116"/>
      <c r="BA169" s="116"/>
      <c r="BB169" s="116"/>
      <c r="BC169" s="116"/>
      <c r="BD169" s="116"/>
      <c r="BE169" s="116"/>
      <c r="BF169" s="116"/>
      <c r="BG169" s="116"/>
      <c r="BH169" s="116"/>
      <c r="BI169" s="116"/>
      <c r="BJ169" s="116"/>
    </row>
    <row r="170" spans="2:62">
      <c r="B170" s="68"/>
      <c r="C170" s="125"/>
      <c r="D170" s="125"/>
      <c r="E170" s="125"/>
      <c r="F170" s="410" t="s">
        <v>578</v>
      </c>
      <c r="G170" s="411"/>
      <c r="H170" s="411"/>
      <c r="I170" s="411"/>
      <c r="J170" s="411"/>
      <c r="K170" s="411"/>
      <c r="L170" s="412"/>
      <c r="M170" s="61"/>
      <c r="N170" s="127"/>
      <c r="O170" s="127"/>
      <c r="P170" s="127"/>
      <c r="Q170" s="127"/>
      <c r="R170" s="413"/>
      <c r="S170" s="414"/>
      <c r="T170" s="414"/>
      <c r="U170" s="414"/>
      <c r="V170" s="414"/>
      <c r="W170" s="414"/>
      <c r="X170" s="415"/>
      <c r="Y170" s="61"/>
      <c r="Z170" s="121">
        <f t="shared" si="31"/>
        <v>0</v>
      </c>
      <c r="AA170" s="122">
        <f t="shared" si="33"/>
        <v>16</v>
      </c>
      <c r="AB170" s="122">
        <f t="shared" si="34"/>
        <v>0</v>
      </c>
      <c r="AC170" s="122">
        <f t="shared" si="35"/>
        <v>0</v>
      </c>
      <c r="AD170" s="416" t="str">
        <f t="shared" si="26"/>
        <v>小学男子4年ｼﾞｬﾍﾞﾘｯｸﾎﾞｰﾙｽﾛｰ</v>
      </c>
      <c r="AE170" s="416"/>
      <c r="AF170" s="416"/>
      <c r="AG170" s="416"/>
      <c r="AH170" s="416"/>
      <c r="AI170" s="416"/>
      <c r="AJ170" s="416"/>
      <c r="AK170" s="123"/>
      <c r="AL170" s="121">
        <f t="shared" si="32"/>
        <v>0</v>
      </c>
      <c r="AM170" s="122">
        <f t="shared" si="27"/>
        <v>12</v>
      </c>
      <c r="AN170" s="122">
        <f t="shared" si="28"/>
        <v>0</v>
      </c>
      <c r="AO170" s="122">
        <f t="shared" si="29"/>
        <v>0</v>
      </c>
      <c r="AP170" s="416">
        <f t="shared" si="30"/>
        <v>0</v>
      </c>
      <c r="AQ170" s="416"/>
      <c r="AR170" s="416"/>
      <c r="AS170" s="416"/>
      <c r="AT170" s="416"/>
      <c r="AU170" s="416"/>
      <c r="AV170" s="416"/>
      <c r="AW170" s="116"/>
      <c r="AX170" s="116"/>
      <c r="AY170" s="116"/>
      <c r="AZ170" s="116"/>
      <c r="BA170" s="116"/>
      <c r="BB170" s="116"/>
      <c r="BC170" s="116"/>
      <c r="BD170" s="116"/>
      <c r="BE170" s="116"/>
      <c r="BF170" s="116"/>
      <c r="BG170" s="116"/>
      <c r="BH170" s="116"/>
      <c r="BI170" s="116"/>
      <c r="BJ170" s="116"/>
    </row>
    <row r="171" spans="2:62">
      <c r="B171" s="68"/>
      <c r="C171" s="125"/>
      <c r="D171" s="125"/>
      <c r="E171" s="125"/>
      <c r="F171" s="410" t="s">
        <v>579</v>
      </c>
      <c r="G171" s="411"/>
      <c r="H171" s="411"/>
      <c r="I171" s="411"/>
      <c r="J171" s="411"/>
      <c r="K171" s="411"/>
      <c r="L171" s="412"/>
      <c r="M171" s="61"/>
      <c r="N171" s="127"/>
      <c r="O171" s="127"/>
      <c r="P171" s="127"/>
      <c r="Q171" s="127"/>
      <c r="R171" s="413"/>
      <c r="S171" s="414"/>
      <c r="T171" s="414"/>
      <c r="U171" s="414"/>
      <c r="V171" s="414"/>
      <c r="W171" s="414"/>
      <c r="X171" s="415"/>
      <c r="Y171" s="61"/>
      <c r="Z171" s="121">
        <f t="shared" si="31"/>
        <v>0</v>
      </c>
      <c r="AA171" s="122">
        <f t="shared" si="33"/>
        <v>16</v>
      </c>
      <c r="AB171" s="122">
        <f t="shared" si="34"/>
        <v>0</v>
      </c>
      <c r="AC171" s="122">
        <f t="shared" si="35"/>
        <v>0</v>
      </c>
      <c r="AD171" s="416" t="str">
        <f t="shared" si="26"/>
        <v>小学男子3年ｼﾞｬﾍﾞﾘｯｸﾎﾞｰﾙｽﾛｰ</v>
      </c>
      <c r="AE171" s="416"/>
      <c r="AF171" s="416"/>
      <c r="AG171" s="416"/>
      <c r="AH171" s="416"/>
      <c r="AI171" s="416"/>
      <c r="AJ171" s="416"/>
      <c r="AK171" s="123"/>
      <c r="AL171" s="121">
        <f t="shared" si="32"/>
        <v>0</v>
      </c>
      <c r="AM171" s="122">
        <f t="shared" si="27"/>
        <v>12</v>
      </c>
      <c r="AN171" s="122">
        <f t="shared" si="28"/>
        <v>0</v>
      </c>
      <c r="AO171" s="122">
        <f t="shared" si="29"/>
        <v>0</v>
      </c>
      <c r="AP171" s="416">
        <f t="shared" si="30"/>
        <v>0</v>
      </c>
      <c r="AQ171" s="416"/>
      <c r="AR171" s="416"/>
      <c r="AS171" s="416"/>
      <c r="AT171" s="416"/>
      <c r="AU171" s="416"/>
      <c r="AV171" s="416"/>
      <c r="AW171" s="116"/>
      <c r="AX171" s="116"/>
      <c r="AY171" s="116"/>
      <c r="AZ171" s="116"/>
      <c r="BA171" s="116"/>
      <c r="BB171" s="116"/>
      <c r="BC171" s="116"/>
      <c r="BD171" s="116"/>
      <c r="BE171" s="116"/>
      <c r="BF171" s="116"/>
      <c r="BG171" s="116"/>
      <c r="BH171" s="116"/>
      <c r="BI171" s="116"/>
      <c r="BJ171" s="116"/>
    </row>
    <row r="172" spans="2:62">
      <c r="B172" s="68"/>
      <c r="C172" s="125"/>
      <c r="D172" s="125"/>
      <c r="E172" s="125"/>
      <c r="F172" s="410" t="s">
        <v>580</v>
      </c>
      <c r="G172" s="411"/>
      <c r="H172" s="411"/>
      <c r="I172" s="411"/>
      <c r="J172" s="411"/>
      <c r="K172" s="411"/>
      <c r="L172" s="412"/>
      <c r="M172" s="61"/>
      <c r="N172" s="127"/>
      <c r="O172" s="127"/>
      <c r="P172" s="127"/>
      <c r="Q172" s="127"/>
      <c r="R172" s="413"/>
      <c r="S172" s="414"/>
      <c r="T172" s="414"/>
      <c r="U172" s="414"/>
      <c r="V172" s="414"/>
      <c r="W172" s="414"/>
      <c r="X172" s="415"/>
      <c r="Y172" s="61"/>
      <c r="Z172" s="121">
        <f t="shared" si="31"/>
        <v>0</v>
      </c>
      <c r="AA172" s="122">
        <f t="shared" si="33"/>
        <v>16</v>
      </c>
      <c r="AB172" s="122">
        <f t="shared" si="34"/>
        <v>0</v>
      </c>
      <c r="AC172" s="122">
        <f t="shared" si="35"/>
        <v>0</v>
      </c>
      <c r="AD172" s="416" t="str">
        <f t="shared" si="26"/>
        <v>小学男子2年ｼﾞｬﾍﾞﾘｯｸﾎﾞｰﾙｽﾛｰ</v>
      </c>
      <c r="AE172" s="416"/>
      <c r="AF172" s="416"/>
      <c r="AG172" s="416"/>
      <c r="AH172" s="416"/>
      <c r="AI172" s="416"/>
      <c r="AJ172" s="416"/>
      <c r="AK172" s="123"/>
      <c r="AL172" s="121">
        <f t="shared" si="32"/>
        <v>0</v>
      </c>
      <c r="AM172" s="122">
        <f t="shared" si="27"/>
        <v>12</v>
      </c>
      <c r="AN172" s="122">
        <f t="shared" si="28"/>
        <v>0</v>
      </c>
      <c r="AO172" s="122">
        <f t="shared" si="29"/>
        <v>0</v>
      </c>
      <c r="AP172" s="416">
        <f t="shared" si="30"/>
        <v>0</v>
      </c>
      <c r="AQ172" s="416"/>
      <c r="AR172" s="416"/>
      <c r="AS172" s="416"/>
      <c r="AT172" s="416"/>
      <c r="AU172" s="416"/>
      <c r="AV172" s="416"/>
      <c r="AW172" s="116"/>
      <c r="AX172" s="116"/>
      <c r="AY172" s="116"/>
      <c r="AZ172" s="116"/>
      <c r="BA172" s="116"/>
      <c r="BB172" s="116"/>
      <c r="BC172" s="116"/>
      <c r="BD172" s="116"/>
      <c r="BE172" s="116"/>
      <c r="BF172" s="116"/>
      <c r="BG172" s="116"/>
      <c r="BH172" s="116"/>
      <c r="BI172" s="116"/>
      <c r="BJ172" s="116"/>
    </row>
    <row r="173" spans="2:62">
      <c r="B173" s="68"/>
      <c r="C173" s="125"/>
      <c r="D173" s="125"/>
      <c r="E173" s="125"/>
      <c r="F173" s="410" t="s">
        <v>581</v>
      </c>
      <c r="G173" s="411"/>
      <c r="H173" s="411"/>
      <c r="I173" s="411"/>
      <c r="J173" s="411"/>
      <c r="K173" s="411"/>
      <c r="L173" s="412"/>
      <c r="M173" s="61"/>
      <c r="N173" s="127"/>
      <c r="O173" s="127"/>
      <c r="P173" s="127"/>
      <c r="Q173" s="127"/>
      <c r="R173" s="413"/>
      <c r="S173" s="414"/>
      <c r="T173" s="414"/>
      <c r="U173" s="414"/>
      <c r="V173" s="414"/>
      <c r="W173" s="414"/>
      <c r="X173" s="415"/>
      <c r="Y173" s="61"/>
      <c r="Z173" s="121">
        <f t="shared" si="31"/>
        <v>0</v>
      </c>
      <c r="AA173" s="122">
        <f t="shared" si="33"/>
        <v>16</v>
      </c>
      <c r="AB173" s="122">
        <f t="shared" si="34"/>
        <v>0</v>
      </c>
      <c r="AC173" s="122">
        <f t="shared" si="35"/>
        <v>0</v>
      </c>
      <c r="AD173" s="416" t="str">
        <f t="shared" si="26"/>
        <v>小学男子1年ｼﾞｬﾍﾞﾘｯｸﾎﾞｰﾙｽﾛｰ</v>
      </c>
      <c r="AE173" s="416"/>
      <c r="AF173" s="416"/>
      <c r="AG173" s="416"/>
      <c r="AH173" s="416"/>
      <c r="AI173" s="416"/>
      <c r="AJ173" s="416"/>
      <c r="AK173" s="123"/>
      <c r="AL173" s="121">
        <f t="shared" si="32"/>
        <v>0</v>
      </c>
      <c r="AM173" s="122">
        <f t="shared" si="27"/>
        <v>12</v>
      </c>
      <c r="AN173" s="122">
        <f t="shared" si="28"/>
        <v>0</v>
      </c>
      <c r="AO173" s="122">
        <f t="shared" si="29"/>
        <v>0</v>
      </c>
      <c r="AP173" s="416">
        <f t="shared" si="30"/>
        <v>0</v>
      </c>
      <c r="AQ173" s="416"/>
      <c r="AR173" s="416"/>
      <c r="AS173" s="416"/>
      <c r="AT173" s="416"/>
      <c r="AU173" s="416"/>
      <c r="AV173" s="416"/>
      <c r="AW173" s="116"/>
      <c r="AX173" s="116"/>
      <c r="AY173" s="116"/>
      <c r="AZ173" s="116"/>
      <c r="BA173" s="116"/>
      <c r="BB173" s="116"/>
      <c r="BC173" s="116"/>
      <c r="BD173" s="116"/>
      <c r="BE173" s="116"/>
      <c r="BF173" s="116"/>
      <c r="BG173" s="116"/>
      <c r="BH173" s="116"/>
      <c r="BI173" s="116"/>
      <c r="BJ173" s="116"/>
    </row>
    <row r="174" spans="2:62">
      <c r="B174" s="68"/>
      <c r="C174" s="125"/>
      <c r="D174" s="125"/>
      <c r="E174" s="125"/>
      <c r="F174" s="410" t="s">
        <v>582</v>
      </c>
      <c r="G174" s="411"/>
      <c r="H174" s="411"/>
      <c r="I174" s="411"/>
      <c r="J174" s="411"/>
      <c r="K174" s="411"/>
      <c r="L174" s="412"/>
      <c r="M174" s="61"/>
      <c r="N174" s="127"/>
      <c r="O174" s="127"/>
      <c r="P174" s="127"/>
      <c r="Q174" s="127"/>
      <c r="R174" s="413"/>
      <c r="S174" s="414"/>
      <c r="T174" s="414"/>
      <c r="U174" s="414"/>
      <c r="V174" s="414"/>
      <c r="W174" s="414"/>
      <c r="X174" s="415"/>
      <c r="Y174" s="61"/>
      <c r="Z174" s="121">
        <f t="shared" si="31"/>
        <v>0</v>
      </c>
      <c r="AA174" s="122">
        <f t="shared" si="33"/>
        <v>16</v>
      </c>
      <c r="AB174" s="122">
        <f t="shared" si="34"/>
        <v>0</v>
      </c>
      <c r="AC174" s="122">
        <f t="shared" si="35"/>
        <v>0</v>
      </c>
      <c r="AD174" s="416" t="str">
        <f t="shared" si="26"/>
        <v>小学男子ｼﾞｬﾍﾞﾘｯｸﾎﾞｰﾙｽﾛｰ</v>
      </c>
      <c r="AE174" s="416"/>
      <c r="AF174" s="416"/>
      <c r="AG174" s="416"/>
      <c r="AH174" s="416"/>
      <c r="AI174" s="416"/>
      <c r="AJ174" s="416"/>
      <c r="AK174" s="123"/>
      <c r="AL174" s="121">
        <f t="shared" si="32"/>
        <v>0</v>
      </c>
      <c r="AM174" s="122">
        <f t="shared" si="27"/>
        <v>12</v>
      </c>
      <c r="AN174" s="122">
        <f t="shared" si="28"/>
        <v>0</v>
      </c>
      <c r="AO174" s="122">
        <f t="shared" si="29"/>
        <v>0</v>
      </c>
      <c r="AP174" s="416">
        <f t="shared" si="30"/>
        <v>0</v>
      </c>
      <c r="AQ174" s="416"/>
      <c r="AR174" s="416"/>
      <c r="AS174" s="416"/>
      <c r="AT174" s="416"/>
      <c r="AU174" s="416"/>
      <c r="AV174" s="416"/>
      <c r="AW174" s="116"/>
      <c r="AX174" s="116"/>
      <c r="AY174" s="116"/>
      <c r="AZ174" s="116"/>
      <c r="BA174" s="116"/>
      <c r="BB174" s="116"/>
      <c r="BC174" s="116"/>
      <c r="BD174" s="116"/>
      <c r="BE174" s="116"/>
      <c r="BF174" s="116"/>
      <c r="BG174" s="116"/>
      <c r="BH174" s="116"/>
      <c r="BI174" s="116"/>
      <c r="BJ174" s="116"/>
    </row>
    <row r="175" spans="2:62">
      <c r="B175" s="68"/>
      <c r="C175" s="125"/>
      <c r="D175" s="125"/>
      <c r="E175" s="125"/>
      <c r="F175" s="410" t="s">
        <v>487</v>
      </c>
      <c r="G175" s="411"/>
      <c r="H175" s="411"/>
      <c r="I175" s="411"/>
      <c r="J175" s="411"/>
      <c r="K175" s="411"/>
      <c r="L175" s="412"/>
      <c r="M175" s="61"/>
      <c r="N175" s="127"/>
      <c r="O175" s="127"/>
      <c r="P175" s="127"/>
      <c r="Q175" s="127"/>
      <c r="R175" s="413"/>
      <c r="S175" s="414"/>
      <c r="T175" s="414"/>
      <c r="U175" s="414"/>
      <c r="V175" s="414"/>
      <c r="W175" s="414"/>
      <c r="X175" s="415"/>
      <c r="Y175" s="61"/>
      <c r="Z175" s="121">
        <f t="shared" si="31"/>
        <v>0</v>
      </c>
      <c r="AA175" s="122">
        <f t="shared" si="33"/>
        <v>16</v>
      </c>
      <c r="AB175" s="122">
        <f t="shared" si="34"/>
        <v>0</v>
      </c>
      <c r="AC175" s="122">
        <f t="shared" si="35"/>
        <v>0</v>
      </c>
      <c r="AD175" s="416" t="str">
        <f t="shared" si="26"/>
        <v>幼児男子60m</v>
      </c>
      <c r="AE175" s="416"/>
      <c r="AF175" s="416"/>
      <c r="AG175" s="416"/>
      <c r="AH175" s="416"/>
      <c r="AI175" s="416"/>
      <c r="AJ175" s="416"/>
      <c r="AK175" s="123"/>
      <c r="AL175" s="121">
        <f t="shared" si="32"/>
        <v>0</v>
      </c>
      <c r="AM175" s="122">
        <f t="shared" si="27"/>
        <v>12</v>
      </c>
      <c r="AN175" s="122">
        <f t="shared" si="28"/>
        <v>0</v>
      </c>
      <c r="AO175" s="122">
        <f t="shared" si="29"/>
        <v>0</v>
      </c>
      <c r="AP175" s="416">
        <f t="shared" si="30"/>
        <v>0</v>
      </c>
      <c r="AQ175" s="416"/>
      <c r="AR175" s="416"/>
      <c r="AS175" s="416"/>
      <c r="AT175" s="416"/>
      <c r="AU175" s="416"/>
      <c r="AV175" s="416"/>
      <c r="AW175" s="116"/>
      <c r="AX175" s="116"/>
      <c r="AY175" s="116"/>
      <c r="AZ175" s="116"/>
      <c r="BA175" s="116"/>
      <c r="BB175" s="116"/>
      <c r="BC175" s="116"/>
      <c r="BD175" s="116"/>
      <c r="BE175" s="116"/>
      <c r="BF175" s="116"/>
      <c r="BG175" s="116"/>
      <c r="BH175" s="116"/>
      <c r="BI175" s="116"/>
      <c r="BJ175" s="116"/>
    </row>
    <row r="176" spans="2:62">
      <c r="B176" s="67"/>
      <c r="C176" s="125">
        <v>1</v>
      </c>
      <c r="D176" s="125"/>
      <c r="E176" s="125"/>
      <c r="F176" s="410" t="s">
        <v>800</v>
      </c>
      <c r="G176" s="411"/>
      <c r="H176" s="411"/>
      <c r="I176" s="411"/>
      <c r="J176" s="411"/>
      <c r="K176" s="411"/>
      <c r="L176" s="412"/>
      <c r="M176" s="61"/>
      <c r="N176" s="127"/>
      <c r="O176" s="127"/>
      <c r="P176" s="127"/>
      <c r="Q176" s="127"/>
      <c r="R176" s="413"/>
      <c r="S176" s="414"/>
      <c r="T176" s="414"/>
      <c r="U176" s="414"/>
      <c r="V176" s="414"/>
      <c r="W176" s="414"/>
      <c r="X176" s="415"/>
      <c r="Y176" s="61"/>
      <c r="Z176" s="121">
        <f t="shared" si="31"/>
        <v>0</v>
      </c>
      <c r="AA176" s="122">
        <f t="shared" si="33"/>
        <v>17</v>
      </c>
      <c r="AB176" s="122">
        <f t="shared" si="34"/>
        <v>0</v>
      </c>
      <c r="AC176" s="122">
        <f t="shared" si="35"/>
        <v>0</v>
      </c>
      <c r="AD176" s="416" t="str">
        <f t="shared" si="26"/>
        <v>中学男子1年100mH(0.833m)</v>
      </c>
      <c r="AE176" s="416"/>
      <c r="AF176" s="416"/>
      <c r="AG176" s="416"/>
      <c r="AH176" s="416"/>
      <c r="AI176" s="416"/>
      <c r="AJ176" s="416"/>
      <c r="AK176" s="123"/>
      <c r="AL176" s="121">
        <f t="shared" si="32"/>
        <v>0</v>
      </c>
      <c r="AM176" s="122">
        <f t="shared" si="27"/>
        <v>12</v>
      </c>
      <c r="AN176" s="122">
        <f t="shared" si="28"/>
        <v>0</v>
      </c>
      <c r="AO176" s="122">
        <f t="shared" si="29"/>
        <v>0</v>
      </c>
      <c r="AP176" s="416">
        <f t="shared" si="30"/>
        <v>0</v>
      </c>
      <c r="AQ176" s="416"/>
      <c r="AR176" s="416"/>
      <c r="AS176" s="416"/>
      <c r="AT176" s="416"/>
      <c r="AU176" s="416"/>
      <c r="AV176" s="416"/>
      <c r="AW176" s="116"/>
      <c r="AX176" s="116"/>
      <c r="AY176" s="116"/>
      <c r="AZ176" s="116"/>
      <c r="BA176" s="116"/>
      <c r="BB176" s="116"/>
      <c r="BC176" s="116"/>
      <c r="BD176" s="116"/>
      <c r="BE176" s="116"/>
      <c r="BF176" s="116"/>
      <c r="BG176" s="116"/>
      <c r="BH176" s="116"/>
      <c r="BI176" s="116"/>
      <c r="BJ176" s="116"/>
    </row>
    <row r="177" spans="2:62">
      <c r="B177" s="67"/>
      <c r="C177" s="125"/>
      <c r="D177" s="125"/>
      <c r="E177" s="125"/>
      <c r="F177" s="410"/>
      <c r="G177" s="411"/>
      <c r="H177" s="411"/>
      <c r="I177" s="411"/>
      <c r="J177" s="411"/>
      <c r="K177" s="411"/>
      <c r="L177" s="412"/>
      <c r="M177" s="61"/>
      <c r="N177" s="127"/>
      <c r="O177" s="127"/>
      <c r="P177" s="127"/>
      <c r="Q177" s="127"/>
      <c r="R177" s="413"/>
      <c r="S177" s="414"/>
      <c r="T177" s="414"/>
      <c r="U177" s="414"/>
      <c r="V177" s="414"/>
      <c r="W177" s="414"/>
      <c r="X177" s="415"/>
      <c r="Y177" s="61"/>
      <c r="Z177" s="121">
        <f t="shared" si="31"/>
        <v>0</v>
      </c>
      <c r="AA177" s="122">
        <f t="shared" si="33"/>
        <v>17</v>
      </c>
      <c r="AB177" s="122">
        <f t="shared" si="34"/>
        <v>0</v>
      </c>
      <c r="AC177" s="122">
        <f t="shared" si="35"/>
        <v>0</v>
      </c>
      <c r="AD177" s="416">
        <f t="shared" si="26"/>
        <v>0</v>
      </c>
      <c r="AE177" s="416"/>
      <c r="AF177" s="416"/>
      <c r="AG177" s="416"/>
      <c r="AH177" s="416"/>
      <c r="AI177" s="416"/>
      <c r="AJ177" s="416"/>
      <c r="AK177" s="123"/>
      <c r="AL177" s="121">
        <f t="shared" si="32"/>
        <v>0</v>
      </c>
      <c r="AM177" s="122">
        <f t="shared" si="27"/>
        <v>12</v>
      </c>
      <c r="AN177" s="122">
        <f t="shared" si="28"/>
        <v>0</v>
      </c>
      <c r="AO177" s="122">
        <f t="shared" si="29"/>
        <v>0</v>
      </c>
      <c r="AP177" s="416">
        <f t="shared" si="30"/>
        <v>0</v>
      </c>
      <c r="AQ177" s="416"/>
      <c r="AR177" s="416"/>
      <c r="AS177" s="416"/>
      <c r="AT177" s="416"/>
      <c r="AU177" s="416"/>
      <c r="AV177" s="416"/>
      <c r="AW177" s="116"/>
      <c r="AX177" s="116"/>
      <c r="AY177" s="116"/>
      <c r="AZ177" s="116"/>
      <c r="BA177" s="116"/>
      <c r="BB177" s="116"/>
      <c r="BC177" s="116"/>
      <c r="BD177" s="116"/>
      <c r="BE177" s="116"/>
      <c r="BF177" s="116"/>
      <c r="BG177" s="116"/>
      <c r="BH177" s="116"/>
      <c r="BI177" s="116"/>
      <c r="BJ177" s="116"/>
    </row>
    <row r="178" spans="2:62">
      <c r="B178" s="125"/>
      <c r="C178" s="125"/>
      <c r="D178" s="125"/>
      <c r="E178" s="125"/>
      <c r="F178" s="410"/>
      <c r="G178" s="411"/>
      <c r="H178" s="411"/>
      <c r="I178" s="411"/>
      <c r="J178" s="411"/>
      <c r="K178" s="411"/>
      <c r="L178" s="412"/>
      <c r="M178" s="61"/>
      <c r="N178" s="127"/>
      <c r="O178" s="127"/>
      <c r="P178" s="127"/>
      <c r="Q178" s="127"/>
      <c r="R178" s="413"/>
      <c r="S178" s="414"/>
      <c r="T178" s="414"/>
      <c r="U178" s="414"/>
      <c r="V178" s="414"/>
      <c r="W178" s="414"/>
      <c r="X178" s="415"/>
      <c r="Y178" s="61"/>
      <c r="Z178" s="121">
        <f t="shared" si="31"/>
        <v>0</v>
      </c>
      <c r="AA178" s="122">
        <f t="shared" si="33"/>
        <v>17</v>
      </c>
      <c r="AB178" s="122">
        <f t="shared" si="34"/>
        <v>0</v>
      </c>
      <c r="AC178" s="122">
        <f t="shared" si="35"/>
        <v>0</v>
      </c>
      <c r="AD178" s="416">
        <f t="shared" si="26"/>
        <v>0</v>
      </c>
      <c r="AE178" s="416"/>
      <c r="AF178" s="416"/>
      <c r="AG178" s="416"/>
      <c r="AH178" s="416"/>
      <c r="AI178" s="416"/>
      <c r="AJ178" s="416"/>
      <c r="AK178" s="123"/>
      <c r="AL178" s="121">
        <f t="shared" si="32"/>
        <v>0</v>
      </c>
      <c r="AM178" s="122">
        <f t="shared" si="27"/>
        <v>12</v>
      </c>
      <c r="AN178" s="122">
        <f t="shared" si="28"/>
        <v>0</v>
      </c>
      <c r="AO178" s="122">
        <f t="shared" si="29"/>
        <v>0</v>
      </c>
      <c r="AP178" s="416">
        <f t="shared" si="30"/>
        <v>0</v>
      </c>
      <c r="AQ178" s="416"/>
      <c r="AR178" s="416"/>
      <c r="AS178" s="416"/>
      <c r="AT178" s="416"/>
      <c r="AU178" s="416"/>
      <c r="AV178" s="416"/>
      <c r="AW178" s="116"/>
      <c r="AX178" s="116"/>
      <c r="AY178" s="116"/>
      <c r="AZ178" s="116"/>
      <c r="BA178" s="116"/>
      <c r="BB178" s="116"/>
      <c r="BC178" s="116"/>
      <c r="BD178" s="116"/>
      <c r="BE178" s="116"/>
      <c r="BF178" s="116"/>
      <c r="BG178" s="116"/>
      <c r="BH178" s="116"/>
      <c r="BI178" s="116"/>
      <c r="BJ178" s="116"/>
    </row>
    <row r="179" spans="2:62">
      <c r="B179" s="125"/>
      <c r="C179" s="125"/>
      <c r="D179" s="125"/>
      <c r="E179" s="125"/>
      <c r="F179" s="410"/>
      <c r="G179" s="411"/>
      <c r="H179" s="411"/>
      <c r="I179" s="411"/>
      <c r="J179" s="411"/>
      <c r="K179" s="411"/>
      <c r="L179" s="412"/>
      <c r="M179" s="61"/>
      <c r="N179" s="127"/>
      <c r="O179" s="127"/>
      <c r="P179" s="127"/>
      <c r="Q179" s="127"/>
      <c r="R179" s="413"/>
      <c r="S179" s="414"/>
      <c r="T179" s="414"/>
      <c r="U179" s="414"/>
      <c r="V179" s="414"/>
      <c r="W179" s="414"/>
      <c r="X179" s="415"/>
      <c r="Y179" s="61"/>
      <c r="Z179" s="121">
        <f t="shared" si="31"/>
        <v>0</v>
      </c>
      <c r="AA179" s="122">
        <f t="shared" si="33"/>
        <v>17</v>
      </c>
      <c r="AB179" s="122">
        <f t="shared" si="34"/>
        <v>0</v>
      </c>
      <c r="AC179" s="122">
        <f t="shared" si="35"/>
        <v>0</v>
      </c>
      <c r="AD179" s="416">
        <f t="shared" si="26"/>
        <v>0</v>
      </c>
      <c r="AE179" s="416"/>
      <c r="AF179" s="416"/>
      <c r="AG179" s="416"/>
      <c r="AH179" s="416"/>
      <c r="AI179" s="416"/>
      <c r="AJ179" s="416"/>
      <c r="AK179" s="123"/>
      <c r="AL179" s="121">
        <f t="shared" si="32"/>
        <v>0</v>
      </c>
      <c r="AM179" s="122">
        <f t="shared" si="27"/>
        <v>12</v>
      </c>
      <c r="AN179" s="122">
        <f t="shared" si="28"/>
        <v>0</v>
      </c>
      <c r="AO179" s="122">
        <f t="shared" si="29"/>
        <v>0</v>
      </c>
      <c r="AP179" s="416">
        <f t="shared" si="30"/>
        <v>0</v>
      </c>
      <c r="AQ179" s="416"/>
      <c r="AR179" s="416"/>
      <c r="AS179" s="416"/>
      <c r="AT179" s="416"/>
      <c r="AU179" s="416"/>
      <c r="AV179" s="416"/>
      <c r="AW179" s="116"/>
      <c r="AX179" s="116"/>
      <c r="AY179" s="116"/>
      <c r="AZ179" s="116"/>
      <c r="BA179" s="116"/>
      <c r="BB179" s="116"/>
      <c r="BC179" s="116"/>
      <c r="BD179" s="116"/>
      <c r="BE179" s="116"/>
      <c r="BF179" s="116"/>
      <c r="BG179" s="116"/>
      <c r="BH179" s="116"/>
      <c r="BI179" s="116"/>
      <c r="BJ179" s="116"/>
    </row>
    <row r="180" spans="2:62">
      <c r="B180" s="125"/>
      <c r="C180" s="125"/>
      <c r="D180" s="125"/>
      <c r="E180" s="125"/>
      <c r="F180" s="410"/>
      <c r="G180" s="411"/>
      <c r="H180" s="411"/>
      <c r="I180" s="411"/>
      <c r="J180" s="411"/>
      <c r="K180" s="411"/>
      <c r="L180" s="412"/>
      <c r="M180" s="61"/>
      <c r="N180" s="127"/>
      <c r="O180" s="127"/>
      <c r="P180" s="127"/>
      <c r="Q180" s="127"/>
      <c r="R180" s="413"/>
      <c r="S180" s="414"/>
      <c r="T180" s="414"/>
      <c r="U180" s="414"/>
      <c r="V180" s="414"/>
      <c r="W180" s="414"/>
      <c r="X180" s="415"/>
      <c r="Y180" s="61"/>
      <c r="Z180" s="121">
        <f t="shared" si="31"/>
        <v>0</v>
      </c>
      <c r="AA180" s="122">
        <f t="shared" si="33"/>
        <v>17</v>
      </c>
      <c r="AB180" s="122">
        <f t="shared" si="34"/>
        <v>0</v>
      </c>
      <c r="AC180" s="122">
        <f t="shared" si="35"/>
        <v>0</v>
      </c>
      <c r="AD180" s="416">
        <f t="shared" si="26"/>
        <v>0</v>
      </c>
      <c r="AE180" s="416"/>
      <c r="AF180" s="416"/>
      <c r="AG180" s="416"/>
      <c r="AH180" s="416"/>
      <c r="AI180" s="416"/>
      <c r="AJ180" s="416"/>
      <c r="AK180" s="123"/>
      <c r="AL180" s="121">
        <f t="shared" si="32"/>
        <v>0</v>
      </c>
      <c r="AM180" s="122">
        <f t="shared" si="27"/>
        <v>12</v>
      </c>
      <c r="AN180" s="122">
        <f t="shared" si="28"/>
        <v>0</v>
      </c>
      <c r="AO180" s="122">
        <f t="shared" si="29"/>
        <v>0</v>
      </c>
      <c r="AP180" s="416">
        <f t="shared" si="30"/>
        <v>0</v>
      </c>
      <c r="AQ180" s="416"/>
      <c r="AR180" s="416"/>
      <c r="AS180" s="416"/>
      <c r="AT180" s="416"/>
      <c r="AU180" s="416"/>
      <c r="AV180" s="416"/>
      <c r="AW180" s="116"/>
      <c r="AX180" s="116"/>
      <c r="AY180" s="116"/>
      <c r="AZ180" s="116"/>
      <c r="BA180" s="116"/>
      <c r="BB180" s="116"/>
      <c r="BC180" s="116"/>
      <c r="BD180" s="116"/>
      <c r="BE180" s="116"/>
      <c r="BF180" s="116"/>
      <c r="BG180" s="116"/>
      <c r="BH180" s="116"/>
      <c r="BI180" s="116"/>
      <c r="BJ180" s="116"/>
    </row>
    <row r="181" spans="2:62">
      <c r="B181" s="125"/>
      <c r="C181" s="125"/>
      <c r="D181" s="125"/>
      <c r="E181" s="125"/>
      <c r="F181" s="410"/>
      <c r="G181" s="411"/>
      <c r="H181" s="411"/>
      <c r="I181" s="411"/>
      <c r="J181" s="411"/>
      <c r="K181" s="411"/>
      <c r="L181" s="412"/>
      <c r="M181" s="61"/>
      <c r="N181" s="127"/>
      <c r="O181" s="127"/>
      <c r="P181" s="127"/>
      <c r="Q181" s="127"/>
      <c r="R181" s="413"/>
      <c r="S181" s="414"/>
      <c r="T181" s="414"/>
      <c r="U181" s="414"/>
      <c r="V181" s="414"/>
      <c r="W181" s="414"/>
      <c r="X181" s="415"/>
      <c r="Y181" s="61"/>
      <c r="Z181" s="121">
        <f t="shared" si="31"/>
        <v>0</v>
      </c>
      <c r="AA181" s="122">
        <f t="shared" si="33"/>
        <v>17</v>
      </c>
      <c r="AB181" s="122">
        <f t="shared" si="34"/>
        <v>0</v>
      </c>
      <c r="AC181" s="122">
        <f t="shared" si="35"/>
        <v>0</v>
      </c>
      <c r="AD181" s="416">
        <f t="shared" si="26"/>
        <v>0</v>
      </c>
      <c r="AE181" s="416"/>
      <c r="AF181" s="416"/>
      <c r="AG181" s="416"/>
      <c r="AH181" s="416"/>
      <c r="AI181" s="416"/>
      <c r="AJ181" s="416"/>
      <c r="AK181" s="123"/>
      <c r="AL181" s="121">
        <f t="shared" si="32"/>
        <v>0</v>
      </c>
      <c r="AM181" s="122">
        <f t="shared" si="27"/>
        <v>12</v>
      </c>
      <c r="AN181" s="122">
        <f t="shared" si="28"/>
        <v>0</v>
      </c>
      <c r="AO181" s="122">
        <f t="shared" si="29"/>
        <v>0</v>
      </c>
      <c r="AP181" s="416">
        <f t="shared" si="30"/>
        <v>0</v>
      </c>
      <c r="AQ181" s="416"/>
      <c r="AR181" s="416"/>
      <c r="AS181" s="416"/>
      <c r="AT181" s="416"/>
      <c r="AU181" s="416"/>
      <c r="AV181" s="416"/>
      <c r="AW181" s="116"/>
      <c r="AX181" s="116"/>
      <c r="AY181" s="116"/>
      <c r="AZ181" s="116"/>
      <c r="BA181" s="116"/>
      <c r="BB181" s="116"/>
      <c r="BC181" s="116"/>
      <c r="BD181" s="116"/>
      <c r="BE181" s="116"/>
      <c r="BF181" s="116"/>
      <c r="BG181" s="116"/>
      <c r="BH181" s="116"/>
      <c r="BI181" s="116"/>
      <c r="BJ181" s="116"/>
    </row>
    <row r="182" spans="2:62">
      <c r="B182" s="125"/>
      <c r="C182" s="125"/>
      <c r="D182" s="125"/>
      <c r="E182" s="125"/>
      <c r="F182" s="410"/>
      <c r="G182" s="411"/>
      <c r="H182" s="411"/>
      <c r="I182" s="411"/>
      <c r="J182" s="411"/>
      <c r="K182" s="411"/>
      <c r="L182" s="412"/>
      <c r="M182" s="61"/>
      <c r="N182" s="127"/>
      <c r="O182" s="127"/>
      <c r="P182" s="127"/>
      <c r="Q182" s="127"/>
      <c r="R182" s="413"/>
      <c r="S182" s="414"/>
      <c r="T182" s="414"/>
      <c r="U182" s="414"/>
      <c r="V182" s="414"/>
      <c r="W182" s="414"/>
      <c r="X182" s="415"/>
      <c r="Y182" s="61"/>
      <c r="Z182" s="121">
        <f t="shared" si="31"/>
        <v>0</v>
      </c>
      <c r="AA182" s="122">
        <f t="shared" si="33"/>
        <v>17</v>
      </c>
      <c r="AB182" s="122">
        <f t="shared" si="34"/>
        <v>0</v>
      </c>
      <c r="AC182" s="122">
        <f t="shared" si="35"/>
        <v>0</v>
      </c>
      <c r="AD182" s="416">
        <f t="shared" si="26"/>
        <v>0</v>
      </c>
      <c r="AE182" s="416"/>
      <c r="AF182" s="416"/>
      <c r="AG182" s="416"/>
      <c r="AH182" s="416"/>
      <c r="AI182" s="416"/>
      <c r="AJ182" s="416"/>
      <c r="AK182" s="123"/>
      <c r="AL182" s="121">
        <f t="shared" si="32"/>
        <v>0</v>
      </c>
      <c r="AM182" s="122">
        <f t="shared" si="27"/>
        <v>12</v>
      </c>
      <c r="AN182" s="122">
        <f t="shared" si="28"/>
        <v>0</v>
      </c>
      <c r="AO182" s="122">
        <f t="shared" si="29"/>
        <v>0</v>
      </c>
      <c r="AP182" s="416">
        <f t="shared" si="30"/>
        <v>0</v>
      </c>
      <c r="AQ182" s="416"/>
      <c r="AR182" s="416"/>
      <c r="AS182" s="416"/>
      <c r="AT182" s="416"/>
      <c r="AU182" s="416"/>
      <c r="AV182" s="416"/>
      <c r="AW182" s="116"/>
      <c r="AX182" s="116"/>
      <c r="AY182" s="116"/>
      <c r="AZ182" s="116"/>
      <c r="BA182" s="116"/>
      <c r="BB182" s="116"/>
      <c r="BC182" s="116"/>
      <c r="BD182" s="116"/>
      <c r="BE182" s="116"/>
      <c r="BF182" s="116"/>
      <c r="BG182" s="116"/>
      <c r="BH182" s="116"/>
      <c r="BI182" s="116"/>
      <c r="BJ182" s="116"/>
    </row>
    <row r="183" spans="2:62">
      <c r="B183" s="125"/>
      <c r="C183" s="125"/>
      <c r="D183" s="125"/>
      <c r="E183" s="125"/>
      <c r="F183" s="410"/>
      <c r="G183" s="411"/>
      <c r="H183" s="411"/>
      <c r="I183" s="411"/>
      <c r="J183" s="411"/>
      <c r="K183" s="411"/>
      <c r="L183" s="412"/>
      <c r="M183" s="61"/>
      <c r="N183" s="127"/>
      <c r="O183" s="127"/>
      <c r="P183" s="127"/>
      <c r="Q183" s="127"/>
      <c r="R183" s="413"/>
      <c r="S183" s="414"/>
      <c r="T183" s="414"/>
      <c r="U183" s="414"/>
      <c r="V183" s="414"/>
      <c r="W183" s="414"/>
      <c r="X183" s="415"/>
      <c r="Y183" s="61"/>
      <c r="Z183" s="121">
        <f t="shared" si="31"/>
        <v>0</v>
      </c>
      <c r="AA183" s="122">
        <f t="shared" si="33"/>
        <v>17</v>
      </c>
      <c r="AB183" s="122">
        <f t="shared" si="34"/>
        <v>0</v>
      </c>
      <c r="AC183" s="122">
        <f t="shared" si="35"/>
        <v>0</v>
      </c>
      <c r="AD183" s="416">
        <f t="shared" si="26"/>
        <v>0</v>
      </c>
      <c r="AE183" s="416"/>
      <c r="AF183" s="416"/>
      <c r="AG183" s="416"/>
      <c r="AH183" s="416"/>
      <c r="AI183" s="416"/>
      <c r="AJ183" s="416"/>
      <c r="AK183" s="123"/>
      <c r="AL183" s="121">
        <f t="shared" si="32"/>
        <v>0</v>
      </c>
      <c r="AM183" s="122">
        <f t="shared" si="27"/>
        <v>12</v>
      </c>
      <c r="AN183" s="122">
        <f t="shared" si="28"/>
        <v>0</v>
      </c>
      <c r="AO183" s="122">
        <f t="shared" si="29"/>
        <v>0</v>
      </c>
      <c r="AP183" s="416">
        <f t="shared" si="30"/>
        <v>0</v>
      </c>
      <c r="AQ183" s="416"/>
      <c r="AR183" s="416"/>
      <c r="AS183" s="416"/>
      <c r="AT183" s="416"/>
      <c r="AU183" s="416"/>
      <c r="AV183" s="416"/>
      <c r="AW183" s="116"/>
      <c r="AX183" s="116"/>
      <c r="AY183" s="116"/>
      <c r="AZ183" s="116"/>
      <c r="BA183" s="116"/>
      <c r="BB183" s="116"/>
      <c r="BC183" s="116"/>
      <c r="BD183" s="116"/>
      <c r="BE183" s="116"/>
      <c r="BF183" s="116"/>
      <c r="BG183" s="116"/>
      <c r="BH183" s="116"/>
      <c r="BI183" s="116"/>
      <c r="BJ183" s="116"/>
    </row>
    <row r="184" spans="2:62">
      <c r="B184" s="125"/>
      <c r="C184" s="125"/>
      <c r="D184" s="125"/>
      <c r="E184" s="125"/>
      <c r="F184" s="410"/>
      <c r="G184" s="411"/>
      <c r="H184" s="411"/>
      <c r="I184" s="411"/>
      <c r="J184" s="411"/>
      <c r="K184" s="411"/>
      <c r="L184" s="412"/>
      <c r="M184" s="61"/>
      <c r="N184" s="127"/>
      <c r="O184" s="127"/>
      <c r="P184" s="127"/>
      <c r="Q184" s="127"/>
      <c r="R184" s="413"/>
      <c r="S184" s="414"/>
      <c r="T184" s="414"/>
      <c r="U184" s="414"/>
      <c r="V184" s="414"/>
      <c r="W184" s="414"/>
      <c r="X184" s="415"/>
      <c r="Y184" s="61"/>
      <c r="Z184" s="121">
        <f t="shared" si="31"/>
        <v>0</v>
      </c>
      <c r="AA184" s="122">
        <f t="shared" si="33"/>
        <v>17</v>
      </c>
      <c r="AB184" s="122">
        <f t="shared" si="34"/>
        <v>0</v>
      </c>
      <c r="AC184" s="122">
        <f t="shared" si="35"/>
        <v>0</v>
      </c>
      <c r="AD184" s="416">
        <f t="shared" ref="AD184:AD201" si="36">F184</f>
        <v>0</v>
      </c>
      <c r="AE184" s="416"/>
      <c r="AF184" s="416"/>
      <c r="AG184" s="416"/>
      <c r="AH184" s="416"/>
      <c r="AI184" s="416"/>
      <c r="AJ184" s="416"/>
      <c r="AK184" s="123"/>
      <c r="AL184" s="121">
        <f t="shared" si="32"/>
        <v>0</v>
      </c>
      <c r="AM184" s="122">
        <f t="shared" ref="AM184:AM201" si="37">IF(O184="",AM183,AM183+1)</f>
        <v>12</v>
      </c>
      <c r="AN184" s="122">
        <f t="shared" ref="AN184:AN201" si="38">IF(P184="",AN183,AN183+1)</f>
        <v>0</v>
      </c>
      <c r="AO184" s="122">
        <f t="shared" ref="AO184:AO201" si="39">IF(Q184="",AO183,AO183+1)</f>
        <v>0</v>
      </c>
      <c r="AP184" s="416">
        <f t="shared" ref="AP184:AP201" si="40">R184</f>
        <v>0</v>
      </c>
      <c r="AQ184" s="416"/>
      <c r="AR184" s="416"/>
      <c r="AS184" s="416"/>
      <c r="AT184" s="416"/>
      <c r="AU184" s="416"/>
      <c r="AV184" s="416"/>
      <c r="AW184" s="116"/>
      <c r="AX184" s="116"/>
      <c r="AY184" s="116"/>
      <c r="AZ184" s="116"/>
      <c r="BA184" s="116"/>
      <c r="BB184" s="116"/>
      <c r="BC184" s="116"/>
      <c r="BD184" s="116"/>
      <c r="BE184" s="116"/>
      <c r="BF184" s="116"/>
      <c r="BG184" s="116"/>
      <c r="BH184" s="116"/>
      <c r="BI184" s="116"/>
      <c r="BJ184" s="116"/>
    </row>
    <row r="185" spans="2:62">
      <c r="B185" s="125"/>
      <c r="C185" s="125"/>
      <c r="D185" s="125"/>
      <c r="E185" s="125"/>
      <c r="F185" s="410"/>
      <c r="G185" s="411"/>
      <c r="H185" s="411"/>
      <c r="I185" s="411"/>
      <c r="J185" s="411"/>
      <c r="K185" s="411"/>
      <c r="L185" s="412"/>
      <c r="M185" s="61"/>
      <c r="N185" s="127"/>
      <c r="O185" s="127"/>
      <c r="P185" s="127"/>
      <c r="Q185" s="127"/>
      <c r="R185" s="413"/>
      <c r="S185" s="414"/>
      <c r="T185" s="414"/>
      <c r="U185" s="414"/>
      <c r="V185" s="414"/>
      <c r="W185" s="414"/>
      <c r="X185" s="415"/>
      <c r="Y185" s="61"/>
      <c r="Z185" s="121">
        <f t="shared" ref="Z185:Z201" si="41">IF(B185="",Z184,Z184+1)</f>
        <v>0</v>
      </c>
      <c r="AA185" s="122">
        <f t="shared" si="33"/>
        <v>17</v>
      </c>
      <c r="AB185" s="122">
        <f t="shared" si="34"/>
        <v>0</v>
      </c>
      <c r="AC185" s="122">
        <f t="shared" si="35"/>
        <v>0</v>
      </c>
      <c r="AD185" s="416">
        <f t="shared" si="36"/>
        <v>0</v>
      </c>
      <c r="AE185" s="416"/>
      <c r="AF185" s="416"/>
      <c r="AG185" s="416"/>
      <c r="AH185" s="416"/>
      <c r="AI185" s="416"/>
      <c r="AJ185" s="416"/>
      <c r="AK185" s="123"/>
      <c r="AL185" s="121">
        <f t="shared" ref="AL185:AL201" si="42">IF(N185="",AL184,AL184+1)</f>
        <v>0</v>
      </c>
      <c r="AM185" s="122">
        <f t="shared" si="37"/>
        <v>12</v>
      </c>
      <c r="AN185" s="122">
        <f t="shared" si="38"/>
        <v>0</v>
      </c>
      <c r="AO185" s="122">
        <f t="shared" si="39"/>
        <v>0</v>
      </c>
      <c r="AP185" s="416">
        <f t="shared" si="40"/>
        <v>0</v>
      </c>
      <c r="AQ185" s="416"/>
      <c r="AR185" s="416"/>
      <c r="AS185" s="416"/>
      <c r="AT185" s="416"/>
      <c r="AU185" s="416"/>
      <c r="AV185" s="416"/>
      <c r="AW185" s="116"/>
      <c r="AX185" s="116"/>
      <c r="AY185" s="116"/>
      <c r="AZ185" s="116"/>
      <c r="BA185" s="116"/>
      <c r="BB185" s="116"/>
      <c r="BC185" s="116"/>
      <c r="BD185" s="116"/>
      <c r="BE185" s="116"/>
      <c r="BF185" s="116"/>
      <c r="BG185" s="116"/>
      <c r="BH185" s="116"/>
      <c r="BI185" s="116"/>
      <c r="BJ185" s="116"/>
    </row>
    <row r="186" spans="2:62">
      <c r="B186" s="125"/>
      <c r="C186" s="125"/>
      <c r="D186" s="125"/>
      <c r="E186" s="125"/>
      <c r="F186" s="410"/>
      <c r="G186" s="411"/>
      <c r="H186" s="411"/>
      <c r="I186" s="411"/>
      <c r="J186" s="411"/>
      <c r="K186" s="411"/>
      <c r="L186" s="412"/>
      <c r="M186" s="61"/>
      <c r="N186" s="127"/>
      <c r="O186" s="127"/>
      <c r="P186" s="127"/>
      <c r="Q186" s="127"/>
      <c r="R186" s="413"/>
      <c r="S186" s="414"/>
      <c r="T186" s="414"/>
      <c r="U186" s="414"/>
      <c r="V186" s="414"/>
      <c r="W186" s="414"/>
      <c r="X186" s="415"/>
      <c r="Y186" s="61"/>
      <c r="Z186" s="121">
        <f t="shared" si="41"/>
        <v>0</v>
      </c>
      <c r="AA186" s="122">
        <f t="shared" si="33"/>
        <v>17</v>
      </c>
      <c r="AB186" s="122">
        <f t="shared" si="34"/>
        <v>0</v>
      </c>
      <c r="AC186" s="122">
        <f t="shared" si="35"/>
        <v>0</v>
      </c>
      <c r="AD186" s="416">
        <f t="shared" si="36"/>
        <v>0</v>
      </c>
      <c r="AE186" s="416"/>
      <c r="AF186" s="416"/>
      <c r="AG186" s="416"/>
      <c r="AH186" s="416"/>
      <c r="AI186" s="416"/>
      <c r="AJ186" s="416"/>
      <c r="AK186" s="123"/>
      <c r="AL186" s="121">
        <f t="shared" si="42"/>
        <v>0</v>
      </c>
      <c r="AM186" s="122">
        <f t="shared" si="37"/>
        <v>12</v>
      </c>
      <c r="AN186" s="122">
        <f t="shared" si="38"/>
        <v>0</v>
      </c>
      <c r="AO186" s="122">
        <f t="shared" si="39"/>
        <v>0</v>
      </c>
      <c r="AP186" s="416">
        <f t="shared" si="40"/>
        <v>0</v>
      </c>
      <c r="AQ186" s="416"/>
      <c r="AR186" s="416"/>
      <c r="AS186" s="416"/>
      <c r="AT186" s="416"/>
      <c r="AU186" s="416"/>
      <c r="AV186" s="416"/>
      <c r="AW186" s="116"/>
      <c r="AX186" s="116"/>
      <c r="AY186" s="116"/>
      <c r="AZ186" s="116"/>
      <c r="BA186" s="116"/>
      <c r="BB186" s="116"/>
      <c r="BC186" s="116"/>
      <c r="BD186" s="116"/>
      <c r="BE186" s="116"/>
      <c r="BF186" s="116"/>
      <c r="BG186" s="116"/>
      <c r="BH186" s="116"/>
      <c r="BI186" s="116"/>
      <c r="BJ186" s="116"/>
    </row>
    <row r="187" spans="2:62">
      <c r="B187" s="125"/>
      <c r="C187" s="125"/>
      <c r="D187" s="125"/>
      <c r="E187" s="125"/>
      <c r="F187" s="410"/>
      <c r="G187" s="411"/>
      <c r="H187" s="411"/>
      <c r="I187" s="411"/>
      <c r="J187" s="411"/>
      <c r="K187" s="411"/>
      <c r="L187" s="412"/>
      <c r="M187" s="61"/>
      <c r="N187" s="127"/>
      <c r="O187" s="127"/>
      <c r="P187" s="127"/>
      <c r="Q187" s="127"/>
      <c r="R187" s="413"/>
      <c r="S187" s="414"/>
      <c r="T187" s="414"/>
      <c r="U187" s="414"/>
      <c r="V187" s="414"/>
      <c r="W187" s="414"/>
      <c r="X187" s="415"/>
      <c r="Y187" s="61"/>
      <c r="Z187" s="121">
        <f t="shared" si="41"/>
        <v>0</v>
      </c>
      <c r="AA187" s="122">
        <f t="shared" si="33"/>
        <v>17</v>
      </c>
      <c r="AB187" s="122">
        <f t="shared" si="34"/>
        <v>0</v>
      </c>
      <c r="AC187" s="122">
        <f t="shared" si="35"/>
        <v>0</v>
      </c>
      <c r="AD187" s="416">
        <f t="shared" si="36"/>
        <v>0</v>
      </c>
      <c r="AE187" s="416"/>
      <c r="AF187" s="416"/>
      <c r="AG187" s="416"/>
      <c r="AH187" s="416"/>
      <c r="AI187" s="416"/>
      <c r="AJ187" s="416"/>
      <c r="AK187" s="123"/>
      <c r="AL187" s="121">
        <f t="shared" si="42"/>
        <v>0</v>
      </c>
      <c r="AM187" s="122">
        <f t="shared" si="37"/>
        <v>12</v>
      </c>
      <c r="AN187" s="122">
        <f t="shared" si="38"/>
        <v>0</v>
      </c>
      <c r="AO187" s="122">
        <f t="shared" si="39"/>
        <v>0</v>
      </c>
      <c r="AP187" s="416">
        <f t="shared" si="40"/>
        <v>0</v>
      </c>
      <c r="AQ187" s="416"/>
      <c r="AR187" s="416"/>
      <c r="AS187" s="416"/>
      <c r="AT187" s="416"/>
      <c r="AU187" s="416"/>
      <c r="AV187" s="416"/>
      <c r="AW187" s="116"/>
      <c r="AX187" s="116"/>
      <c r="AY187" s="116"/>
      <c r="AZ187" s="116"/>
      <c r="BA187" s="116"/>
      <c r="BB187" s="116"/>
      <c r="BC187" s="116"/>
      <c r="BD187" s="116"/>
      <c r="BE187" s="116"/>
      <c r="BF187" s="116"/>
      <c r="BG187" s="116"/>
      <c r="BH187" s="116"/>
      <c r="BI187" s="116"/>
      <c r="BJ187" s="116"/>
    </row>
    <row r="188" spans="2:62">
      <c r="B188" s="125"/>
      <c r="C188" s="125"/>
      <c r="D188" s="125"/>
      <c r="E188" s="125"/>
      <c r="F188" s="410"/>
      <c r="G188" s="411"/>
      <c r="H188" s="411"/>
      <c r="I188" s="411"/>
      <c r="J188" s="411"/>
      <c r="K188" s="411"/>
      <c r="L188" s="412"/>
      <c r="M188" s="61"/>
      <c r="N188" s="127"/>
      <c r="O188" s="127"/>
      <c r="P188" s="127"/>
      <c r="Q188" s="127"/>
      <c r="R188" s="413"/>
      <c r="S188" s="414"/>
      <c r="T188" s="414"/>
      <c r="U188" s="414"/>
      <c r="V188" s="414"/>
      <c r="W188" s="414"/>
      <c r="X188" s="415"/>
      <c r="Y188" s="61"/>
      <c r="Z188" s="121">
        <f t="shared" si="41"/>
        <v>0</v>
      </c>
      <c r="AA188" s="122">
        <f t="shared" si="33"/>
        <v>17</v>
      </c>
      <c r="AB188" s="122">
        <f t="shared" si="34"/>
        <v>0</v>
      </c>
      <c r="AC188" s="122">
        <f t="shared" si="35"/>
        <v>0</v>
      </c>
      <c r="AD188" s="416">
        <f t="shared" si="36"/>
        <v>0</v>
      </c>
      <c r="AE188" s="416"/>
      <c r="AF188" s="416"/>
      <c r="AG188" s="416"/>
      <c r="AH188" s="416"/>
      <c r="AI188" s="416"/>
      <c r="AJ188" s="416"/>
      <c r="AK188" s="123"/>
      <c r="AL188" s="121">
        <f t="shared" si="42"/>
        <v>0</v>
      </c>
      <c r="AM188" s="122">
        <f t="shared" si="37"/>
        <v>12</v>
      </c>
      <c r="AN188" s="122">
        <f t="shared" si="38"/>
        <v>0</v>
      </c>
      <c r="AO188" s="122">
        <f t="shared" si="39"/>
        <v>0</v>
      </c>
      <c r="AP188" s="416">
        <f t="shared" si="40"/>
        <v>0</v>
      </c>
      <c r="AQ188" s="416"/>
      <c r="AR188" s="416"/>
      <c r="AS188" s="416"/>
      <c r="AT188" s="416"/>
      <c r="AU188" s="416"/>
      <c r="AV188" s="416"/>
      <c r="AW188" s="116"/>
      <c r="AX188" s="116"/>
      <c r="AY188" s="116"/>
      <c r="AZ188" s="116"/>
      <c r="BA188" s="116"/>
      <c r="BB188" s="116"/>
      <c r="BC188" s="116"/>
      <c r="BD188" s="116"/>
      <c r="BE188" s="116"/>
      <c r="BF188" s="116"/>
      <c r="BG188" s="116"/>
      <c r="BH188" s="116"/>
      <c r="BI188" s="116"/>
      <c r="BJ188" s="116"/>
    </row>
    <row r="189" spans="2:62">
      <c r="B189" s="125"/>
      <c r="C189" s="125"/>
      <c r="D189" s="125"/>
      <c r="E189" s="125"/>
      <c r="F189" s="410"/>
      <c r="G189" s="411"/>
      <c r="H189" s="411"/>
      <c r="I189" s="411"/>
      <c r="J189" s="411"/>
      <c r="K189" s="411"/>
      <c r="L189" s="412"/>
      <c r="M189" s="61"/>
      <c r="N189" s="127"/>
      <c r="O189" s="127"/>
      <c r="P189" s="127"/>
      <c r="Q189" s="127"/>
      <c r="R189" s="413"/>
      <c r="S189" s="414"/>
      <c r="T189" s="414"/>
      <c r="U189" s="414"/>
      <c r="V189" s="414"/>
      <c r="W189" s="414"/>
      <c r="X189" s="415"/>
      <c r="Y189" s="61"/>
      <c r="Z189" s="121">
        <f t="shared" si="41"/>
        <v>0</v>
      </c>
      <c r="AA189" s="122">
        <f t="shared" si="33"/>
        <v>17</v>
      </c>
      <c r="AB189" s="122">
        <f t="shared" si="34"/>
        <v>0</v>
      </c>
      <c r="AC189" s="122">
        <f t="shared" si="35"/>
        <v>0</v>
      </c>
      <c r="AD189" s="416">
        <f t="shared" si="36"/>
        <v>0</v>
      </c>
      <c r="AE189" s="416"/>
      <c r="AF189" s="416"/>
      <c r="AG189" s="416"/>
      <c r="AH189" s="416"/>
      <c r="AI189" s="416"/>
      <c r="AJ189" s="416"/>
      <c r="AK189" s="123"/>
      <c r="AL189" s="121">
        <f t="shared" si="42"/>
        <v>0</v>
      </c>
      <c r="AM189" s="122">
        <f t="shared" si="37"/>
        <v>12</v>
      </c>
      <c r="AN189" s="122">
        <f t="shared" si="38"/>
        <v>0</v>
      </c>
      <c r="AO189" s="122">
        <f t="shared" si="39"/>
        <v>0</v>
      </c>
      <c r="AP189" s="416">
        <f t="shared" si="40"/>
        <v>0</v>
      </c>
      <c r="AQ189" s="416"/>
      <c r="AR189" s="416"/>
      <c r="AS189" s="416"/>
      <c r="AT189" s="416"/>
      <c r="AU189" s="416"/>
      <c r="AV189" s="416"/>
      <c r="AW189" s="116"/>
      <c r="AX189" s="116"/>
      <c r="AY189" s="116"/>
      <c r="AZ189" s="116"/>
      <c r="BA189" s="116"/>
      <c r="BB189" s="116"/>
      <c r="BC189" s="116"/>
      <c r="BD189" s="116"/>
      <c r="BE189" s="116"/>
      <c r="BF189" s="116"/>
      <c r="BG189" s="116"/>
      <c r="BH189" s="116"/>
      <c r="BI189" s="116"/>
      <c r="BJ189" s="116"/>
    </row>
    <row r="190" spans="2:62">
      <c r="B190" s="125"/>
      <c r="C190" s="125"/>
      <c r="D190" s="125"/>
      <c r="E190" s="125"/>
      <c r="F190" s="410"/>
      <c r="G190" s="411"/>
      <c r="H190" s="411"/>
      <c r="I190" s="411"/>
      <c r="J190" s="411"/>
      <c r="K190" s="411"/>
      <c r="L190" s="412"/>
      <c r="M190" s="61"/>
      <c r="N190" s="127"/>
      <c r="O190" s="127"/>
      <c r="P190" s="127"/>
      <c r="Q190" s="127"/>
      <c r="R190" s="413"/>
      <c r="S190" s="414"/>
      <c r="T190" s="414"/>
      <c r="U190" s="414"/>
      <c r="V190" s="414"/>
      <c r="W190" s="414"/>
      <c r="X190" s="415"/>
      <c r="Y190" s="61"/>
      <c r="Z190" s="121">
        <f t="shared" si="41"/>
        <v>0</v>
      </c>
      <c r="AA190" s="122">
        <f t="shared" si="33"/>
        <v>17</v>
      </c>
      <c r="AB190" s="122">
        <f t="shared" si="34"/>
        <v>0</v>
      </c>
      <c r="AC190" s="122">
        <f t="shared" si="35"/>
        <v>0</v>
      </c>
      <c r="AD190" s="416">
        <f t="shared" si="36"/>
        <v>0</v>
      </c>
      <c r="AE190" s="416"/>
      <c r="AF190" s="416"/>
      <c r="AG190" s="416"/>
      <c r="AH190" s="416"/>
      <c r="AI190" s="416"/>
      <c r="AJ190" s="416"/>
      <c r="AK190" s="123"/>
      <c r="AL190" s="121">
        <f t="shared" si="42"/>
        <v>0</v>
      </c>
      <c r="AM190" s="122">
        <f t="shared" si="37"/>
        <v>12</v>
      </c>
      <c r="AN190" s="122">
        <f t="shared" si="38"/>
        <v>0</v>
      </c>
      <c r="AO190" s="122">
        <f t="shared" si="39"/>
        <v>0</v>
      </c>
      <c r="AP190" s="416">
        <f t="shared" si="40"/>
        <v>0</v>
      </c>
      <c r="AQ190" s="416"/>
      <c r="AR190" s="416"/>
      <c r="AS190" s="416"/>
      <c r="AT190" s="416"/>
      <c r="AU190" s="416"/>
      <c r="AV190" s="416"/>
      <c r="AW190" s="116"/>
      <c r="AX190" s="116"/>
      <c r="AY190" s="116"/>
      <c r="AZ190" s="116"/>
      <c r="BA190" s="116"/>
      <c r="BB190" s="116"/>
      <c r="BC190" s="116"/>
      <c r="BD190" s="116"/>
      <c r="BE190" s="116"/>
      <c r="BF190" s="116"/>
      <c r="BG190" s="116"/>
      <c r="BH190" s="116"/>
      <c r="BI190" s="116"/>
      <c r="BJ190" s="116"/>
    </row>
    <row r="191" spans="2:62">
      <c r="B191" s="125"/>
      <c r="C191" s="125"/>
      <c r="D191" s="125"/>
      <c r="E191" s="125"/>
      <c r="F191" s="410"/>
      <c r="G191" s="411"/>
      <c r="H191" s="411"/>
      <c r="I191" s="411"/>
      <c r="J191" s="411"/>
      <c r="K191" s="411"/>
      <c r="L191" s="412"/>
      <c r="M191" s="61"/>
      <c r="N191" s="127"/>
      <c r="O191" s="127"/>
      <c r="P191" s="127"/>
      <c r="Q191" s="127"/>
      <c r="R191" s="413"/>
      <c r="S191" s="414"/>
      <c r="T191" s="414"/>
      <c r="U191" s="414"/>
      <c r="V191" s="414"/>
      <c r="W191" s="414"/>
      <c r="X191" s="415"/>
      <c r="Y191" s="61"/>
      <c r="Z191" s="121">
        <f t="shared" si="41"/>
        <v>0</v>
      </c>
      <c r="AA191" s="122">
        <f t="shared" si="33"/>
        <v>17</v>
      </c>
      <c r="AB191" s="122">
        <f t="shared" si="34"/>
        <v>0</v>
      </c>
      <c r="AC191" s="122">
        <f t="shared" si="35"/>
        <v>0</v>
      </c>
      <c r="AD191" s="416">
        <f t="shared" si="36"/>
        <v>0</v>
      </c>
      <c r="AE191" s="416"/>
      <c r="AF191" s="416"/>
      <c r="AG191" s="416"/>
      <c r="AH191" s="416"/>
      <c r="AI191" s="416"/>
      <c r="AJ191" s="416"/>
      <c r="AK191" s="123"/>
      <c r="AL191" s="121">
        <f t="shared" si="42"/>
        <v>0</v>
      </c>
      <c r="AM191" s="122">
        <f t="shared" si="37"/>
        <v>12</v>
      </c>
      <c r="AN191" s="122">
        <f t="shared" si="38"/>
        <v>0</v>
      </c>
      <c r="AO191" s="122">
        <f t="shared" si="39"/>
        <v>0</v>
      </c>
      <c r="AP191" s="416">
        <f t="shared" si="40"/>
        <v>0</v>
      </c>
      <c r="AQ191" s="416"/>
      <c r="AR191" s="416"/>
      <c r="AS191" s="416"/>
      <c r="AT191" s="416"/>
      <c r="AU191" s="416"/>
      <c r="AV191" s="416"/>
      <c r="AW191" s="116"/>
      <c r="AX191" s="116"/>
      <c r="AY191" s="116"/>
      <c r="AZ191" s="116"/>
      <c r="BA191" s="116"/>
      <c r="BB191" s="116"/>
      <c r="BC191" s="116"/>
      <c r="BD191" s="116"/>
      <c r="BE191" s="116"/>
      <c r="BF191" s="116"/>
      <c r="BG191" s="116"/>
      <c r="BH191" s="116"/>
      <c r="BI191" s="116"/>
      <c r="BJ191" s="116"/>
    </row>
    <row r="192" spans="2:62">
      <c r="B192" s="125"/>
      <c r="C192" s="125"/>
      <c r="D192" s="125"/>
      <c r="E192" s="125"/>
      <c r="F192" s="410"/>
      <c r="G192" s="411"/>
      <c r="H192" s="411"/>
      <c r="I192" s="411"/>
      <c r="J192" s="411"/>
      <c r="K192" s="411"/>
      <c r="L192" s="412"/>
      <c r="M192" s="61"/>
      <c r="N192" s="127"/>
      <c r="O192" s="127"/>
      <c r="P192" s="127"/>
      <c r="Q192" s="127"/>
      <c r="R192" s="413"/>
      <c r="S192" s="414"/>
      <c r="T192" s="414"/>
      <c r="U192" s="414"/>
      <c r="V192" s="414"/>
      <c r="W192" s="414"/>
      <c r="X192" s="415"/>
      <c r="Y192" s="61"/>
      <c r="Z192" s="121">
        <f t="shared" si="41"/>
        <v>0</v>
      </c>
      <c r="AA192" s="122">
        <f t="shared" si="33"/>
        <v>17</v>
      </c>
      <c r="AB192" s="122">
        <f t="shared" si="34"/>
        <v>0</v>
      </c>
      <c r="AC192" s="122">
        <f t="shared" si="35"/>
        <v>0</v>
      </c>
      <c r="AD192" s="416">
        <f t="shared" si="36"/>
        <v>0</v>
      </c>
      <c r="AE192" s="416"/>
      <c r="AF192" s="416"/>
      <c r="AG192" s="416"/>
      <c r="AH192" s="416"/>
      <c r="AI192" s="416"/>
      <c r="AJ192" s="416"/>
      <c r="AK192" s="123"/>
      <c r="AL192" s="121">
        <f t="shared" si="42"/>
        <v>0</v>
      </c>
      <c r="AM192" s="122">
        <f t="shared" si="37"/>
        <v>12</v>
      </c>
      <c r="AN192" s="122">
        <f t="shared" si="38"/>
        <v>0</v>
      </c>
      <c r="AO192" s="122">
        <f t="shared" si="39"/>
        <v>0</v>
      </c>
      <c r="AP192" s="416">
        <f t="shared" si="40"/>
        <v>0</v>
      </c>
      <c r="AQ192" s="416"/>
      <c r="AR192" s="416"/>
      <c r="AS192" s="416"/>
      <c r="AT192" s="416"/>
      <c r="AU192" s="416"/>
      <c r="AV192" s="416"/>
      <c r="AW192" s="116"/>
      <c r="AX192" s="116"/>
      <c r="AY192" s="116"/>
      <c r="AZ192" s="116"/>
      <c r="BA192" s="116"/>
      <c r="BB192" s="116"/>
      <c r="BC192" s="116"/>
      <c r="BD192" s="116"/>
      <c r="BE192" s="116"/>
      <c r="BF192" s="116"/>
      <c r="BG192" s="116"/>
      <c r="BH192" s="116"/>
      <c r="BI192" s="116"/>
      <c r="BJ192" s="116"/>
    </row>
    <row r="193" spans="2:62">
      <c r="B193" s="125"/>
      <c r="C193" s="125"/>
      <c r="D193" s="125"/>
      <c r="E193" s="125"/>
      <c r="F193" s="410"/>
      <c r="G193" s="411"/>
      <c r="H193" s="411"/>
      <c r="I193" s="411"/>
      <c r="J193" s="411"/>
      <c r="K193" s="411"/>
      <c r="L193" s="412"/>
      <c r="M193" s="61"/>
      <c r="N193" s="127"/>
      <c r="O193" s="127"/>
      <c r="P193" s="127"/>
      <c r="Q193" s="127"/>
      <c r="R193" s="413"/>
      <c r="S193" s="414"/>
      <c r="T193" s="414"/>
      <c r="U193" s="414"/>
      <c r="V193" s="414"/>
      <c r="W193" s="414"/>
      <c r="X193" s="415"/>
      <c r="Y193" s="61"/>
      <c r="Z193" s="121">
        <f t="shared" si="41"/>
        <v>0</v>
      </c>
      <c r="AA193" s="122">
        <f t="shared" si="33"/>
        <v>17</v>
      </c>
      <c r="AB193" s="122">
        <f t="shared" si="34"/>
        <v>0</v>
      </c>
      <c r="AC193" s="122">
        <f t="shared" si="35"/>
        <v>0</v>
      </c>
      <c r="AD193" s="416">
        <f t="shared" si="36"/>
        <v>0</v>
      </c>
      <c r="AE193" s="416"/>
      <c r="AF193" s="416"/>
      <c r="AG193" s="416"/>
      <c r="AH193" s="416"/>
      <c r="AI193" s="416"/>
      <c r="AJ193" s="416"/>
      <c r="AK193" s="123"/>
      <c r="AL193" s="121">
        <f t="shared" si="42"/>
        <v>0</v>
      </c>
      <c r="AM193" s="122">
        <f t="shared" si="37"/>
        <v>12</v>
      </c>
      <c r="AN193" s="122">
        <f t="shared" si="38"/>
        <v>0</v>
      </c>
      <c r="AO193" s="122">
        <f t="shared" si="39"/>
        <v>0</v>
      </c>
      <c r="AP193" s="416">
        <f t="shared" si="40"/>
        <v>0</v>
      </c>
      <c r="AQ193" s="416"/>
      <c r="AR193" s="416"/>
      <c r="AS193" s="416"/>
      <c r="AT193" s="416"/>
      <c r="AU193" s="416"/>
      <c r="AV193" s="416"/>
      <c r="AW193" s="116"/>
      <c r="AX193" s="116"/>
      <c r="AY193" s="116"/>
      <c r="AZ193" s="116"/>
      <c r="BA193" s="116"/>
      <c r="BB193" s="116"/>
      <c r="BC193" s="116"/>
      <c r="BD193" s="116"/>
      <c r="BE193" s="116"/>
      <c r="BF193" s="116"/>
      <c r="BG193" s="116"/>
      <c r="BH193" s="116"/>
      <c r="BI193" s="116"/>
      <c r="BJ193" s="116"/>
    </row>
    <row r="194" spans="2:62">
      <c r="B194" s="125"/>
      <c r="C194" s="125"/>
      <c r="D194" s="125"/>
      <c r="E194" s="125"/>
      <c r="F194" s="410"/>
      <c r="G194" s="411"/>
      <c r="H194" s="411"/>
      <c r="I194" s="411"/>
      <c r="J194" s="411"/>
      <c r="K194" s="411"/>
      <c r="L194" s="412"/>
      <c r="M194" s="61"/>
      <c r="N194" s="127"/>
      <c r="O194" s="127"/>
      <c r="P194" s="127"/>
      <c r="Q194" s="127"/>
      <c r="R194" s="413"/>
      <c r="S194" s="414"/>
      <c r="T194" s="414"/>
      <c r="U194" s="414"/>
      <c r="V194" s="414"/>
      <c r="W194" s="414"/>
      <c r="X194" s="415"/>
      <c r="Y194" s="61"/>
      <c r="Z194" s="121">
        <f t="shared" si="41"/>
        <v>0</v>
      </c>
      <c r="AA194" s="122">
        <f t="shared" si="33"/>
        <v>17</v>
      </c>
      <c r="AB194" s="122">
        <f t="shared" si="34"/>
        <v>0</v>
      </c>
      <c r="AC194" s="122">
        <f t="shared" si="35"/>
        <v>0</v>
      </c>
      <c r="AD194" s="416">
        <f t="shared" si="36"/>
        <v>0</v>
      </c>
      <c r="AE194" s="416"/>
      <c r="AF194" s="416"/>
      <c r="AG194" s="416"/>
      <c r="AH194" s="416"/>
      <c r="AI194" s="416"/>
      <c r="AJ194" s="416"/>
      <c r="AK194" s="123"/>
      <c r="AL194" s="121">
        <f t="shared" si="42"/>
        <v>0</v>
      </c>
      <c r="AM194" s="122">
        <f t="shared" si="37"/>
        <v>12</v>
      </c>
      <c r="AN194" s="122">
        <f t="shared" si="38"/>
        <v>0</v>
      </c>
      <c r="AO194" s="122">
        <f t="shared" si="39"/>
        <v>0</v>
      </c>
      <c r="AP194" s="416">
        <f t="shared" si="40"/>
        <v>0</v>
      </c>
      <c r="AQ194" s="416"/>
      <c r="AR194" s="416"/>
      <c r="AS194" s="416"/>
      <c r="AT194" s="416"/>
      <c r="AU194" s="416"/>
      <c r="AV194" s="416"/>
      <c r="AW194" s="116"/>
      <c r="AX194" s="116"/>
      <c r="AY194" s="116"/>
      <c r="AZ194" s="116"/>
      <c r="BA194" s="116"/>
      <c r="BB194" s="116"/>
      <c r="BC194" s="116"/>
      <c r="BD194" s="116"/>
      <c r="BE194" s="116"/>
      <c r="BF194" s="116"/>
      <c r="BG194" s="116"/>
      <c r="BH194" s="116"/>
      <c r="BI194" s="116"/>
      <c r="BJ194" s="116"/>
    </row>
    <row r="195" spans="2:62">
      <c r="B195" s="125"/>
      <c r="C195" s="125"/>
      <c r="D195" s="125"/>
      <c r="E195" s="125"/>
      <c r="F195" s="410"/>
      <c r="G195" s="411"/>
      <c r="H195" s="411"/>
      <c r="I195" s="411"/>
      <c r="J195" s="411"/>
      <c r="K195" s="411"/>
      <c r="L195" s="412"/>
      <c r="M195" s="61"/>
      <c r="N195" s="127"/>
      <c r="O195" s="127"/>
      <c r="P195" s="127"/>
      <c r="Q195" s="127"/>
      <c r="R195" s="413"/>
      <c r="S195" s="414"/>
      <c r="T195" s="414"/>
      <c r="U195" s="414"/>
      <c r="V195" s="414"/>
      <c r="W195" s="414"/>
      <c r="X195" s="415"/>
      <c r="Y195" s="61"/>
      <c r="Z195" s="121">
        <f t="shared" si="41"/>
        <v>0</v>
      </c>
      <c r="AA195" s="122">
        <f t="shared" si="33"/>
        <v>17</v>
      </c>
      <c r="AB195" s="122">
        <f t="shared" si="34"/>
        <v>0</v>
      </c>
      <c r="AC195" s="122">
        <f t="shared" si="35"/>
        <v>0</v>
      </c>
      <c r="AD195" s="416">
        <f t="shared" si="36"/>
        <v>0</v>
      </c>
      <c r="AE195" s="416"/>
      <c r="AF195" s="416"/>
      <c r="AG195" s="416"/>
      <c r="AH195" s="416"/>
      <c r="AI195" s="416"/>
      <c r="AJ195" s="416"/>
      <c r="AK195" s="123"/>
      <c r="AL195" s="121">
        <f t="shared" si="42"/>
        <v>0</v>
      </c>
      <c r="AM195" s="122">
        <f t="shared" si="37"/>
        <v>12</v>
      </c>
      <c r="AN195" s="122">
        <f t="shared" si="38"/>
        <v>0</v>
      </c>
      <c r="AO195" s="122">
        <f t="shared" si="39"/>
        <v>0</v>
      </c>
      <c r="AP195" s="416">
        <f t="shared" si="40"/>
        <v>0</v>
      </c>
      <c r="AQ195" s="416"/>
      <c r="AR195" s="416"/>
      <c r="AS195" s="416"/>
      <c r="AT195" s="416"/>
      <c r="AU195" s="416"/>
      <c r="AV195" s="416"/>
      <c r="AW195" s="116"/>
      <c r="AX195" s="116"/>
      <c r="AY195" s="116"/>
      <c r="AZ195" s="116"/>
      <c r="BA195" s="116"/>
      <c r="BB195" s="116"/>
      <c r="BC195" s="116"/>
      <c r="BD195" s="116"/>
      <c r="BE195" s="116"/>
      <c r="BF195" s="116"/>
      <c r="BG195" s="116"/>
      <c r="BH195" s="116"/>
      <c r="BI195" s="116"/>
      <c r="BJ195" s="116"/>
    </row>
    <row r="196" spans="2:62">
      <c r="B196" s="125"/>
      <c r="C196" s="125"/>
      <c r="D196" s="125"/>
      <c r="E196" s="125"/>
      <c r="F196" s="410"/>
      <c r="G196" s="411"/>
      <c r="H196" s="411"/>
      <c r="I196" s="411"/>
      <c r="J196" s="411"/>
      <c r="K196" s="411"/>
      <c r="L196" s="412"/>
      <c r="M196" s="61"/>
      <c r="N196" s="127"/>
      <c r="O196" s="127"/>
      <c r="P196" s="127"/>
      <c r="Q196" s="127"/>
      <c r="R196" s="413"/>
      <c r="S196" s="414"/>
      <c r="T196" s="414"/>
      <c r="U196" s="414"/>
      <c r="V196" s="414"/>
      <c r="W196" s="414"/>
      <c r="X196" s="415"/>
      <c r="Y196" s="62"/>
      <c r="Z196" s="121">
        <f t="shared" si="41"/>
        <v>0</v>
      </c>
      <c r="AA196" s="121">
        <f t="shared" si="33"/>
        <v>17</v>
      </c>
      <c r="AB196" s="121">
        <f t="shared" si="34"/>
        <v>0</v>
      </c>
      <c r="AC196" s="121">
        <f t="shared" si="35"/>
        <v>0</v>
      </c>
      <c r="AD196" s="416">
        <f t="shared" si="36"/>
        <v>0</v>
      </c>
      <c r="AE196" s="416"/>
      <c r="AF196" s="416"/>
      <c r="AG196" s="416"/>
      <c r="AH196" s="416"/>
      <c r="AI196" s="416"/>
      <c r="AJ196" s="416"/>
      <c r="AK196" s="123"/>
      <c r="AL196" s="121">
        <f t="shared" si="42"/>
        <v>0</v>
      </c>
      <c r="AM196" s="121">
        <f t="shared" si="37"/>
        <v>12</v>
      </c>
      <c r="AN196" s="121">
        <f t="shared" si="38"/>
        <v>0</v>
      </c>
      <c r="AO196" s="121">
        <f t="shared" si="39"/>
        <v>0</v>
      </c>
      <c r="AP196" s="416">
        <f t="shared" si="40"/>
        <v>0</v>
      </c>
      <c r="AQ196" s="416"/>
      <c r="AR196" s="416"/>
      <c r="AS196" s="416"/>
      <c r="AT196" s="416"/>
      <c r="AU196" s="416"/>
      <c r="AV196" s="416"/>
      <c r="AW196" s="116"/>
      <c r="AX196" s="116"/>
      <c r="AY196" s="116"/>
      <c r="AZ196" s="116"/>
      <c r="BA196" s="116"/>
      <c r="BB196" s="116"/>
      <c r="BC196" s="116"/>
      <c r="BD196" s="116"/>
      <c r="BE196" s="116"/>
      <c r="BF196" s="116"/>
      <c r="BG196" s="116"/>
      <c r="BH196" s="116"/>
      <c r="BI196" s="116"/>
      <c r="BJ196" s="116"/>
    </row>
    <row r="197" spans="2:62">
      <c r="B197" s="125"/>
      <c r="C197" s="125"/>
      <c r="D197" s="125"/>
      <c r="E197" s="125"/>
      <c r="F197" s="410"/>
      <c r="G197" s="411"/>
      <c r="H197" s="411"/>
      <c r="I197" s="411"/>
      <c r="J197" s="411"/>
      <c r="K197" s="411"/>
      <c r="L197" s="412"/>
      <c r="M197" s="61"/>
      <c r="N197" s="127"/>
      <c r="O197" s="127"/>
      <c r="P197" s="127"/>
      <c r="Q197" s="127"/>
      <c r="R197" s="413"/>
      <c r="S197" s="414"/>
      <c r="T197" s="414"/>
      <c r="U197" s="414"/>
      <c r="V197" s="414"/>
      <c r="W197" s="414"/>
      <c r="X197" s="415"/>
      <c r="Y197" s="63"/>
      <c r="Z197" s="121">
        <f t="shared" si="41"/>
        <v>0</v>
      </c>
      <c r="AA197" s="122">
        <f t="shared" si="33"/>
        <v>17</v>
      </c>
      <c r="AB197" s="122">
        <f t="shared" si="34"/>
        <v>0</v>
      </c>
      <c r="AC197" s="122">
        <f t="shared" si="35"/>
        <v>0</v>
      </c>
      <c r="AD197" s="416">
        <f t="shared" si="36"/>
        <v>0</v>
      </c>
      <c r="AE197" s="416"/>
      <c r="AF197" s="416"/>
      <c r="AG197" s="416"/>
      <c r="AH197" s="416"/>
      <c r="AI197" s="416"/>
      <c r="AJ197" s="416"/>
      <c r="AK197" s="123"/>
      <c r="AL197" s="121">
        <f t="shared" si="42"/>
        <v>0</v>
      </c>
      <c r="AM197" s="122">
        <f t="shared" si="37"/>
        <v>12</v>
      </c>
      <c r="AN197" s="122">
        <f t="shared" si="38"/>
        <v>0</v>
      </c>
      <c r="AO197" s="122">
        <f t="shared" si="39"/>
        <v>0</v>
      </c>
      <c r="AP197" s="416">
        <f t="shared" si="40"/>
        <v>0</v>
      </c>
      <c r="AQ197" s="416"/>
      <c r="AR197" s="416"/>
      <c r="AS197" s="416"/>
      <c r="AT197" s="416"/>
      <c r="AU197" s="416"/>
      <c r="AV197" s="416"/>
      <c r="AW197" s="116"/>
      <c r="AX197" s="116"/>
      <c r="AY197" s="116"/>
      <c r="AZ197" s="116"/>
      <c r="BA197" s="116"/>
      <c r="BB197" s="116"/>
      <c r="BC197" s="116"/>
      <c r="BD197" s="116"/>
      <c r="BE197" s="116"/>
      <c r="BF197" s="116"/>
      <c r="BG197" s="116"/>
      <c r="BH197" s="116"/>
      <c r="BI197" s="116"/>
      <c r="BJ197" s="116"/>
    </row>
    <row r="198" spans="2:62">
      <c r="B198" s="125"/>
      <c r="C198" s="125"/>
      <c r="D198" s="125"/>
      <c r="E198" s="125"/>
      <c r="F198" s="410"/>
      <c r="G198" s="411"/>
      <c r="H198" s="411"/>
      <c r="I198" s="411"/>
      <c r="J198" s="411"/>
      <c r="K198" s="411"/>
      <c r="L198" s="412"/>
      <c r="M198" s="61"/>
      <c r="N198" s="127"/>
      <c r="O198" s="127"/>
      <c r="P198" s="127"/>
      <c r="Q198" s="127"/>
      <c r="R198" s="413"/>
      <c r="S198" s="414"/>
      <c r="T198" s="414"/>
      <c r="U198" s="414"/>
      <c r="V198" s="414"/>
      <c r="W198" s="414"/>
      <c r="X198" s="415"/>
      <c r="Y198" s="63"/>
      <c r="Z198" s="121">
        <f t="shared" si="41"/>
        <v>0</v>
      </c>
      <c r="AA198" s="122">
        <f t="shared" si="33"/>
        <v>17</v>
      </c>
      <c r="AB198" s="122">
        <f t="shared" si="34"/>
        <v>0</v>
      </c>
      <c r="AC198" s="122">
        <f t="shared" si="35"/>
        <v>0</v>
      </c>
      <c r="AD198" s="416">
        <f t="shared" si="36"/>
        <v>0</v>
      </c>
      <c r="AE198" s="416"/>
      <c r="AF198" s="416"/>
      <c r="AG198" s="416"/>
      <c r="AH198" s="416"/>
      <c r="AI198" s="416"/>
      <c r="AJ198" s="416"/>
      <c r="AK198" s="123"/>
      <c r="AL198" s="121">
        <f t="shared" si="42"/>
        <v>0</v>
      </c>
      <c r="AM198" s="122">
        <f t="shared" si="37"/>
        <v>12</v>
      </c>
      <c r="AN198" s="122">
        <f t="shared" si="38"/>
        <v>0</v>
      </c>
      <c r="AO198" s="122">
        <f t="shared" si="39"/>
        <v>0</v>
      </c>
      <c r="AP198" s="416">
        <f t="shared" si="40"/>
        <v>0</v>
      </c>
      <c r="AQ198" s="416"/>
      <c r="AR198" s="416"/>
      <c r="AS198" s="416"/>
      <c r="AT198" s="416"/>
      <c r="AU198" s="416"/>
      <c r="AV198" s="416"/>
      <c r="AW198" s="116"/>
      <c r="AX198" s="116"/>
      <c r="AY198" s="116"/>
      <c r="AZ198" s="116"/>
      <c r="BA198" s="116"/>
      <c r="BB198" s="116"/>
      <c r="BC198" s="116"/>
      <c r="BD198" s="116"/>
      <c r="BE198" s="116"/>
      <c r="BF198" s="116"/>
      <c r="BG198" s="116"/>
      <c r="BH198" s="116"/>
      <c r="BI198" s="116"/>
      <c r="BJ198" s="116"/>
    </row>
    <row r="199" spans="2:62">
      <c r="B199" s="125"/>
      <c r="C199" s="125"/>
      <c r="D199" s="125"/>
      <c r="E199" s="125"/>
      <c r="F199" s="410"/>
      <c r="G199" s="411"/>
      <c r="H199" s="411"/>
      <c r="I199" s="411"/>
      <c r="J199" s="411"/>
      <c r="K199" s="411"/>
      <c r="L199" s="412"/>
      <c r="M199" s="61"/>
      <c r="N199" s="127"/>
      <c r="O199" s="127"/>
      <c r="P199" s="127"/>
      <c r="Q199" s="127"/>
      <c r="R199" s="413"/>
      <c r="S199" s="414"/>
      <c r="T199" s="414"/>
      <c r="U199" s="414"/>
      <c r="V199" s="414"/>
      <c r="W199" s="414"/>
      <c r="X199" s="415"/>
      <c r="Y199" s="63"/>
      <c r="Z199" s="121">
        <f t="shared" si="41"/>
        <v>0</v>
      </c>
      <c r="AA199" s="122">
        <f t="shared" si="33"/>
        <v>17</v>
      </c>
      <c r="AB199" s="122">
        <f t="shared" si="34"/>
        <v>0</v>
      </c>
      <c r="AC199" s="122">
        <f t="shared" si="35"/>
        <v>0</v>
      </c>
      <c r="AD199" s="416">
        <f t="shared" si="36"/>
        <v>0</v>
      </c>
      <c r="AE199" s="416"/>
      <c r="AF199" s="416"/>
      <c r="AG199" s="416"/>
      <c r="AH199" s="416"/>
      <c r="AI199" s="416"/>
      <c r="AJ199" s="416"/>
      <c r="AK199" s="123"/>
      <c r="AL199" s="121">
        <f t="shared" si="42"/>
        <v>0</v>
      </c>
      <c r="AM199" s="122">
        <f t="shared" si="37"/>
        <v>12</v>
      </c>
      <c r="AN199" s="122">
        <f t="shared" si="38"/>
        <v>0</v>
      </c>
      <c r="AO199" s="122">
        <f t="shared" si="39"/>
        <v>0</v>
      </c>
      <c r="AP199" s="416">
        <f t="shared" si="40"/>
        <v>0</v>
      </c>
      <c r="AQ199" s="416"/>
      <c r="AR199" s="416"/>
      <c r="AS199" s="416"/>
      <c r="AT199" s="416"/>
      <c r="AU199" s="416"/>
      <c r="AV199" s="416"/>
      <c r="AW199" s="116"/>
      <c r="AX199" s="116"/>
      <c r="AY199" s="116"/>
      <c r="AZ199" s="116"/>
      <c r="BA199" s="116"/>
      <c r="BB199" s="116"/>
      <c r="BC199" s="116"/>
      <c r="BD199" s="116"/>
      <c r="BE199" s="116"/>
      <c r="BF199" s="116"/>
      <c r="BG199" s="116"/>
      <c r="BH199" s="116"/>
      <c r="BI199" s="116"/>
      <c r="BJ199" s="116"/>
    </row>
    <row r="200" spans="2:62">
      <c r="B200" s="125"/>
      <c r="C200" s="125"/>
      <c r="D200" s="125"/>
      <c r="E200" s="125"/>
      <c r="F200" s="410"/>
      <c r="G200" s="411"/>
      <c r="H200" s="411"/>
      <c r="I200" s="411"/>
      <c r="J200" s="411"/>
      <c r="K200" s="411"/>
      <c r="L200" s="412"/>
      <c r="M200" s="61"/>
      <c r="N200" s="127"/>
      <c r="O200" s="127"/>
      <c r="P200" s="127"/>
      <c r="Q200" s="127"/>
      <c r="R200" s="413"/>
      <c r="S200" s="414"/>
      <c r="T200" s="414"/>
      <c r="U200" s="414"/>
      <c r="V200" s="414"/>
      <c r="W200" s="414"/>
      <c r="X200" s="415"/>
      <c r="Y200" s="63"/>
      <c r="Z200" s="121">
        <f t="shared" si="41"/>
        <v>0</v>
      </c>
      <c r="AA200" s="122">
        <f t="shared" ref="AA200:AA201" si="43">IF(C200="",AA199,AA199+1)</f>
        <v>17</v>
      </c>
      <c r="AB200" s="122">
        <f t="shared" ref="AB200:AB201" si="44">IF(D200="",AB199,AB199+1)</f>
        <v>0</v>
      </c>
      <c r="AC200" s="122">
        <f t="shared" ref="AC200:AC201" si="45">IF(E200="",AC199,AC199+1)</f>
        <v>0</v>
      </c>
      <c r="AD200" s="416">
        <f t="shared" si="36"/>
        <v>0</v>
      </c>
      <c r="AE200" s="416"/>
      <c r="AF200" s="416"/>
      <c r="AG200" s="416"/>
      <c r="AH200" s="416"/>
      <c r="AI200" s="416"/>
      <c r="AJ200" s="416"/>
      <c r="AK200" s="123"/>
      <c r="AL200" s="121">
        <f t="shared" si="42"/>
        <v>0</v>
      </c>
      <c r="AM200" s="122">
        <f t="shared" si="37"/>
        <v>12</v>
      </c>
      <c r="AN200" s="122">
        <f t="shared" si="38"/>
        <v>0</v>
      </c>
      <c r="AO200" s="122">
        <f t="shared" si="39"/>
        <v>0</v>
      </c>
      <c r="AP200" s="416">
        <f t="shared" si="40"/>
        <v>0</v>
      </c>
      <c r="AQ200" s="416"/>
      <c r="AR200" s="416"/>
      <c r="AS200" s="416"/>
      <c r="AT200" s="416"/>
      <c r="AU200" s="416"/>
      <c r="AV200" s="416"/>
      <c r="AW200" s="116"/>
      <c r="AX200" s="116"/>
      <c r="AY200" s="116"/>
      <c r="AZ200" s="116"/>
      <c r="BA200" s="116"/>
      <c r="BB200" s="116"/>
      <c r="BC200" s="116"/>
      <c r="BD200" s="116"/>
      <c r="BE200" s="116"/>
      <c r="BF200" s="116"/>
      <c r="BG200" s="116"/>
      <c r="BH200" s="116"/>
      <c r="BI200" s="116"/>
      <c r="BJ200" s="116"/>
    </row>
    <row r="201" spans="2:62">
      <c r="B201" s="126"/>
      <c r="C201" s="126"/>
      <c r="D201" s="126"/>
      <c r="E201" s="126"/>
      <c r="F201" s="410"/>
      <c r="G201" s="411"/>
      <c r="H201" s="411"/>
      <c r="I201" s="411"/>
      <c r="J201" s="411"/>
      <c r="K201" s="411"/>
      <c r="L201" s="412"/>
      <c r="M201" s="61"/>
      <c r="N201" s="128"/>
      <c r="O201" s="128"/>
      <c r="P201" s="128"/>
      <c r="Q201" s="128"/>
      <c r="R201" s="452"/>
      <c r="S201" s="453"/>
      <c r="T201" s="453"/>
      <c r="U201" s="453"/>
      <c r="V201" s="453"/>
      <c r="W201" s="453"/>
      <c r="X201" s="454"/>
      <c r="Y201" s="63"/>
      <c r="Z201" s="121">
        <f t="shared" si="41"/>
        <v>0</v>
      </c>
      <c r="AA201" s="122">
        <f t="shared" si="43"/>
        <v>17</v>
      </c>
      <c r="AB201" s="122">
        <f t="shared" si="44"/>
        <v>0</v>
      </c>
      <c r="AC201" s="122">
        <f t="shared" si="45"/>
        <v>0</v>
      </c>
      <c r="AD201" s="416">
        <f t="shared" si="36"/>
        <v>0</v>
      </c>
      <c r="AE201" s="416"/>
      <c r="AF201" s="416"/>
      <c r="AG201" s="416"/>
      <c r="AH201" s="416"/>
      <c r="AI201" s="416"/>
      <c r="AJ201" s="416"/>
      <c r="AK201" s="123"/>
      <c r="AL201" s="121">
        <f t="shared" si="42"/>
        <v>0</v>
      </c>
      <c r="AM201" s="122">
        <f t="shared" si="37"/>
        <v>12</v>
      </c>
      <c r="AN201" s="122">
        <f t="shared" si="38"/>
        <v>0</v>
      </c>
      <c r="AO201" s="122">
        <f t="shared" si="39"/>
        <v>0</v>
      </c>
      <c r="AP201" s="416">
        <f t="shared" si="40"/>
        <v>0</v>
      </c>
      <c r="AQ201" s="416"/>
      <c r="AR201" s="416"/>
      <c r="AS201" s="416"/>
      <c r="AT201" s="416"/>
      <c r="AU201" s="416"/>
      <c r="AV201" s="416"/>
      <c r="AW201" s="116"/>
      <c r="AX201" s="116"/>
      <c r="AY201" s="116"/>
      <c r="AZ201" s="116"/>
      <c r="BA201" s="116"/>
      <c r="BB201" s="116"/>
      <c r="BC201" s="116"/>
      <c r="BD201" s="116"/>
      <c r="BE201" s="116"/>
      <c r="BF201" s="116"/>
      <c r="BG201" s="116"/>
      <c r="BH201" s="116"/>
      <c r="BI201" s="116"/>
      <c r="BJ201" s="116"/>
    </row>
    <row r="202" spans="2:62">
      <c r="Y202" s="107"/>
      <c r="Z202" s="107"/>
      <c r="AA202" s="107"/>
      <c r="AB202" s="107"/>
      <c r="AC202" s="107"/>
      <c r="AD202" s="107"/>
      <c r="AE202" s="107"/>
      <c r="AF202" s="107"/>
      <c r="AG202" s="107"/>
      <c r="AH202" s="107"/>
      <c r="AI202" s="107"/>
      <c r="AJ202" s="107"/>
    </row>
    <row r="203" spans="2:62" hidden="1">
      <c r="Y203" s="107"/>
      <c r="Z203" s="107"/>
      <c r="AA203" s="107"/>
      <c r="AB203" s="107"/>
      <c r="AC203" s="107"/>
      <c r="AD203" s="107"/>
      <c r="AE203" s="107"/>
      <c r="AF203" s="107"/>
      <c r="AG203" s="107"/>
      <c r="AH203" s="107"/>
      <c r="AI203" s="107"/>
      <c r="AJ203" s="107"/>
    </row>
    <row r="204" spans="2:62" hidden="1">
      <c r="Y204" s="107"/>
      <c r="Z204" s="107"/>
      <c r="AA204" s="107"/>
      <c r="AB204" s="107"/>
      <c r="AC204" s="107"/>
      <c r="AD204" s="107"/>
      <c r="AE204" s="107"/>
      <c r="AF204" s="107"/>
      <c r="AG204" s="107"/>
      <c r="AH204" s="107"/>
      <c r="AI204" s="107"/>
      <c r="AJ204" s="107"/>
    </row>
    <row r="205" spans="2:62" hidden="1">
      <c r="Y205" s="107"/>
      <c r="Z205" s="107"/>
      <c r="AA205" s="107"/>
      <c r="AB205" s="107"/>
      <c r="AC205" s="107"/>
      <c r="AD205" s="107"/>
      <c r="AE205" s="107"/>
      <c r="AF205" s="107"/>
      <c r="AG205" s="107"/>
      <c r="AH205" s="107"/>
      <c r="AI205" s="107"/>
      <c r="AJ205" s="107"/>
    </row>
    <row r="206" spans="2:62" hidden="1">
      <c r="Y206" s="107"/>
      <c r="Z206" s="107"/>
      <c r="AA206" s="107"/>
      <c r="AB206" s="107"/>
      <c r="AC206" s="107"/>
      <c r="AD206" s="107"/>
      <c r="AE206" s="107"/>
      <c r="AF206" s="107"/>
      <c r="AG206" s="107"/>
      <c r="AH206" s="107"/>
      <c r="AI206" s="107"/>
      <c r="AJ206" s="107"/>
    </row>
    <row r="207" spans="2:62" hidden="1">
      <c r="Y207" s="107"/>
      <c r="Z207" s="107"/>
      <c r="AA207" s="107"/>
      <c r="AB207" s="107"/>
      <c r="AC207" s="107"/>
      <c r="AD207" s="107"/>
      <c r="AE207" s="107"/>
      <c r="AF207" s="107"/>
      <c r="AG207" s="107"/>
      <c r="AH207" s="107"/>
      <c r="AI207" s="107"/>
      <c r="AJ207" s="107"/>
    </row>
    <row r="208" spans="2:62" hidden="1">
      <c r="Y208" s="107"/>
      <c r="Z208" s="107"/>
      <c r="AA208" s="107"/>
      <c r="AB208" s="107"/>
      <c r="AC208" s="107"/>
      <c r="AD208" s="107"/>
      <c r="AE208" s="107"/>
      <c r="AF208" s="107"/>
      <c r="AG208" s="107"/>
      <c r="AH208" s="107"/>
      <c r="AI208" s="107"/>
      <c r="AJ208" s="107"/>
    </row>
  </sheetData>
  <sheetProtection selectLockedCells="1"/>
  <mergeCells count="704">
    <mergeCell ref="AP199:AV199"/>
    <mergeCell ref="AP200:AV200"/>
    <mergeCell ref="AP201:AV201"/>
    <mergeCell ref="AP101:AV101"/>
    <mergeCell ref="AP102:AV102"/>
    <mergeCell ref="AP103:AV103"/>
    <mergeCell ref="AP104:AV104"/>
    <mergeCell ref="AP105:AV105"/>
    <mergeCell ref="AP106:AV106"/>
    <mergeCell ref="AP107:AV107"/>
    <mergeCell ref="AP108:AV108"/>
    <mergeCell ref="AP109:AV109"/>
    <mergeCell ref="AP196:AV196"/>
    <mergeCell ref="AP197:AV197"/>
    <mergeCell ref="AP198:AV198"/>
    <mergeCell ref="AP178:AV178"/>
    <mergeCell ref="AP179:AV179"/>
    <mergeCell ref="AP180:AV180"/>
    <mergeCell ref="AP163:AV163"/>
    <mergeCell ref="AP164:AV164"/>
    <mergeCell ref="AP165:AV165"/>
    <mergeCell ref="AP166:AV166"/>
    <mergeCell ref="AP167:AV167"/>
    <mergeCell ref="AP168:AV168"/>
    <mergeCell ref="AD197:AJ197"/>
    <mergeCell ref="AD198:AJ198"/>
    <mergeCell ref="AD199:AJ199"/>
    <mergeCell ref="AD200:AJ200"/>
    <mergeCell ref="AD201:AJ201"/>
    <mergeCell ref="AO53:AO54"/>
    <mergeCell ref="AP53:AV54"/>
    <mergeCell ref="AP55:AV55"/>
    <mergeCell ref="AP56:AV56"/>
    <mergeCell ref="AP57:AV57"/>
    <mergeCell ref="AP58:AV58"/>
    <mergeCell ref="AP59:AV59"/>
    <mergeCell ref="AP60:AV60"/>
    <mergeCell ref="AP61:AV61"/>
    <mergeCell ref="AP62:AV62"/>
    <mergeCell ref="AP63:AV63"/>
    <mergeCell ref="AP64:AV64"/>
    <mergeCell ref="AP65:AV65"/>
    <mergeCell ref="AP66:AV66"/>
    <mergeCell ref="AP67:AV67"/>
    <mergeCell ref="AP68:AV68"/>
    <mergeCell ref="AP69:AV69"/>
    <mergeCell ref="AP70:AV70"/>
    <mergeCell ref="AP71:AV71"/>
    <mergeCell ref="AP172:AV172"/>
    <mergeCell ref="AP173:AV173"/>
    <mergeCell ref="AP174:AV174"/>
    <mergeCell ref="AP175:AV175"/>
    <mergeCell ref="AP176:AV176"/>
    <mergeCell ref="AP177:AV177"/>
    <mergeCell ref="AD63:AJ63"/>
    <mergeCell ref="AD64:AJ64"/>
    <mergeCell ref="AD65:AJ65"/>
    <mergeCell ref="AD66:AJ66"/>
    <mergeCell ref="AD67:AJ67"/>
    <mergeCell ref="AD68:AJ68"/>
    <mergeCell ref="AD69:AJ69"/>
    <mergeCell ref="AD70:AJ70"/>
    <mergeCell ref="AD71:AJ71"/>
    <mergeCell ref="AP87:AV87"/>
    <mergeCell ref="AP88:AV88"/>
    <mergeCell ref="AP89:AV89"/>
    <mergeCell ref="AP90:AV90"/>
    <mergeCell ref="AP91:AV91"/>
    <mergeCell ref="AP92:AV92"/>
    <mergeCell ref="AP93:AV93"/>
    <mergeCell ref="AP94:AV94"/>
    <mergeCell ref="AP95:AV95"/>
    <mergeCell ref="AP190:AV190"/>
    <mergeCell ref="AP191:AV191"/>
    <mergeCell ref="AP192:AV192"/>
    <mergeCell ref="AP193:AV193"/>
    <mergeCell ref="AP194:AV194"/>
    <mergeCell ref="AP195:AV195"/>
    <mergeCell ref="AP181:AV181"/>
    <mergeCell ref="AP182:AV182"/>
    <mergeCell ref="AP183:AV183"/>
    <mergeCell ref="AP184:AV184"/>
    <mergeCell ref="AP185:AV185"/>
    <mergeCell ref="AP186:AV186"/>
    <mergeCell ref="AP187:AV187"/>
    <mergeCell ref="AP188:AV188"/>
    <mergeCell ref="AP189:AV189"/>
    <mergeCell ref="AP169:AV169"/>
    <mergeCell ref="AP170:AV170"/>
    <mergeCell ref="AP171:AV171"/>
    <mergeCell ref="AP154:AV154"/>
    <mergeCell ref="AP155:AV155"/>
    <mergeCell ref="AP156:AV156"/>
    <mergeCell ref="AP157:AV157"/>
    <mergeCell ref="AP158:AV158"/>
    <mergeCell ref="AP159:AV159"/>
    <mergeCell ref="AP160:AV160"/>
    <mergeCell ref="AP161:AV161"/>
    <mergeCell ref="AP162:AV162"/>
    <mergeCell ref="AP145:AV145"/>
    <mergeCell ref="AP146:AV146"/>
    <mergeCell ref="AP147:AV147"/>
    <mergeCell ref="AP148:AV148"/>
    <mergeCell ref="AP149:AV149"/>
    <mergeCell ref="AP150:AV150"/>
    <mergeCell ref="AP151:AV151"/>
    <mergeCell ref="AP152:AV152"/>
    <mergeCell ref="AP153:AV153"/>
    <mergeCell ref="AP136:AV136"/>
    <mergeCell ref="AP137:AV137"/>
    <mergeCell ref="AP138:AV138"/>
    <mergeCell ref="AP139:AV139"/>
    <mergeCell ref="AP140:AV140"/>
    <mergeCell ref="AP141:AV141"/>
    <mergeCell ref="AP142:AV142"/>
    <mergeCell ref="AP143:AV143"/>
    <mergeCell ref="AP144:AV144"/>
    <mergeCell ref="AP127:AV127"/>
    <mergeCell ref="AP128:AV128"/>
    <mergeCell ref="AP129:AV129"/>
    <mergeCell ref="AP130:AV130"/>
    <mergeCell ref="AP131:AV131"/>
    <mergeCell ref="AP132:AV132"/>
    <mergeCell ref="AP133:AV133"/>
    <mergeCell ref="AP134:AV134"/>
    <mergeCell ref="AP135:AV135"/>
    <mergeCell ref="AP118:AV118"/>
    <mergeCell ref="AP119:AV119"/>
    <mergeCell ref="AP120:AV120"/>
    <mergeCell ref="AP121:AV121"/>
    <mergeCell ref="AP122:AV122"/>
    <mergeCell ref="AP123:AV123"/>
    <mergeCell ref="AP124:AV124"/>
    <mergeCell ref="AP125:AV125"/>
    <mergeCell ref="AP126:AV126"/>
    <mergeCell ref="AP111:AV111"/>
    <mergeCell ref="AP112:AV112"/>
    <mergeCell ref="AP113:AV113"/>
    <mergeCell ref="AP114:AV114"/>
    <mergeCell ref="AP115:AV115"/>
    <mergeCell ref="AP116:AV116"/>
    <mergeCell ref="AP117:AV117"/>
    <mergeCell ref="AP96:AV96"/>
    <mergeCell ref="AP97:AV97"/>
    <mergeCell ref="AP98:AV98"/>
    <mergeCell ref="AP99:AV99"/>
    <mergeCell ref="AP100:AV100"/>
    <mergeCell ref="AP79:AV79"/>
    <mergeCell ref="AP80:AV80"/>
    <mergeCell ref="AP81:AV81"/>
    <mergeCell ref="AP82:AV82"/>
    <mergeCell ref="AP83:AV83"/>
    <mergeCell ref="AP84:AV84"/>
    <mergeCell ref="AP85:AV85"/>
    <mergeCell ref="AP86:AV86"/>
    <mergeCell ref="AP110:AV110"/>
    <mergeCell ref="AN53:AN54"/>
    <mergeCell ref="AL53:AL54"/>
    <mergeCell ref="AM53:AM54"/>
    <mergeCell ref="AD75:AJ75"/>
    <mergeCell ref="AD76:AJ76"/>
    <mergeCell ref="AD77:AJ77"/>
    <mergeCell ref="AD78:AJ78"/>
    <mergeCell ref="AD79:AJ79"/>
    <mergeCell ref="AD80:AJ80"/>
    <mergeCell ref="AD72:AJ72"/>
    <mergeCell ref="AD73:AJ73"/>
    <mergeCell ref="AD74:AJ74"/>
    <mergeCell ref="AD53:AJ54"/>
    <mergeCell ref="AD55:AJ55"/>
    <mergeCell ref="AD56:AJ56"/>
    <mergeCell ref="AD57:AJ57"/>
    <mergeCell ref="AD58:AJ58"/>
    <mergeCell ref="AD59:AJ59"/>
    <mergeCell ref="AD60:AJ60"/>
    <mergeCell ref="AD61:AJ61"/>
    <mergeCell ref="AD62:AJ62"/>
    <mergeCell ref="AD81:AJ81"/>
    <mergeCell ref="AD82:AJ82"/>
    <mergeCell ref="AD83:AJ83"/>
    <mergeCell ref="AD84:AJ84"/>
    <mergeCell ref="AD85:AJ85"/>
    <mergeCell ref="AD86:AJ86"/>
    <mergeCell ref="AD87:AJ87"/>
    <mergeCell ref="AD88:AJ88"/>
    <mergeCell ref="AD89:AJ89"/>
    <mergeCell ref="AD188:AJ188"/>
    <mergeCell ref="AD189:AJ189"/>
    <mergeCell ref="AD190:AJ190"/>
    <mergeCell ref="AD191:AJ191"/>
    <mergeCell ref="AD192:AJ192"/>
    <mergeCell ref="AD193:AJ193"/>
    <mergeCell ref="AD194:AJ194"/>
    <mergeCell ref="AD195:AJ195"/>
    <mergeCell ref="AD196:AJ196"/>
    <mergeCell ref="AD179:AJ179"/>
    <mergeCell ref="AD180:AJ180"/>
    <mergeCell ref="AD181:AJ181"/>
    <mergeCell ref="AD182:AJ182"/>
    <mergeCell ref="AD183:AJ183"/>
    <mergeCell ref="AD184:AJ184"/>
    <mergeCell ref="AD185:AJ185"/>
    <mergeCell ref="AD186:AJ186"/>
    <mergeCell ref="AD187:AJ187"/>
    <mergeCell ref="AD170:AJ170"/>
    <mergeCell ref="AD171:AJ171"/>
    <mergeCell ref="AD172:AJ172"/>
    <mergeCell ref="AD173:AJ173"/>
    <mergeCell ref="AD174:AJ174"/>
    <mergeCell ref="AD175:AJ175"/>
    <mergeCell ref="AD176:AJ176"/>
    <mergeCell ref="AD177:AJ177"/>
    <mergeCell ref="AD178:AJ178"/>
    <mergeCell ref="AD161:AJ161"/>
    <mergeCell ref="AD162:AJ162"/>
    <mergeCell ref="AD163:AJ163"/>
    <mergeCell ref="AD164:AJ164"/>
    <mergeCell ref="AD165:AJ165"/>
    <mergeCell ref="AD166:AJ166"/>
    <mergeCell ref="AD167:AJ167"/>
    <mergeCell ref="AD168:AJ168"/>
    <mergeCell ref="AD169:AJ169"/>
    <mergeCell ref="AD152:AJ152"/>
    <mergeCell ref="AD153:AJ153"/>
    <mergeCell ref="AD154:AJ154"/>
    <mergeCell ref="AD155:AJ155"/>
    <mergeCell ref="AD156:AJ156"/>
    <mergeCell ref="AD157:AJ157"/>
    <mergeCell ref="AD158:AJ158"/>
    <mergeCell ref="AD159:AJ159"/>
    <mergeCell ref="AD160:AJ160"/>
    <mergeCell ref="AD143:AJ143"/>
    <mergeCell ref="AD144:AJ144"/>
    <mergeCell ref="AD145:AJ145"/>
    <mergeCell ref="AD146:AJ146"/>
    <mergeCell ref="AD147:AJ147"/>
    <mergeCell ref="AD148:AJ148"/>
    <mergeCell ref="AD149:AJ149"/>
    <mergeCell ref="AD150:AJ150"/>
    <mergeCell ref="AD151:AJ151"/>
    <mergeCell ref="AD134:AJ134"/>
    <mergeCell ref="AD135:AJ135"/>
    <mergeCell ref="AD136:AJ136"/>
    <mergeCell ref="AD137:AJ137"/>
    <mergeCell ref="AD138:AJ138"/>
    <mergeCell ref="AD139:AJ139"/>
    <mergeCell ref="AD140:AJ140"/>
    <mergeCell ref="AD141:AJ141"/>
    <mergeCell ref="AD142:AJ142"/>
    <mergeCell ref="AD125:AJ125"/>
    <mergeCell ref="AD126:AJ126"/>
    <mergeCell ref="AD127:AJ127"/>
    <mergeCell ref="AD128:AJ128"/>
    <mergeCell ref="AD129:AJ129"/>
    <mergeCell ref="AD130:AJ130"/>
    <mergeCell ref="AD131:AJ131"/>
    <mergeCell ref="AD132:AJ132"/>
    <mergeCell ref="AD133:AJ133"/>
    <mergeCell ref="AD116:AJ116"/>
    <mergeCell ref="AD117:AJ117"/>
    <mergeCell ref="AD118:AJ118"/>
    <mergeCell ref="AD119:AJ119"/>
    <mergeCell ref="AD120:AJ120"/>
    <mergeCell ref="AD121:AJ121"/>
    <mergeCell ref="AD122:AJ122"/>
    <mergeCell ref="AD123:AJ123"/>
    <mergeCell ref="AD124:AJ124"/>
    <mergeCell ref="AD107:AJ107"/>
    <mergeCell ref="AD108:AJ108"/>
    <mergeCell ref="AD109:AJ109"/>
    <mergeCell ref="AD110:AJ110"/>
    <mergeCell ref="AD111:AJ111"/>
    <mergeCell ref="AD112:AJ112"/>
    <mergeCell ref="AD113:AJ113"/>
    <mergeCell ref="AD114:AJ114"/>
    <mergeCell ref="AD115:AJ115"/>
    <mergeCell ref="AD98:AJ98"/>
    <mergeCell ref="AD99:AJ99"/>
    <mergeCell ref="AD100:AJ100"/>
    <mergeCell ref="AD101:AJ101"/>
    <mergeCell ref="AD102:AJ102"/>
    <mergeCell ref="AD103:AJ103"/>
    <mergeCell ref="AD104:AJ104"/>
    <mergeCell ref="AD105:AJ105"/>
    <mergeCell ref="AD106:AJ106"/>
    <mergeCell ref="AD90:AJ90"/>
    <mergeCell ref="AD91:AJ91"/>
    <mergeCell ref="AD92:AJ92"/>
    <mergeCell ref="AD93:AJ93"/>
    <mergeCell ref="AD94:AJ94"/>
    <mergeCell ref="AD95:AJ95"/>
    <mergeCell ref="AD96:AJ96"/>
    <mergeCell ref="AD97:AJ97"/>
    <mergeCell ref="R200:X200"/>
    <mergeCell ref="R190:X190"/>
    <mergeCell ref="R173:X173"/>
    <mergeCell ref="R174:X174"/>
    <mergeCell ref="R175:X175"/>
    <mergeCell ref="R176:X176"/>
    <mergeCell ref="R177:X177"/>
    <mergeCell ref="R178:X178"/>
    <mergeCell ref="R179:X179"/>
    <mergeCell ref="R180:X180"/>
    <mergeCell ref="R181:X181"/>
    <mergeCell ref="R164:X164"/>
    <mergeCell ref="R165:X165"/>
    <mergeCell ref="R166:X166"/>
    <mergeCell ref="R167:X167"/>
    <mergeCell ref="R168:X168"/>
    <mergeCell ref="R201:X201"/>
    <mergeCell ref="F52:L54"/>
    <mergeCell ref="R52:X54"/>
    <mergeCell ref="Z53:Z54"/>
    <mergeCell ref="AA53:AA54"/>
    <mergeCell ref="AB53:AB54"/>
    <mergeCell ref="AC53:AC54"/>
    <mergeCell ref="R191:X191"/>
    <mergeCell ref="R192:X192"/>
    <mergeCell ref="R193:X193"/>
    <mergeCell ref="R194:X194"/>
    <mergeCell ref="R195:X195"/>
    <mergeCell ref="R196:X196"/>
    <mergeCell ref="R197:X197"/>
    <mergeCell ref="R198:X198"/>
    <mergeCell ref="R199:X199"/>
    <mergeCell ref="R182:X182"/>
    <mergeCell ref="R183:X183"/>
    <mergeCell ref="R184:X184"/>
    <mergeCell ref="R185:X185"/>
    <mergeCell ref="R186:X186"/>
    <mergeCell ref="R187:X187"/>
    <mergeCell ref="R188:X188"/>
    <mergeCell ref="R189:X189"/>
    <mergeCell ref="R151:X151"/>
    <mergeCell ref="R152:X152"/>
    <mergeCell ref="R153:X153"/>
    <mergeCell ref="R154:X154"/>
    <mergeCell ref="R169:X169"/>
    <mergeCell ref="R170:X170"/>
    <mergeCell ref="R171:X171"/>
    <mergeCell ref="R172:X172"/>
    <mergeCell ref="R155:X155"/>
    <mergeCell ref="R156:X156"/>
    <mergeCell ref="R157:X157"/>
    <mergeCell ref="R158:X158"/>
    <mergeCell ref="R159:X159"/>
    <mergeCell ref="R160:X160"/>
    <mergeCell ref="R161:X161"/>
    <mergeCell ref="R162:X162"/>
    <mergeCell ref="R163:X163"/>
    <mergeCell ref="R142:X142"/>
    <mergeCell ref="R143:X143"/>
    <mergeCell ref="R144:X144"/>
    <mergeCell ref="R145:X145"/>
    <mergeCell ref="R146:X146"/>
    <mergeCell ref="R147:X147"/>
    <mergeCell ref="R148:X148"/>
    <mergeCell ref="R149:X149"/>
    <mergeCell ref="R150:X150"/>
    <mergeCell ref="R133:X133"/>
    <mergeCell ref="R134:X134"/>
    <mergeCell ref="R135:X135"/>
    <mergeCell ref="R136:X136"/>
    <mergeCell ref="R137:X137"/>
    <mergeCell ref="R138:X138"/>
    <mergeCell ref="R139:X139"/>
    <mergeCell ref="R140:X140"/>
    <mergeCell ref="R141:X141"/>
    <mergeCell ref="R124:X124"/>
    <mergeCell ref="R125:X125"/>
    <mergeCell ref="R126:X126"/>
    <mergeCell ref="R127:X127"/>
    <mergeCell ref="R128:X128"/>
    <mergeCell ref="R129:X129"/>
    <mergeCell ref="R130:X130"/>
    <mergeCell ref="R131:X131"/>
    <mergeCell ref="R132:X132"/>
    <mergeCell ref="R115:X115"/>
    <mergeCell ref="R116:X116"/>
    <mergeCell ref="R117:X117"/>
    <mergeCell ref="R118:X118"/>
    <mergeCell ref="R119:X119"/>
    <mergeCell ref="R120:X120"/>
    <mergeCell ref="R121:X121"/>
    <mergeCell ref="R122:X122"/>
    <mergeCell ref="R123:X123"/>
    <mergeCell ref="R106:X106"/>
    <mergeCell ref="R107:X107"/>
    <mergeCell ref="R108:X108"/>
    <mergeCell ref="R109:X109"/>
    <mergeCell ref="R110:X110"/>
    <mergeCell ref="R111:X111"/>
    <mergeCell ref="R112:X112"/>
    <mergeCell ref="R113:X113"/>
    <mergeCell ref="R114:X114"/>
    <mergeCell ref="R97:X97"/>
    <mergeCell ref="R98:X98"/>
    <mergeCell ref="R99:X99"/>
    <mergeCell ref="R100:X100"/>
    <mergeCell ref="R101:X101"/>
    <mergeCell ref="R102:X102"/>
    <mergeCell ref="R103:X103"/>
    <mergeCell ref="R104:X104"/>
    <mergeCell ref="R105:X105"/>
    <mergeCell ref="R88:X88"/>
    <mergeCell ref="R89:X89"/>
    <mergeCell ref="R90:X90"/>
    <mergeCell ref="R91:X91"/>
    <mergeCell ref="R92:X92"/>
    <mergeCell ref="R93:X93"/>
    <mergeCell ref="R94:X94"/>
    <mergeCell ref="R95:X95"/>
    <mergeCell ref="R96:X96"/>
    <mergeCell ref="R79:X79"/>
    <mergeCell ref="R80:X80"/>
    <mergeCell ref="R81:X81"/>
    <mergeCell ref="R82:X82"/>
    <mergeCell ref="R83:X83"/>
    <mergeCell ref="R84:X84"/>
    <mergeCell ref="R85:X85"/>
    <mergeCell ref="R86:X86"/>
    <mergeCell ref="R87:X87"/>
    <mergeCell ref="F197:L197"/>
    <mergeCell ref="F198:L198"/>
    <mergeCell ref="F199:L199"/>
    <mergeCell ref="F200:L200"/>
    <mergeCell ref="F201:L201"/>
    <mergeCell ref="N51:X51"/>
    <mergeCell ref="N53:N54"/>
    <mergeCell ref="O53:O54"/>
    <mergeCell ref="P53:P54"/>
    <mergeCell ref="Q53:Q54"/>
    <mergeCell ref="R55:X55"/>
    <mergeCell ref="R56:X56"/>
    <mergeCell ref="R57:X57"/>
    <mergeCell ref="R58:X58"/>
    <mergeCell ref="R59:X59"/>
    <mergeCell ref="R60:X60"/>
    <mergeCell ref="R61:X61"/>
    <mergeCell ref="R62:X62"/>
    <mergeCell ref="R63:X63"/>
    <mergeCell ref="R64:X64"/>
    <mergeCell ref="R65:X65"/>
    <mergeCell ref="R66:X66"/>
    <mergeCell ref="R67:X67"/>
    <mergeCell ref="F188:L188"/>
    <mergeCell ref="F189:L189"/>
    <mergeCell ref="F190:L190"/>
    <mergeCell ref="F191:L191"/>
    <mergeCell ref="F192:L192"/>
    <mergeCell ref="F193:L193"/>
    <mergeCell ref="F194:L194"/>
    <mergeCell ref="F195:L195"/>
    <mergeCell ref="F196:L196"/>
    <mergeCell ref="F179:L179"/>
    <mergeCell ref="F180:L180"/>
    <mergeCell ref="F181:L181"/>
    <mergeCell ref="F182:L182"/>
    <mergeCell ref="F183:L183"/>
    <mergeCell ref="F184:L184"/>
    <mergeCell ref="F185:L185"/>
    <mergeCell ref="F186:L186"/>
    <mergeCell ref="F187:L187"/>
    <mergeCell ref="F172:L172"/>
    <mergeCell ref="F173:L173"/>
    <mergeCell ref="F174:L174"/>
    <mergeCell ref="F175:L175"/>
    <mergeCell ref="F176:L176"/>
    <mergeCell ref="F177:L177"/>
    <mergeCell ref="B51:L51"/>
    <mergeCell ref="F178:L178"/>
    <mergeCell ref="F162:L162"/>
    <mergeCell ref="F163:L163"/>
    <mergeCell ref="F164:L164"/>
    <mergeCell ref="F165:L165"/>
    <mergeCell ref="F166:L166"/>
    <mergeCell ref="F153:L153"/>
    <mergeCell ref="F154:L154"/>
    <mergeCell ref="F155:L155"/>
    <mergeCell ref="F156:L156"/>
    <mergeCell ref="F157:L157"/>
    <mergeCell ref="F158:L158"/>
    <mergeCell ref="F159:L159"/>
    <mergeCell ref="F160:L160"/>
    <mergeCell ref="F161:L161"/>
    <mergeCell ref="F144:L144"/>
    <mergeCell ref="F145:L145"/>
    <mergeCell ref="F148:L148"/>
    <mergeCell ref="F149:L149"/>
    <mergeCell ref="F150:L150"/>
    <mergeCell ref="F151:L151"/>
    <mergeCell ref="F152:L152"/>
    <mergeCell ref="F135:L135"/>
    <mergeCell ref="F136:L136"/>
    <mergeCell ref="F137:L137"/>
    <mergeCell ref="F138:L138"/>
    <mergeCell ref="F139:L139"/>
    <mergeCell ref="F140:L140"/>
    <mergeCell ref="F141:L141"/>
    <mergeCell ref="F142:L142"/>
    <mergeCell ref="F143:L143"/>
    <mergeCell ref="F128:L128"/>
    <mergeCell ref="F129:L129"/>
    <mergeCell ref="F130:L130"/>
    <mergeCell ref="F131:L131"/>
    <mergeCell ref="F132:L132"/>
    <mergeCell ref="F133:L133"/>
    <mergeCell ref="F134:L134"/>
    <mergeCell ref="F146:L146"/>
    <mergeCell ref="F147:L147"/>
    <mergeCell ref="F119:L119"/>
    <mergeCell ref="F120:L120"/>
    <mergeCell ref="F121:L121"/>
    <mergeCell ref="F122:L122"/>
    <mergeCell ref="F123:L123"/>
    <mergeCell ref="F124:L124"/>
    <mergeCell ref="F125:L125"/>
    <mergeCell ref="F126:L126"/>
    <mergeCell ref="F127:L127"/>
    <mergeCell ref="F106:L106"/>
    <mergeCell ref="F107:L107"/>
    <mergeCell ref="F108:L108"/>
    <mergeCell ref="F109:L109"/>
    <mergeCell ref="F110:L110"/>
    <mergeCell ref="F111:L111"/>
    <mergeCell ref="F112:L112"/>
    <mergeCell ref="F117:L117"/>
    <mergeCell ref="F118:L118"/>
    <mergeCell ref="F97:L97"/>
    <mergeCell ref="F98:L98"/>
    <mergeCell ref="F99:L99"/>
    <mergeCell ref="F100:L100"/>
    <mergeCell ref="F101:L101"/>
    <mergeCell ref="F102:L102"/>
    <mergeCell ref="F103:L103"/>
    <mergeCell ref="F104:L104"/>
    <mergeCell ref="F105:L105"/>
    <mergeCell ref="F88:L88"/>
    <mergeCell ref="F89:L89"/>
    <mergeCell ref="F90:L90"/>
    <mergeCell ref="F91:L91"/>
    <mergeCell ref="F92:L92"/>
    <mergeCell ref="F93:L93"/>
    <mergeCell ref="F94:L94"/>
    <mergeCell ref="F95:L95"/>
    <mergeCell ref="F96:L96"/>
    <mergeCell ref="AI32:AK32"/>
    <mergeCell ref="H32:AE32"/>
    <mergeCell ref="B53:B54"/>
    <mergeCell ref="C53:C54"/>
    <mergeCell ref="D53:D54"/>
    <mergeCell ref="E53:E54"/>
    <mergeCell ref="F55:L55"/>
    <mergeCell ref="N30:P30"/>
    <mergeCell ref="N31:P31"/>
    <mergeCell ref="E33:G33"/>
    <mergeCell ref="E34:G34"/>
    <mergeCell ref="B43:D43"/>
    <mergeCell ref="B44:D44"/>
    <mergeCell ref="B45:D45"/>
    <mergeCell ref="E46:G46"/>
    <mergeCell ref="E47:G47"/>
    <mergeCell ref="B34:D34"/>
    <mergeCell ref="B35:D35"/>
    <mergeCell ref="B36:D36"/>
    <mergeCell ref="E36:G36"/>
    <mergeCell ref="E41:G41"/>
    <mergeCell ref="E42:G42"/>
    <mergeCell ref="E43:G43"/>
    <mergeCell ref="E44:G44"/>
    <mergeCell ref="T29:V29"/>
    <mergeCell ref="T30:V30"/>
    <mergeCell ref="T31:V31"/>
    <mergeCell ref="Z29:AB29"/>
    <mergeCell ref="Z30:AB30"/>
    <mergeCell ref="Z31:AB31"/>
    <mergeCell ref="AF29:AH29"/>
    <mergeCell ref="B16:K16"/>
    <mergeCell ref="B17:K17"/>
    <mergeCell ref="B18:K18"/>
    <mergeCell ref="B19:K19"/>
    <mergeCell ref="B29:D29"/>
    <mergeCell ref="B30:D30"/>
    <mergeCell ref="B31:D31"/>
    <mergeCell ref="E29:G29"/>
    <mergeCell ref="E30:G30"/>
    <mergeCell ref="E31:G31"/>
    <mergeCell ref="AF30:AH30"/>
    <mergeCell ref="AF31:AH31"/>
    <mergeCell ref="X1:AL1"/>
    <mergeCell ref="H29:J29"/>
    <mergeCell ref="H30:J30"/>
    <mergeCell ref="H31:J31"/>
    <mergeCell ref="N29:P29"/>
    <mergeCell ref="K29:M29"/>
    <mergeCell ref="K30:M30"/>
    <mergeCell ref="K31:M31"/>
    <mergeCell ref="Q29:S29"/>
    <mergeCell ref="Q30:S30"/>
    <mergeCell ref="Q31:S31"/>
    <mergeCell ref="W29:Y29"/>
    <mergeCell ref="W30:Y30"/>
    <mergeCell ref="W31:Y31"/>
    <mergeCell ref="AC29:AE29"/>
    <mergeCell ref="AC30:AE30"/>
    <mergeCell ref="AC31:AE31"/>
    <mergeCell ref="AI29:AK29"/>
    <mergeCell ref="AI30:AK30"/>
    <mergeCell ref="AI31:AK31"/>
    <mergeCell ref="B5:K5"/>
    <mergeCell ref="B6:K6"/>
    <mergeCell ref="B7:K7"/>
    <mergeCell ref="B8:K8"/>
    <mergeCell ref="M1:V1"/>
    <mergeCell ref="B14:K14"/>
    <mergeCell ref="B15:K15"/>
    <mergeCell ref="B1:K1"/>
    <mergeCell ref="B4:K4"/>
    <mergeCell ref="E45:G45"/>
    <mergeCell ref="B49:K49"/>
    <mergeCell ref="E35:G35"/>
    <mergeCell ref="B42:D42"/>
    <mergeCell ref="E32:G32"/>
    <mergeCell ref="B9:K9"/>
    <mergeCell ref="B10:K10"/>
    <mergeCell ref="B11:K11"/>
    <mergeCell ref="B12:K12"/>
    <mergeCell ref="B13:K13"/>
    <mergeCell ref="B27:K27"/>
    <mergeCell ref="B21:K21"/>
    <mergeCell ref="B3:K3"/>
    <mergeCell ref="B41:D41"/>
    <mergeCell ref="B37:D37"/>
    <mergeCell ref="B38:D38"/>
    <mergeCell ref="B39:D39"/>
    <mergeCell ref="B40:D40"/>
    <mergeCell ref="B33:D33"/>
    <mergeCell ref="AF32:AH32"/>
    <mergeCell ref="F56:L56"/>
    <mergeCell ref="F57:L57"/>
    <mergeCell ref="B32:D32"/>
    <mergeCell ref="B46:D46"/>
    <mergeCell ref="B47:D47"/>
    <mergeCell ref="F58:L58"/>
    <mergeCell ref="F59:L59"/>
    <mergeCell ref="F60:L60"/>
    <mergeCell ref="E37:G37"/>
    <mergeCell ref="E38:G38"/>
    <mergeCell ref="E39:G39"/>
    <mergeCell ref="E40:G40"/>
    <mergeCell ref="F61:L61"/>
    <mergeCell ref="F62:L62"/>
    <mergeCell ref="F63:L63"/>
    <mergeCell ref="F64:L64"/>
    <mergeCell ref="F65:L65"/>
    <mergeCell ref="F66:L66"/>
    <mergeCell ref="F67:L67"/>
    <mergeCell ref="F68:L68"/>
    <mergeCell ref="F69:L69"/>
    <mergeCell ref="F70:L70"/>
    <mergeCell ref="F71:L71"/>
    <mergeCell ref="F72:L72"/>
    <mergeCell ref="F73:L73"/>
    <mergeCell ref="F74:L74"/>
    <mergeCell ref="F75:L75"/>
    <mergeCell ref="AP72:AV72"/>
    <mergeCell ref="AP73:AV73"/>
    <mergeCell ref="AP74:AV74"/>
    <mergeCell ref="AP75:AV75"/>
    <mergeCell ref="AP76:AV76"/>
    <mergeCell ref="AP77:AV77"/>
    <mergeCell ref="F76:L76"/>
    <mergeCell ref="F77:L77"/>
    <mergeCell ref="F78:L78"/>
    <mergeCell ref="R74:X74"/>
    <mergeCell ref="R75:X75"/>
    <mergeCell ref="R76:X76"/>
    <mergeCell ref="R77:X77"/>
    <mergeCell ref="R78:X78"/>
    <mergeCell ref="AP78:AV78"/>
    <mergeCell ref="F167:L167"/>
    <mergeCell ref="F168:L168"/>
    <mergeCell ref="F169:L169"/>
    <mergeCell ref="F170:L170"/>
    <mergeCell ref="F171:L171"/>
    <mergeCell ref="F85:L85"/>
    <mergeCell ref="R68:X68"/>
    <mergeCell ref="R69:X69"/>
    <mergeCell ref="R70:X70"/>
    <mergeCell ref="R71:X71"/>
    <mergeCell ref="R72:X72"/>
    <mergeCell ref="R73:X73"/>
    <mergeCell ref="F79:L79"/>
    <mergeCell ref="F80:L80"/>
    <mergeCell ref="F81:L81"/>
    <mergeCell ref="F82:L82"/>
    <mergeCell ref="F83:L83"/>
    <mergeCell ref="F84:L84"/>
    <mergeCell ref="F113:L113"/>
    <mergeCell ref="F114:L114"/>
    <mergeCell ref="F115:L115"/>
    <mergeCell ref="F116:L116"/>
    <mergeCell ref="F86:L86"/>
    <mergeCell ref="F87:L87"/>
  </mergeCells>
  <phoneticPr fontId="2"/>
  <dataValidations count="6">
    <dataValidation type="list" allowBlank="1" showInputMessage="1" showErrorMessage="1" sqref="M1:V1" xr:uid="{00000000-0002-0000-0400-000000000000}">
      <formula1>$B$4:$B$19</formula1>
    </dataValidation>
    <dataValidation type="list" allowBlank="1" showInputMessage="1" showErrorMessage="1" sqref="B23" xr:uid="{00000000-0002-0000-0400-000001000000}">
      <formula1>$P$22:$AB$22</formula1>
    </dataValidation>
    <dataValidation type="list" allowBlank="1" showInputMessage="1" showErrorMessage="1" sqref="G23" xr:uid="{00000000-0002-0000-0400-000002000000}">
      <formula1>$P$24:$W$24</formula1>
    </dataValidation>
    <dataValidation type="whole" operator="equal" allowBlank="1" showInputMessage="1" showErrorMessage="1" sqref="N55:N118 P55:P118 D55:D119 B55:B119" xr:uid="{00000000-0002-0000-0400-000003000000}">
      <formula1>1</formula1>
    </dataValidation>
    <dataValidation type="list" allowBlank="1" showInputMessage="1" showErrorMessage="1" sqref="D23" xr:uid="{00000000-0002-0000-0400-000004000000}">
      <formula1>$P$23:$AU$23</formula1>
    </dataValidation>
    <dataValidation operator="equal" allowBlank="1" showInputMessage="1" showErrorMessage="1" sqref="AD55:AD210 AD52:AD53 AE56:AJ210 AE52:AJ52 AK52:AK210 AW52:CK210 AL202:AV210 AQ52:AV52 AP55:AP201 AQ56:AV201 AP52:AP53" xr:uid="{00000000-0002-0000-0400-000005000000}"/>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大会要項</vt:lpstr>
      <vt:lpstr>大会要項 </vt:lpstr>
      <vt:lpstr>入力表・参加種目確認</vt:lpstr>
      <vt:lpstr>申込確認シート</vt:lpstr>
      <vt:lpstr>貼付（事務局）</vt:lpstr>
      <vt:lpstr>①初期設定</vt:lpstr>
      <vt:lpstr>M400R</vt:lpstr>
      <vt:lpstr>大会要項!Print_Area</vt:lpstr>
      <vt:lpstr>'大会要項 '!Print_Area</vt:lpstr>
      <vt:lpstr>入力表・参加種目確認!Print_Area</vt:lpstr>
      <vt:lpstr>入力表・参加種目確認!一般</vt:lpstr>
      <vt:lpstr>入力表・参加種目確認!一般女種目</vt:lpstr>
      <vt:lpstr>入力表・参加種目確認!一般男種目</vt:lpstr>
      <vt:lpstr>入力表・参加種目確認!高校</vt:lpstr>
      <vt:lpstr>入力表・参加種目確認!高校女種目</vt:lpstr>
      <vt:lpstr>入力表・参加種目確認!高校男種目</vt:lpstr>
      <vt:lpstr>女400R</vt:lpstr>
      <vt:lpstr>女MR</vt:lpstr>
      <vt:lpstr>入力表・参加種目確認!小学</vt:lpstr>
      <vt:lpstr>入力表・参加種目確認!小学女種目</vt:lpstr>
      <vt:lpstr>入力表・参加種目確認!小学男種目</vt:lpstr>
      <vt:lpstr>男400R</vt:lpstr>
      <vt:lpstr>男MR</vt:lpstr>
      <vt:lpstr>入力表・参加種目確認!中学</vt:lpstr>
      <vt:lpstr>入力表・参加種目確認!中学女種目</vt:lpstr>
      <vt:lpstr>入力表・参加種目確認!中学男種目</vt:lpstr>
      <vt:lpstr>入力表・参加種目確認!幼児</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豊原　隆之</dc:creator>
  <cp:lastModifiedBy>user</cp:lastModifiedBy>
  <cp:lastPrinted>2022-07-16T23:38:01Z</cp:lastPrinted>
  <dcterms:created xsi:type="dcterms:W3CDTF">2005-05-04T11:35:16Z</dcterms:created>
  <dcterms:modified xsi:type="dcterms:W3CDTF">2022-07-31T08:15:28Z</dcterms:modified>
</cp:coreProperties>
</file>