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陸上競技・専門委員長\OneDrive\デスクトップ\"/>
    </mc:Choice>
  </mc:AlternateContent>
  <xr:revisionPtr revIDLastSave="0" documentId="13_ncr:1_{7E805F2A-A50C-4533-AB12-DC2AB629400A}" xr6:coauthVersionLast="47" xr6:coauthVersionMax="47" xr10:uidLastSave="{00000000-0000-0000-0000-000000000000}"/>
  <bookViews>
    <workbookView xWindow="-98" yWindow="-98" windowWidth="20715" windowHeight="13276" tabRatio="620" xr2:uid="{00000000-000D-0000-FFFF-FFFF00000000}"/>
  </bookViews>
  <sheets>
    <sheet name="①総括申込書" sheetId="3" r:id="rId1"/>
    <sheet name="①総括申込書 (2)" sheetId="19" r:id="rId2"/>
    <sheet name="①総括申込書 (3)" sheetId="22" r:id="rId3"/>
    <sheet name="①総括申込書 (4)" sheetId="23" r:id="rId4"/>
    <sheet name="②種目別参加者数" sheetId="8" r:id="rId5"/>
    <sheet name="③送金内訳" sheetId="9" r:id="rId6"/>
    <sheet name="女子四種" sheetId="17" state="hidden" r:id="rId7"/>
    <sheet name="男子四種" sheetId="16" state="hidden" r:id="rId8"/>
  </sheets>
  <definedNames>
    <definedName name="_xlnm.Print_Area" localSheetId="0">①総括申込書!$A$1:$N$48</definedName>
    <definedName name="_xlnm.Print_Area" localSheetId="4">②種目別参加者数!$A$1:$H$25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23" l="1"/>
  <c r="K9" i="23"/>
  <c r="I9" i="23"/>
  <c r="M8" i="23"/>
  <c r="K8" i="23"/>
  <c r="I8" i="23"/>
  <c r="M7" i="23"/>
  <c r="K7" i="23"/>
  <c r="I7" i="23"/>
  <c r="M9" i="22"/>
  <c r="K9" i="22"/>
  <c r="I9" i="22"/>
  <c r="M8" i="22"/>
  <c r="K8" i="22"/>
  <c r="I8" i="22"/>
  <c r="M7" i="22"/>
  <c r="K7" i="22"/>
  <c r="I7" i="22"/>
  <c r="M9" i="19"/>
  <c r="K9" i="19"/>
  <c r="I9" i="19"/>
  <c r="M8" i="19"/>
  <c r="K8" i="19"/>
  <c r="I8" i="19"/>
  <c r="M7" i="19"/>
  <c r="K7" i="19"/>
  <c r="I7" i="19"/>
  <c r="B6" i="9"/>
  <c r="B5" i="9"/>
  <c r="C9" i="8"/>
  <c r="C7" i="8"/>
  <c r="I6" i="22"/>
  <c r="I6" i="23"/>
  <c r="I6" i="19"/>
  <c r="I5" i="22"/>
  <c r="I5" i="23"/>
  <c r="I5" i="19"/>
  <c r="L4" i="22"/>
  <c r="L4" i="23"/>
  <c r="L4" i="19"/>
  <c r="I4" i="22"/>
  <c r="I4" i="23"/>
  <c r="I4" i="19"/>
  <c r="C8" i="22"/>
  <c r="C8" i="23"/>
  <c r="C8" i="19"/>
  <c r="C6" i="22"/>
  <c r="C6" i="23"/>
  <c r="C6" i="19"/>
  <c r="C4" i="22"/>
  <c r="C4" i="23"/>
  <c r="C4" i="19"/>
  <c r="B2" i="23"/>
  <c r="B1" i="23"/>
  <c r="B2" i="22"/>
  <c r="B1" i="22"/>
  <c r="M47" i="23" l="1"/>
  <c r="L47" i="23"/>
  <c r="K47" i="23"/>
  <c r="J47" i="23"/>
  <c r="I47" i="23"/>
  <c r="H47" i="23"/>
  <c r="G47" i="23"/>
  <c r="F47" i="23"/>
  <c r="M17" i="23"/>
  <c r="L17" i="23"/>
  <c r="K17" i="23"/>
  <c r="J17" i="23"/>
  <c r="J48" i="23" s="1"/>
  <c r="I17" i="23"/>
  <c r="I48" i="23" s="1"/>
  <c r="H17" i="23"/>
  <c r="H48" i="23" s="1"/>
  <c r="G17" i="23"/>
  <c r="G48" i="23" s="1"/>
  <c r="F17" i="23"/>
  <c r="N22" i="23" s="1"/>
  <c r="M47" i="22"/>
  <c r="L47" i="22"/>
  <c r="K47" i="22"/>
  <c r="J47" i="22"/>
  <c r="I47" i="22"/>
  <c r="H47" i="22"/>
  <c r="G47" i="22"/>
  <c r="F47" i="22"/>
  <c r="M17" i="22"/>
  <c r="M48" i="22" s="1"/>
  <c r="L17" i="22"/>
  <c r="L48" i="22" s="1"/>
  <c r="K17" i="22"/>
  <c r="K48" i="22" s="1"/>
  <c r="J17" i="22"/>
  <c r="I17" i="22"/>
  <c r="I48" i="22" s="1"/>
  <c r="H17" i="22"/>
  <c r="G17" i="22"/>
  <c r="F17" i="22"/>
  <c r="A2" i="9"/>
  <c r="A1" i="9"/>
  <c r="B2" i="19"/>
  <c r="B1" i="19"/>
  <c r="A2" i="8"/>
  <c r="A1" i="8"/>
  <c r="M47" i="19"/>
  <c r="L47" i="19"/>
  <c r="K47" i="19"/>
  <c r="J47" i="19"/>
  <c r="I47" i="19"/>
  <c r="H47" i="19"/>
  <c r="G47" i="19"/>
  <c r="F47" i="19"/>
  <c r="M17" i="19"/>
  <c r="L17" i="19"/>
  <c r="K17" i="19"/>
  <c r="K48" i="19" s="1"/>
  <c r="J17" i="19"/>
  <c r="J48" i="19" s="1"/>
  <c r="I17" i="19"/>
  <c r="I48" i="19" s="1"/>
  <c r="H17" i="19"/>
  <c r="G17" i="19"/>
  <c r="F17" i="19"/>
  <c r="F47" i="3"/>
  <c r="J47" i="3"/>
  <c r="G47" i="3"/>
  <c r="K47" i="3"/>
  <c r="H47" i="3"/>
  <c r="L47" i="3"/>
  <c r="I47" i="3"/>
  <c r="M47" i="3"/>
  <c r="H47" i="17"/>
  <c r="H46" i="17"/>
  <c r="H45" i="17"/>
  <c r="H44" i="17"/>
  <c r="H39" i="17"/>
  <c r="H38" i="17"/>
  <c r="H37" i="17"/>
  <c r="H36" i="17"/>
  <c r="H31" i="17"/>
  <c r="H30" i="17"/>
  <c r="H29" i="17"/>
  <c r="H28" i="17"/>
  <c r="H23" i="17"/>
  <c r="H22" i="17"/>
  <c r="H21" i="17"/>
  <c r="H20" i="17"/>
  <c r="H15" i="17"/>
  <c r="H14" i="17"/>
  <c r="H13" i="17"/>
  <c r="H12" i="17"/>
  <c r="H7" i="17"/>
  <c r="H6" i="17"/>
  <c r="H5" i="17"/>
  <c r="H4" i="17"/>
  <c r="H47" i="16"/>
  <c r="H46" i="16"/>
  <c r="H45" i="16"/>
  <c r="H44" i="16"/>
  <c r="H39" i="16"/>
  <c r="H38" i="16"/>
  <c r="H37" i="16"/>
  <c r="H36" i="16"/>
  <c r="H31" i="16"/>
  <c r="H30" i="16"/>
  <c r="H29" i="16"/>
  <c r="J29" i="16" s="1"/>
  <c r="H28" i="16"/>
  <c r="H23" i="16"/>
  <c r="H22" i="16"/>
  <c r="H21" i="16"/>
  <c r="H20" i="16"/>
  <c r="H15" i="16"/>
  <c r="H14" i="16"/>
  <c r="H13" i="16"/>
  <c r="H12" i="16"/>
  <c r="H7" i="16"/>
  <c r="H6" i="16"/>
  <c r="H5" i="16"/>
  <c r="H4" i="16"/>
  <c r="J17" i="3"/>
  <c r="F17" i="3"/>
  <c r="G17" i="3"/>
  <c r="H17" i="3"/>
  <c r="I17" i="3"/>
  <c r="K17" i="3"/>
  <c r="L17" i="3"/>
  <c r="M17" i="3"/>
  <c r="J45" i="17" l="1"/>
  <c r="J29" i="17"/>
  <c r="J37" i="17"/>
  <c r="D12" i="9"/>
  <c r="M48" i="19"/>
  <c r="K48" i="23"/>
  <c r="D11" i="9"/>
  <c r="L48" i="23"/>
  <c r="M48" i="23"/>
  <c r="F48" i="22"/>
  <c r="D13" i="9"/>
  <c r="F48" i="3"/>
  <c r="J21" i="16"/>
  <c r="J45" i="16"/>
  <c r="J21" i="17"/>
  <c r="F48" i="19"/>
  <c r="H48" i="22"/>
  <c r="H48" i="19"/>
  <c r="J48" i="22"/>
  <c r="F48" i="23"/>
  <c r="N48" i="23" s="1"/>
  <c r="L48" i="19"/>
  <c r="B11" i="9"/>
  <c r="G48" i="3"/>
  <c r="N23" i="3"/>
  <c r="J13" i="16"/>
  <c r="B12" i="9"/>
  <c r="J37" i="16"/>
  <c r="N34" i="3"/>
  <c r="J5" i="16"/>
  <c r="N26" i="3"/>
  <c r="J13" i="17"/>
  <c r="D10" i="9"/>
  <c r="B10" i="9"/>
  <c r="N31" i="22"/>
  <c r="J5" i="17"/>
  <c r="B13" i="9"/>
  <c r="N30" i="19"/>
  <c r="N30" i="23"/>
  <c r="N23" i="23"/>
  <c r="N27" i="23"/>
  <c r="N31" i="23"/>
  <c r="N35" i="23"/>
  <c r="N26" i="23"/>
  <c r="N34" i="23"/>
  <c r="N24" i="23"/>
  <c r="N28" i="23"/>
  <c r="N32" i="23"/>
  <c r="N46" i="23"/>
  <c r="N21" i="23"/>
  <c r="N25" i="23"/>
  <c r="N29" i="23"/>
  <c r="N33" i="23"/>
  <c r="N26" i="22"/>
  <c r="N34" i="22"/>
  <c r="N23" i="22"/>
  <c r="N27" i="22"/>
  <c r="N35" i="22"/>
  <c r="N24" i="22"/>
  <c r="N28" i="22"/>
  <c r="N32" i="22"/>
  <c r="N46" i="22"/>
  <c r="N22" i="22"/>
  <c r="N30" i="22"/>
  <c r="G48" i="22"/>
  <c r="N21" i="22"/>
  <c r="N25" i="22"/>
  <c r="N29" i="22"/>
  <c r="N33" i="22"/>
  <c r="N26" i="19"/>
  <c r="N23" i="19"/>
  <c r="N27" i="19"/>
  <c r="N31" i="19"/>
  <c r="N35" i="19"/>
  <c r="N22" i="19"/>
  <c r="N34" i="19"/>
  <c r="G48" i="19"/>
  <c r="N24" i="19"/>
  <c r="N28" i="19"/>
  <c r="N32" i="19"/>
  <c r="N46" i="19"/>
  <c r="N21" i="19"/>
  <c r="N25" i="19"/>
  <c r="N29" i="19"/>
  <c r="N33" i="19"/>
  <c r="N21" i="3"/>
  <c r="N28" i="3"/>
  <c r="N33" i="3"/>
  <c r="N31" i="3"/>
  <c r="N27" i="3"/>
  <c r="N32" i="3"/>
  <c r="N30" i="3"/>
  <c r="N35" i="3"/>
  <c r="N46" i="3"/>
  <c r="N25" i="3"/>
  <c r="N22" i="3"/>
  <c r="N24" i="3"/>
  <c r="N29" i="3"/>
  <c r="M48" i="3"/>
  <c r="I48" i="3"/>
  <c r="H48" i="3"/>
  <c r="J48" i="3"/>
  <c r="L48" i="3"/>
  <c r="K48" i="3"/>
  <c r="H12" i="9" l="1"/>
  <c r="N48" i="19"/>
  <c r="H11" i="9"/>
  <c r="E18" i="9" s="1"/>
  <c r="H18" i="9" s="1"/>
  <c r="H13" i="9"/>
  <c r="E19" i="9" s="1"/>
  <c r="H19" i="9" s="1"/>
  <c r="N48" i="22"/>
  <c r="H10" i="9"/>
  <c r="E17" i="9" s="1"/>
  <c r="N48" i="3"/>
  <c r="J10" i="9" l="1"/>
  <c r="E23" i="9" s="1"/>
  <c r="H23" i="9" s="1"/>
  <c r="H17" i="9"/>
  <c r="H27" i="9" l="1"/>
</calcChain>
</file>

<file path=xl/sharedStrings.xml><?xml version="1.0" encoding="utf-8"?>
<sst xmlns="http://schemas.openxmlformats.org/spreadsheetml/2006/main" count="665" uniqueCount="180">
  <si>
    <t>市町村</t>
    <rPh sb="0" eb="3">
      <t>シチョウソン</t>
    </rPh>
    <phoneticPr fontId="3"/>
  </si>
  <si>
    <t>監督名</t>
    <rPh sb="0" eb="2">
      <t>カントク</t>
    </rPh>
    <rPh sb="2" eb="3">
      <t>メイ</t>
    </rPh>
    <phoneticPr fontId="3"/>
  </si>
  <si>
    <t>1種目</t>
    <rPh sb="1" eb="3">
      <t>シュモク</t>
    </rPh>
    <phoneticPr fontId="3"/>
  </si>
  <si>
    <t>2種目</t>
    <rPh sb="1" eb="3">
      <t>シュモク</t>
    </rPh>
    <phoneticPr fontId="3"/>
  </si>
  <si>
    <t>ﾁｰﾑ数</t>
    <rPh sb="3" eb="4">
      <t>スウ</t>
    </rPh>
    <phoneticPr fontId="3"/>
  </si>
  <si>
    <t>合計金額</t>
    <rPh sb="0" eb="2">
      <t>ゴウケイ</t>
    </rPh>
    <rPh sb="2" eb="4">
      <t>キンガク</t>
    </rPh>
    <phoneticPr fontId="3"/>
  </si>
  <si>
    <t>個人種目参加数</t>
    <rPh sb="0" eb="2">
      <t>コジン</t>
    </rPh>
    <rPh sb="2" eb="4">
      <t>シュモク</t>
    </rPh>
    <rPh sb="4" eb="7">
      <t>サンカスウ</t>
    </rPh>
    <phoneticPr fontId="3"/>
  </si>
  <si>
    <t>ﾘﾚｰ参加数･ﾁｰﾑ数</t>
    <rPh sb="3" eb="5">
      <t>サンカ</t>
    </rPh>
    <rPh sb="5" eb="6">
      <t>スウ</t>
    </rPh>
    <rPh sb="10" eb="11">
      <t>スウ</t>
    </rPh>
    <phoneticPr fontId="3"/>
  </si>
  <si>
    <t>参加料</t>
    <rPh sb="0" eb="2">
      <t>サンカ</t>
    </rPh>
    <rPh sb="2" eb="3">
      <t>リョウ</t>
    </rPh>
    <phoneticPr fontId="3"/>
  </si>
  <si>
    <t>No</t>
    <phoneticPr fontId="3"/>
  </si>
  <si>
    <t>学校名</t>
    <rPh sb="0" eb="2">
      <t>フリガナ</t>
    </rPh>
    <phoneticPr fontId="3" alignment="center"/>
  </si>
  <si>
    <t>参加数合計</t>
    <rPh sb="0" eb="3">
      <t>サンカスウ</t>
    </rPh>
    <rPh sb="3" eb="5">
      <t>ゴウケイ</t>
    </rPh>
    <phoneticPr fontId="3" alignment="center"/>
  </si>
  <si>
    <t>合計金額</t>
    <rPh sb="0" eb="2">
      <t>ゴウケイ</t>
    </rPh>
    <rPh sb="2" eb="4">
      <t>キンガク</t>
    </rPh>
    <phoneticPr fontId="3" alignment="center"/>
  </si>
  <si>
    <t>地区中体連名</t>
    <rPh sb="0" eb="2">
      <t>チク</t>
    </rPh>
    <rPh sb="2" eb="5">
      <t>チュウタイレン</t>
    </rPh>
    <rPh sb="5" eb="6">
      <t>メイ</t>
    </rPh>
    <phoneticPr fontId="3" alignment="center"/>
  </si>
  <si>
    <t>会長名</t>
    <rPh sb="0" eb="2">
      <t>カイチョウ</t>
    </rPh>
    <rPh sb="2" eb="3">
      <t>メイ</t>
    </rPh>
    <phoneticPr fontId="3" alignment="center"/>
  </si>
  <si>
    <t>専門委員長名</t>
    <rPh sb="0" eb="2">
      <t>センモン</t>
    </rPh>
    <rPh sb="2" eb="4">
      <t>イイン</t>
    </rPh>
    <rPh sb="4" eb="5">
      <t>チョウ</t>
    </rPh>
    <rPh sb="5" eb="6">
      <t>メイ</t>
    </rPh>
    <phoneticPr fontId="3" alignment="center"/>
  </si>
  <si>
    <t>ﾘﾚｰのみ</t>
    <phoneticPr fontId="3"/>
  </si>
  <si>
    <t>男子</t>
    <rPh sb="0" eb="2">
      <t>ダンシ</t>
    </rPh>
    <phoneticPr fontId="11"/>
  </si>
  <si>
    <t>女子</t>
    <rPh sb="0" eb="2">
      <t>ジョシ</t>
    </rPh>
    <phoneticPr fontId="11"/>
  </si>
  <si>
    <t>名</t>
    <rPh sb="0" eb="1">
      <t>メイ</t>
    </rPh>
    <phoneticPr fontId="11"/>
  </si>
  <si>
    <t>走高跳</t>
    <rPh sb="0" eb="1">
      <t>ハシ</t>
    </rPh>
    <rPh sb="1" eb="3">
      <t>タカト</t>
    </rPh>
    <phoneticPr fontId="11"/>
  </si>
  <si>
    <t>棒高跳</t>
    <rPh sb="0" eb="1">
      <t>ボウ</t>
    </rPh>
    <rPh sb="1" eb="3">
      <t>タカト</t>
    </rPh>
    <phoneticPr fontId="11"/>
  </si>
  <si>
    <t>走幅跳</t>
    <rPh sb="0" eb="1">
      <t>ハシ</t>
    </rPh>
    <rPh sb="1" eb="3">
      <t>ハバト</t>
    </rPh>
    <phoneticPr fontId="11"/>
  </si>
  <si>
    <t>砲丸投</t>
    <rPh sb="0" eb="3">
      <t>ホウガンナ</t>
    </rPh>
    <phoneticPr fontId="11"/>
  </si>
  <si>
    <t>種目別参加者数</t>
    <rPh sb="0" eb="2">
      <t>シュモク</t>
    </rPh>
    <rPh sb="2" eb="3">
      <t>ベツ</t>
    </rPh>
    <rPh sb="3" eb="6">
      <t>サンカシャ</t>
    </rPh>
    <rPh sb="6" eb="7">
      <t>スウ</t>
    </rPh>
    <phoneticPr fontId="11"/>
  </si>
  <si>
    <t>専門委員長名</t>
    <rPh sb="0" eb="2">
      <t>センモン</t>
    </rPh>
    <rPh sb="2" eb="5">
      <t>イインチョウ</t>
    </rPh>
    <rPh sb="5" eb="6">
      <t>メイ</t>
    </rPh>
    <phoneticPr fontId="11"/>
  </si>
  <si>
    <t>地区中体連名</t>
    <rPh sb="0" eb="2">
      <t>チク</t>
    </rPh>
    <rPh sb="2" eb="5">
      <t>チュウタイレン</t>
    </rPh>
    <rPh sb="5" eb="6">
      <t>メイ</t>
    </rPh>
    <phoneticPr fontId="11"/>
  </si>
  <si>
    <t>　　　　　印</t>
    <rPh sb="5" eb="6">
      <t>イン</t>
    </rPh>
    <phoneticPr fontId="11"/>
  </si>
  <si>
    <t>（地区専門委員長作成）</t>
    <rPh sb="1" eb="3">
      <t>チク</t>
    </rPh>
    <rPh sb="3" eb="5">
      <t>センモン</t>
    </rPh>
    <rPh sb="5" eb="8">
      <t>イインチョウ</t>
    </rPh>
    <rPh sb="8" eb="10">
      <t>サクセイ</t>
    </rPh>
    <phoneticPr fontId="11"/>
  </si>
  <si>
    <t>１００ｍ</t>
    <phoneticPr fontId="11"/>
  </si>
  <si>
    <t>１００ｍ</t>
    <phoneticPr fontId="11"/>
  </si>
  <si>
    <t>２００ｍ</t>
    <phoneticPr fontId="11"/>
  </si>
  <si>
    <t>４００ｍ</t>
    <phoneticPr fontId="11"/>
  </si>
  <si>
    <t>-</t>
    <phoneticPr fontId="11"/>
  </si>
  <si>
    <t>８００ｍ</t>
    <phoneticPr fontId="11"/>
  </si>
  <si>
    <t>１５００ｍ</t>
    <phoneticPr fontId="11"/>
  </si>
  <si>
    <t>３０００ｍ</t>
    <phoneticPr fontId="11"/>
  </si>
  <si>
    <t>１１０ｍＨ</t>
    <phoneticPr fontId="11"/>
  </si>
  <si>
    <t>１００ｍＨ</t>
    <phoneticPr fontId="11"/>
  </si>
  <si>
    <t>４×１００ｍＲ</t>
    <phoneticPr fontId="11"/>
  </si>
  <si>
    <t>-</t>
    <phoneticPr fontId="3" alignment="center"/>
  </si>
  <si>
    <t>1ﾁｰﾑ</t>
    <phoneticPr fontId="3"/>
  </si>
  <si>
    <t>-</t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</si>
  <si>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</si>
  <si>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</si>
  <si>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>例</t>
    <rPh sb="0" eb="1">
      <t>レイ</t>
    </rPh>
    <phoneticPr fontId="3" alignment="center"/>
  </si>
  <si>
    <t>中学校体育連盟</t>
    <rPh sb="0" eb="3">
      <t>チュウガッコウ</t>
    </rPh>
    <rPh sb="3" eb="5">
      <t>タイイク</t>
    </rPh>
    <rPh sb="5" eb="7">
      <t>レンメイ</t>
    </rPh>
    <phoneticPr fontId="3"/>
  </si>
  <si>
    <t>専門委員長氏名</t>
    <rPh sb="0" eb="2">
      <t>センモン</t>
    </rPh>
    <rPh sb="2" eb="5">
      <t>イインチョウ</t>
    </rPh>
    <rPh sb="5" eb="7">
      <t>シメイ</t>
    </rPh>
    <phoneticPr fontId="3"/>
  </si>
  <si>
    <t>印</t>
    <rPh sb="0" eb="1">
      <t>イン</t>
    </rPh>
    <phoneticPr fontId="3"/>
  </si>
  <si>
    <t>参加人数内訳</t>
    <rPh sb="0" eb="2">
      <t>サンカ</t>
    </rPh>
    <rPh sb="2" eb="4">
      <t>ニンズウ</t>
    </rPh>
    <rPh sb="4" eb="6">
      <t>ウチワケ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</si>
  <si>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</si>
  <si>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</si>
  <si>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合計人数</t>
    <rPh sb="0" eb="2">
      <t>ゴウケイ</t>
    </rPh>
    <rPh sb="2" eb="4">
      <t>ニンズウ</t>
    </rPh>
    <phoneticPr fontId="3"/>
  </si>
  <si>
    <t>参加人数合計</t>
    <rPh sb="0" eb="2">
      <t>サンカ</t>
    </rPh>
    <rPh sb="2" eb="4">
      <t>ニンズウ</t>
    </rPh>
    <rPh sb="4" eb="6">
      <t>ゴウケイ</t>
    </rPh>
    <phoneticPr fontId="3"/>
  </si>
  <si>
    <t>1種目参加人数</t>
    <rPh sb="1" eb="3">
      <t>シュモク</t>
    </rPh>
    <rPh sb="3" eb="5">
      <t>サンカ</t>
    </rPh>
    <rPh sb="5" eb="7">
      <t>ニンズウ</t>
    </rPh>
    <phoneticPr fontId="3"/>
  </si>
  <si>
    <t>2種目参加人数</t>
    <rPh sb="1" eb="3">
      <t>シュモク</t>
    </rPh>
    <rPh sb="3" eb="5">
      <t>サンカ</t>
    </rPh>
    <rPh sb="5" eb="7">
      <t>ニンズウ</t>
    </rPh>
    <phoneticPr fontId="3"/>
  </si>
  <si>
    <t>ﾘﾚｰのみ参加人数</t>
    <rPh sb="5" eb="7">
      <t>サンカ</t>
    </rPh>
    <rPh sb="7" eb="9">
      <t>ニンズウ</t>
    </rPh>
    <phoneticPr fontId="3"/>
  </si>
  <si>
    <t>ﾘﾚｰﾁｰﾑ数</t>
    <rPh sb="6" eb="7">
      <t>スウ</t>
    </rPh>
    <phoneticPr fontId="3"/>
  </si>
  <si>
    <t>参加料内訳</t>
    <rPh sb="0" eb="2">
      <t>サンカ</t>
    </rPh>
    <rPh sb="2" eb="3">
      <t>リョウ</t>
    </rPh>
    <rPh sb="3" eb="5">
      <t>ウチワケ</t>
    </rPh>
    <phoneticPr fontId="3"/>
  </si>
  <si>
    <t>金額</t>
    <rPh sb="0" eb="2">
      <t>キンガク</t>
    </rPh>
    <phoneticPr fontId="3"/>
  </si>
  <si>
    <t>人数</t>
    <rPh sb="0" eb="2">
      <t>ニンズウ</t>
    </rPh>
    <phoneticPr fontId="3"/>
  </si>
  <si>
    <t>円</t>
    <rPh sb="0" eb="1">
      <t>エン</t>
    </rPh>
    <phoneticPr fontId="3"/>
  </si>
  <si>
    <t>*2</t>
    <phoneticPr fontId="3"/>
  </si>
  <si>
    <t>*4</t>
    <phoneticPr fontId="3"/>
  </si>
  <si>
    <t>送　金　内　訳　表</t>
    <rPh sb="0" eb="1">
      <t>ソウ</t>
    </rPh>
    <rPh sb="2" eb="3">
      <t>キン</t>
    </rPh>
    <rPh sb="4" eb="5">
      <t>ウチ</t>
    </rPh>
    <rPh sb="6" eb="7">
      <t>ヤク</t>
    </rPh>
    <rPh sb="8" eb="9">
      <t>ヒョウ</t>
    </rPh>
    <phoneticPr fontId="3"/>
  </si>
  <si>
    <t>４×１００ｍＲ</t>
    <phoneticPr fontId="11"/>
  </si>
  <si>
    <t>四種競技</t>
    <rPh sb="0" eb="1">
      <t>ヨン</t>
    </rPh>
    <rPh sb="1" eb="2">
      <t>サンシュ</t>
    </rPh>
    <rPh sb="2" eb="4">
      <t>キョウギ</t>
    </rPh>
    <phoneticPr fontId="11"/>
  </si>
  <si>
    <t>立</t>
    <rPh sb="0" eb="1">
      <t>リツ</t>
    </rPh>
    <phoneticPr fontId="3" alignment="center"/>
  </si>
  <si>
    <t>中学校</t>
    <rPh sb="0" eb="3">
      <t>チュウガッコウ</t>
    </rPh>
    <phoneticPr fontId="3" alignment="center"/>
  </si>
  <si>
    <t>*1</t>
    <phoneticPr fontId="3"/>
  </si>
  <si>
    <t>*1</t>
    <phoneticPr fontId="3"/>
  </si>
  <si>
    <t>*2</t>
    <phoneticPr fontId="3"/>
  </si>
  <si>
    <t>*3</t>
    <phoneticPr fontId="3"/>
  </si>
  <si>
    <t>*3</t>
    <phoneticPr fontId="3"/>
  </si>
  <si>
    <t>ﾁｰﾑ</t>
    <phoneticPr fontId="3"/>
  </si>
  <si>
    <t>ﾁｰﾑ</t>
    <phoneticPr fontId="3"/>
  </si>
  <si>
    <t>人</t>
    <rPh sb="0" eb="1">
      <t>ニン</t>
    </rPh>
    <phoneticPr fontId="3"/>
  </si>
  <si>
    <t>*4</t>
    <phoneticPr fontId="3"/>
  </si>
  <si>
    <t>ﾁｰﾑ</t>
    <phoneticPr fontId="11"/>
  </si>
  <si>
    <t>ﾁｰﾑ</t>
    <phoneticPr fontId="11"/>
  </si>
  <si>
    <t>-</t>
    <phoneticPr fontId="11"/>
  </si>
  <si>
    <t>*1～*4は，それぞれ同じ数になります</t>
    <rPh sb="11" eb="12">
      <t>オナ</t>
    </rPh>
    <rPh sb="13" eb="14">
      <t>カズ</t>
    </rPh>
    <phoneticPr fontId="3"/>
  </si>
  <si>
    <t>地区中体連</t>
    <rPh sb="0" eb="2">
      <t>チク</t>
    </rPh>
    <rPh sb="2" eb="5">
      <t>チュウタイレン</t>
    </rPh>
    <phoneticPr fontId="3"/>
  </si>
  <si>
    <t>送金金額合計</t>
    <rPh sb="0" eb="2">
      <t>ソウキン</t>
    </rPh>
    <rPh sb="2" eb="4">
      <t>キンガク</t>
    </rPh>
    <rPh sb="4" eb="6">
      <t>ゴウケイ</t>
    </rPh>
    <phoneticPr fontId="3"/>
  </si>
  <si>
    <t>男子　四種競技　申し込み個票　（記入例）</t>
    <rPh sb="0" eb="2">
      <t>ダンシ</t>
    </rPh>
    <rPh sb="3" eb="4">
      <t>ヨン</t>
    </rPh>
    <rPh sb="4" eb="5">
      <t>サンシュ</t>
    </rPh>
    <rPh sb="5" eb="7">
      <t>キョウギ</t>
    </rPh>
    <rPh sb="8" eb="9">
      <t>モウ</t>
    </rPh>
    <rPh sb="10" eb="11">
      <t>コ</t>
    </rPh>
    <rPh sb="12" eb="13">
      <t>コ</t>
    </rPh>
    <rPh sb="13" eb="14">
      <t>ヒョウ</t>
    </rPh>
    <rPh sb="16" eb="18">
      <t>キニュウ</t>
    </rPh>
    <rPh sb="18" eb="19">
      <t>レイ</t>
    </rPh>
    <phoneticPr fontId="3"/>
  </si>
  <si>
    <t>フリガナ</t>
    <phoneticPr fontId="3"/>
  </si>
  <si>
    <t>ｵｵｸﾏ　ｼｭｳｲﾁ</t>
    <phoneticPr fontId="11"/>
  </si>
  <si>
    <t>学年</t>
    <rPh sb="0" eb="2">
      <t>ガクネン</t>
    </rPh>
    <phoneticPr fontId="11"/>
  </si>
  <si>
    <t>地区中体連名</t>
    <rPh sb="0" eb="2">
      <t>チク</t>
    </rPh>
    <rPh sb="2" eb="5">
      <t>チュウタイレン</t>
    </rPh>
    <rPh sb="5" eb="6">
      <t>メイ</t>
    </rPh>
    <phoneticPr fontId="3"/>
  </si>
  <si>
    <t>市町村名</t>
    <rPh sb="0" eb="3">
      <t>シチョウソン</t>
    </rPh>
    <rPh sb="3" eb="4">
      <t>メイ</t>
    </rPh>
    <phoneticPr fontId="3"/>
  </si>
  <si>
    <t>学校名</t>
    <rPh sb="0" eb="2">
      <t>ガッコウ</t>
    </rPh>
    <rPh sb="2" eb="3">
      <t>メイ</t>
    </rPh>
    <phoneticPr fontId="3"/>
  </si>
  <si>
    <t>競技者氏名</t>
    <rPh sb="0" eb="2">
      <t>キョウギ</t>
    </rPh>
    <rPh sb="2" eb="3">
      <t>シャ</t>
    </rPh>
    <rPh sb="3" eb="5">
      <t>シメイ</t>
    </rPh>
    <phoneticPr fontId="3"/>
  </si>
  <si>
    <t>大熊　修一</t>
    <rPh sb="0" eb="2">
      <t>オオクマ</t>
    </rPh>
    <rPh sb="3" eb="5">
      <t>シュウイチ</t>
    </rPh>
    <phoneticPr fontId="11"/>
  </si>
  <si>
    <t>旭川</t>
    <rPh sb="0" eb="2">
      <t>アサヒカワ</t>
    </rPh>
    <phoneticPr fontId="11"/>
  </si>
  <si>
    <t>旭川市</t>
    <rPh sb="0" eb="3">
      <t>アサヒカワシ</t>
    </rPh>
    <phoneticPr fontId="11"/>
  </si>
  <si>
    <t>旭川光陽</t>
    <rPh sb="0" eb="2">
      <t>アサヒカワ</t>
    </rPh>
    <rPh sb="2" eb="4">
      <t>コウヨウ</t>
    </rPh>
    <phoneticPr fontId="11"/>
  </si>
  <si>
    <t>○</t>
    <phoneticPr fontId="11"/>
  </si>
  <si>
    <t>＜資格を取得した大会に○をつける＞</t>
    <rPh sb="1" eb="3">
      <t>シカク</t>
    </rPh>
    <rPh sb="4" eb="6">
      <t>シュトク</t>
    </rPh>
    <rPh sb="8" eb="10">
      <t>タイカイ</t>
    </rPh>
    <phoneticPr fontId="3"/>
  </si>
  <si>
    <t>最高記録</t>
    <rPh sb="0" eb="2">
      <t>サイコウ</t>
    </rPh>
    <rPh sb="2" eb="4">
      <t>キロク</t>
    </rPh>
    <phoneticPr fontId="3"/>
  </si>
  <si>
    <t>110mＨ</t>
    <phoneticPr fontId="3"/>
  </si>
  <si>
    <t>12.19</t>
    <phoneticPr fontId="11"/>
  </si>
  <si>
    <t>総合得点</t>
    <rPh sb="0" eb="2">
      <t>ソウゴウ</t>
    </rPh>
    <rPh sb="2" eb="4">
      <t>トクテン</t>
    </rPh>
    <phoneticPr fontId="3"/>
  </si>
  <si>
    <t>○</t>
  </si>
  <si>
    <t>通信大会標準突破</t>
    <rPh sb="0" eb="2">
      <t>ツウシン</t>
    </rPh>
    <rPh sb="2" eb="4">
      <t>タイカイ</t>
    </rPh>
    <rPh sb="4" eb="6">
      <t>ヒョウジュン</t>
    </rPh>
    <rPh sb="6" eb="8">
      <t>トッパ</t>
    </rPh>
    <phoneticPr fontId="3"/>
  </si>
  <si>
    <t>砲丸投</t>
    <rPh sb="0" eb="3">
      <t>ホウガンナ</t>
    </rPh>
    <phoneticPr fontId="3"/>
  </si>
  <si>
    <t>8.74</t>
    <phoneticPr fontId="11"/>
  </si>
  <si>
    <t>地区大会標準突破</t>
    <rPh sb="0" eb="2">
      <t>チク</t>
    </rPh>
    <rPh sb="2" eb="4">
      <t>タイカイ</t>
    </rPh>
    <rPh sb="4" eb="6">
      <t>ヒョウジュン</t>
    </rPh>
    <rPh sb="6" eb="8">
      <t>トッパ</t>
    </rPh>
    <phoneticPr fontId="3"/>
  </si>
  <si>
    <t>走高跳</t>
    <rPh sb="0" eb="1">
      <t>ハシ</t>
    </rPh>
    <rPh sb="1" eb="3">
      <t>タカト</t>
    </rPh>
    <phoneticPr fontId="3"/>
  </si>
  <si>
    <t>1.45</t>
    <phoneticPr fontId="11"/>
  </si>
  <si>
    <t>※黄色の枠内は，自動計算されるようになっています。</t>
    <rPh sb="1" eb="3">
      <t>キイロ</t>
    </rPh>
    <rPh sb="4" eb="6">
      <t>ワクナイ</t>
    </rPh>
    <rPh sb="8" eb="10">
      <t>ジドウ</t>
    </rPh>
    <rPh sb="10" eb="12">
      <t>ケイサン</t>
    </rPh>
    <phoneticPr fontId="11"/>
  </si>
  <si>
    <t>地区1位で取得</t>
    <rPh sb="0" eb="2">
      <t>チク</t>
    </rPh>
    <rPh sb="3" eb="4">
      <t>イ</t>
    </rPh>
    <rPh sb="5" eb="7">
      <t>シュトク</t>
    </rPh>
    <phoneticPr fontId="3"/>
  </si>
  <si>
    <t>400m</t>
    <phoneticPr fontId="3"/>
  </si>
  <si>
    <t>61.12</t>
    <phoneticPr fontId="11"/>
  </si>
  <si>
    <t>※400mで1分を超える記録は，「61．12」のように入力する。</t>
    <rPh sb="7" eb="8">
      <t>フン</t>
    </rPh>
    <rPh sb="9" eb="10">
      <t>コ</t>
    </rPh>
    <rPh sb="12" eb="14">
      <t>キロク</t>
    </rPh>
    <rPh sb="27" eb="29">
      <t>ニュウリョク</t>
    </rPh>
    <phoneticPr fontId="11"/>
  </si>
  <si>
    <t>男子　四種競技　申し込み個票</t>
    <rPh sb="0" eb="2">
      <t>ダンシ</t>
    </rPh>
    <rPh sb="3" eb="4">
      <t>ヨン</t>
    </rPh>
    <rPh sb="4" eb="5">
      <t>サンシュ</t>
    </rPh>
    <rPh sb="5" eb="7">
      <t>キョウギ</t>
    </rPh>
    <rPh sb="8" eb="9">
      <t>モウ</t>
    </rPh>
    <rPh sb="10" eb="11">
      <t>コ</t>
    </rPh>
    <rPh sb="12" eb="13">
      <t>コ</t>
    </rPh>
    <rPh sb="13" eb="14">
      <t>ヒョウ</t>
    </rPh>
    <phoneticPr fontId="3"/>
  </si>
  <si>
    <t>女子　四種競技　申し込み個票　（記入例）</t>
    <rPh sb="0" eb="1">
      <t>オンナ</t>
    </rPh>
    <rPh sb="1" eb="2">
      <t>ダンシ</t>
    </rPh>
    <rPh sb="3" eb="4">
      <t>ヨン</t>
    </rPh>
    <rPh sb="4" eb="5">
      <t>サンシュ</t>
    </rPh>
    <rPh sb="5" eb="7">
      <t>キョウギ</t>
    </rPh>
    <rPh sb="8" eb="9">
      <t>モウ</t>
    </rPh>
    <rPh sb="10" eb="11">
      <t>コ</t>
    </rPh>
    <rPh sb="12" eb="13">
      <t>コ</t>
    </rPh>
    <rPh sb="13" eb="14">
      <t>ヒョウ</t>
    </rPh>
    <rPh sb="16" eb="18">
      <t>キニュウ</t>
    </rPh>
    <rPh sb="18" eb="19">
      <t>レイ</t>
    </rPh>
    <phoneticPr fontId="3"/>
  </si>
  <si>
    <t>フリガナ</t>
    <phoneticPr fontId="3"/>
  </si>
  <si>
    <t>ﾀｶ ﾐﾅｴ</t>
    <phoneticPr fontId="11"/>
  </si>
  <si>
    <t>髙　美奈恵</t>
    <rPh sb="0" eb="1">
      <t>タカ</t>
    </rPh>
    <rPh sb="2" eb="3">
      <t>ミ</t>
    </rPh>
    <rPh sb="3" eb="4">
      <t>ナ</t>
    </rPh>
    <rPh sb="4" eb="5">
      <t>エ</t>
    </rPh>
    <phoneticPr fontId="11"/>
  </si>
  <si>
    <t>○</t>
    <phoneticPr fontId="11"/>
  </si>
  <si>
    <t>100mＨ</t>
    <phoneticPr fontId="3"/>
  </si>
  <si>
    <t>19.86</t>
    <phoneticPr fontId="11"/>
  </si>
  <si>
    <t>1.30</t>
    <phoneticPr fontId="11"/>
  </si>
  <si>
    <t>7.27</t>
    <phoneticPr fontId="11"/>
  </si>
  <si>
    <t>200m</t>
    <phoneticPr fontId="3"/>
  </si>
  <si>
    <t>30.81</t>
    <phoneticPr fontId="11"/>
  </si>
  <si>
    <t>女子　四種競技　申し込み個票</t>
    <rPh sb="0" eb="1">
      <t>オンナ</t>
    </rPh>
    <rPh sb="1" eb="2">
      <t>ダンシ</t>
    </rPh>
    <rPh sb="3" eb="4">
      <t>ヨン</t>
    </rPh>
    <rPh sb="4" eb="5">
      <t>サンシュ</t>
    </rPh>
    <rPh sb="5" eb="7">
      <t>キョウギ</t>
    </rPh>
    <rPh sb="8" eb="9">
      <t>モウ</t>
    </rPh>
    <rPh sb="10" eb="11">
      <t>コ</t>
    </rPh>
    <rPh sb="12" eb="13">
      <t>コ</t>
    </rPh>
    <rPh sb="13" eb="14">
      <t>ヒョウ</t>
    </rPh>
    <phoneticPr fontId="3"/>
  </si>
  <si>
    <t>２００ｍ</t>
    <phoneticPr fontId="3"/>
  </si>
  <si>
    <t>　口座番号</t>
    <rPh sb="1" eb="2">
      <t>クチ</t>
    </rPh>
    <phoneticPr fontId="3"/>
  </si>
  <si>
    <t>札幌市</t>
    <rPh sb="0" eb="3">
      <t>サッポロシ</t>
    </rPh>
    <phoneticPr fontId="3" alignment="center"/>
  </si>
  <si>
    <t>No.1</t>
    <phoneticPr fontId="3" alignment="center"/>
  </si>
  <si>
    <t>No.2</t>
    <phoneticPr fontId="3" alignment="center"/>
  </si>
  <si>
    <t>No.3</t>
    <phoneticPr fontId="3" alignment="center"/>
  </si>
  <si>
    <t>No.4</t>
    <phoneticPr fontId="3" alignment="center"/>
  </si>
  <si>
    <t>）－（</t>
    <phoneticPr fontId="3" alignment="center"/>
  </si>
  <si>
    <t xml:space="preserve"> ）</t>
    <phoneticPr fontId="3" alignment="center"/>
  </si>
  <si>
    <t>TEL   (</t>
    <phoneticPr fontId="3" alignment="center"/>
  </si>
  <si>
    <t>FAX   (</t>
    <phoneticPr fontId="3" alignment="center"/>
  </si>
  <si>
    <t>学校名ﾌﾘｶﾞﾅ</t>
    <rPh sb="0" eb="3">
      <t>ガッコウメイ</t>
    </rPh>
    <phoneticPr fontId="3" alignment="center"/>
  </si>
  <si>
    <t>携帯  (</t>
    <rPh sb="0" eb="2">
      <t>ケイタイ</t>
    </rPh>
    <phoneticPr fontId="3" alignment="center"/>
  </si>
  <si>
    <r>
      <t xml:space="preserve">総 括 申 込 書 </t>
    </r>
    <r>
      <rPr>
        <b/>
        <sz val="12"/>
        <rFont val="ＭＳ 明朝"/>
        <family val="1"/>
        <charset val="128"/>
      </rPr>
      <t>（専門委員長作成）</t>
    </r>
    <rPh sb="0" eb="1">
      <t>ソウ</t>
    </rPh>
    <rPh sb="2" eb="3">
      <t>カツ</t>
    </rPh>
    <rPh sb="4" eb="5">
      <t>サル</t>
    </rPh>
    <rPh sb="6" eb="7">
      <t>コ</t>
    </rPh>
    <rPh sb="8" eb="9">
      <t>ショ</t>
    </rPh>
    <rPh sb="11" eb="13">
      <t>センモン</t>
    </rPh>
    <rPh sb="13" eb="16">
      <t>イインチョウ</t>
    </rPh>
    <rPh sb="16" eb="18">
      <t>サクセイ</t>
    </rPh>
    <phoneticPr fontId="3" alignment="center"/>
  </si>
  <si>
    <t>印</t>
    <rPh sb="0" eb="1">
      <t>イン</t>
    </rPh>
    <phoneticPr fontId="3" alignment="center"/>
  </si>
  <si>
    <t>　　　専門委員長勤務先</t>
    <rPh sb="3" eb="5">
      <t>センモン</t>
    </rPh>
    <rPh sb="5" eb="8">
      <t>イインチョウ</t>
    </rPh>
    <rPh sb="8" eb="11">
      <t>キンムサキ</t>
    </rPh>
    <phoneticPr fontId="3" alignment="center"/>
  </si>
  <si>
    <t>　　　学校住所　    〒</t>
    <rPh sb="3" eb="5">
      <t>ガッコウ</t>
    </rPh>
    <rPh sb="5" eb="7">
      <t>ジュウショ</t>
    </rPh>
    <phoneticPr fontId="3" alignment="center"/>
  </si>
  <si>
    <t>振込銀行口座</t>
    <rPh sb="0" eb="1">
      <t>フ</t>
    </rPh>
    <rPh sb="1" eb="2">
      <t>コ</t>
    </rPh>
    <rPh sb="2" eb="4">
      <t>ギンコウ</t>
    </rPh>
    <rPh sb="4" eb="6">
      <t>コウザ</t>
    </rPh>
    <phoneticPr fontId="3"/>
  </si>
  <si>
    <t>　　ホッカイドウチュウガッコウリクジョウキョウギタイカイ　</t>
    <phoneticPr fontId="3"/>
  </si>
  <si>
    <t>ｱｽﾘｰﾄﾋﾞﾌﾞｽ</t>
    <phoneticPr fontId="3"/>
  </si>
  <si>
    <t>向陵</t>
    <rPh sb="0" eb="2">
      <t>コウリョウ</t>
    </rPh>
    <phoneticPr fontId="3" alignment="center"/>
  </si>
  <si>
    <t>ｺｳﾘｮｳ</t>
  </si>
  <si>
    <t>ｺｳﾘｮｳ</t>
    <phoneticPr fontId="3" alignment="center"/>
  </si>
  <si>
    <t>佐藤　光司</t>
    <rPh sb="0" eb="2">
      <t>サトウ</t>
    </rPh>
    <rPh sb="3" eb="5">
      <t>コウジ</t>
    </rPh>
    <phoneticPr fontId="3" alignment="center"/>
  </si>
  <si>
    <t>中体連</t>
    <rPh sb="0" eb="3">
      <t>チュウタイレン</t>
    </rPh>
    <phoneticPr fontId="11"/>
  </si>
  <si>
    <t>札幌</t>
    <rPh sb="0" eb="2">
      <t>サッポロ</t>
    </rPh>
    <phoneticPr fontId="11"/>
  </si>
  <si>
    <t>石狩</t>
    <rPh sb="0" eb="2">
      <t>イシカリ</t>
    </rPh>
    <phoneticPr fontId="11"/>
  </si>
  <si>
    <t>小樽</t>
    <rPh sb="0" eb="2">
      <t>オタル</t>
    </rPh>
    <phoneticPr fontId="11"/>
  </si>
  <si>
    <t>後志</t>
    <rPh sb="0" eb="2">
      <t>シリベシ</t>
    </rPh>
    <phoneticPr fontId="11"/>
  </si>
  <si>
    <t>留萌</t>
    <rPh sb="0" eb="2">
      <t>ルモイ</t>
    </rPh>
    <phoneticPr fontId="11"/>
  </si>
  <si>
    <t>宗谷</t>
    <rPh sb="0" eb="2">
      <t>ソウヤ</t>
    </rPh>
    <phoneticPr fontId="11"/>
  </si>
  <si>
    <t>上川南部</t>
    <rPh sb="0" eb="2">
      <t>カミカワ</t>
    </rPh>
    <rPh sb="2" eb="4">
      <t>ナンブ</t>
    </rPh>
    <phoneticPr fontId="11"/>
  </si>
  <si>
    <t>上川北部</t>
    <rPh sb="0" eb="2">
      <t>カミカワ</t>
    </rPh>
    <rPh sb="2" eb="4">
      <t>ホクブ</t>
    </rPh>
    <phoneticPr fontId="11"/>
  </si>
  <si>
    <t>函館</t>
    <rPh sb="0" eb="2">
      <t>ハコダテ</t>
    </rPh>
    <phoneticPr fontId="11"/>
  </si>
  <si>
    <t>渡島</t>
    <rPh sb="0" eb="2">
      <t>オシマ</t>
    </rPh>
    <phoneticPr fontId="11"/>
  </si>
  <si>
    <t>檜山</t>
    <rPh sb="0" eb="2">
      <t>ヒヤマ</t>
    </rPh>
    <phoneticPr fontId="11"/>
  </si>
  <si>
    <t>南空知</t>
    <rPh sb="0" eb="1">
      <t>ミナミ</t>
    </rPh>
    <rPh sb="1" eb="3">
      <t>ソラチ</t>
    </rPh>
    <phoneticPr fontId="11"/>
  </si>
  <si>
    <t>北空知</t>
    <rPh sb="0" eb="1">
      <t>キタ</t>
    </rPh>
    <rPh sb="1" eb="3">
      <t>ソラチ</t>
    </rPh>
    <phoneticPr fontId="11"/>
  </si>
  <si>
    <t>日高</t>
    <rPh sb="0" eb="2">
      <t>ヒダカ</t>
    </rPh>
    <phoneticPr fontId="11"/>
  </si>
  <si>
    <t>西胆振</t>
    <rPh sb="0" eb="1">
      <t>ニシ</t>
    </rPh>
    <rPh sb="1" eb="3">
      <t>イブリ</t>
    </rPh>
    <phoneticPr fontId="11"/>
  </si>
  <si>
    <t>東胆振</t>
    <rPh sb="0" eb="1">
      <t>ヒガシ</t>
    </rPh>
    <rPh sb="1" eb="3">
      <t>イブリ</t>
    </rPh>
    <phoneticPr fontId="11"/>
  </si>
  <si>
    <t>全十勝</t>
    <rPh sb="0" eb="1">
      <t>ゼン</t>
    </rPh>
    <rPh sb="1" eb="3">
      <t>トカチ</t>
    </rPh>
    <phoneticPr fontId="11"/>
  </si>
  <si>
    <t>釧路</t>
    <rPh sb="0" eb="2">
      <t>クシロ</t>
    </rPh>
    <phoneticPr fontId="11"/>
  </si>
  <si>
    <t>根室</t>
    <rPh sb="0" eb="2">
      <t>ネムロ</t>
    </rPh>
    <phoneticPr fontId="11"/>
  </si>
  <si>
    <t>オホーツク</t>
    <phoneticPr fontId="11"/>
  </si>
  <si>
    <t>ｱｽﾘｰﾄﾋﾞﾌﾞｽ代金内訳</t>
    <rPh sb="10" eb="12">
      <t>ダイキン</t>
    </rPh>
    <rPh sb="12" eb="14">
      <t>ウチワケ</t>
    </rPh>
    <phoneticPr fontId="3"/>
  </si>
  <si>
    <t>中体連名プルダウンメニューを追加しました</t>
    <rPh sb="0" eb="3">
      <t>チュウタイレン</t>
    </rPh>
    <rPh sb="3" eb="4">
      <t>メイ</t>
    </rPh>
    <rPh sb="14" eb="16">
      <t>ツイカ</t>
    </rPh>
    <phoneticPr fontId="3" alignment="center"/>
  </si>
  <si>
    <t>令和４年度　北海道中学校体育大会</t>
    <rPh sb="0" eb="1">
      <t>レイ</t>
    </rPh>
    <rPh sb="1" eb="2">
      <t>ワ</t>
    </rPh>
    <rPh sb="3" eb="5">
      <t>ネンド</t>
    </rPh>
    <rPh sb="6" eb="9">
      <t>ホッカイドウ</t>
    </rPh>
    <rPh sb="9" eb="12">
      <t>チュウガッコウ</t>
    </rPh>
    <rPh sb="12" eb="14">
      <t>タイイク</t>
    </rPh>
    <rPh sb="14" eb="16">
      <t>タイカイ</t>
    </rPh>
    <phoneticPr fontId="3" alignment="center"/>
  </si>
  <si>
    <t>第5３回　北海道中学校陸上競技大会</t>
    <rPh sb="0" eb="1">
      <t>ダイ</t>
    </rPh>
    <rPh sb="3" eb="4">
      <t>カイ</t>
    </rPh>
    <rPh sb="5" eb="8">
      <t>ホッカイドウ</t>
    </rPh>
    <rPh sb="8" eb="11">
      <t>チュウガッコウ</t>
    </rPh>
    <rPh sb="11" eb="13">
      <t>リクジョウ</t>
    </rPh>
    <rPh sb="13" eb="15">
      <t>キョウギ</t>
    </rPh>
    <rPh sb="15" eb="17">
      <t>タイカイ</t>
    </rPh>
    <phoneticPr fontId="3" alignment="center"/>
  </si>
  <si>
    <t>０５４０１２９</t>
    <phoneticPr fontId="3"/>
  </si>
  <si>
    <t>　北海道中学校陸上競技大会　実行委員長　緒方　隆人</t>
    <rPh sb="20" eb="22">
      <t>オガタ</t>
    </rPh>
    <rPh sb="23" eb="25">
      <t>タカヒト</t>
    </rPh>
    <phoneticPr fontId="3"/>
  </si>
  <si>
    <t>　　ジッコウイインチョウ　オガタ　タカヒト</t>
    <phoneticPr fontId="3"/>
  </si>
  <si>
    <t>　北見信用金庫　常呂支店（店番０２１）　普通預金　</t>
    <rPh sb="1" eb="3">
      <t>キタミ</t>
    </rPh>
    <rPh sb="8" eb="10">
      <t>トコロ</t>
    </rPh>
    <rPh sb="22" eb="24">
      <t>ヨキン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</si>
</sst>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42" formatCode="_ &quot;¥&quot;* #,##0_ ;_ &quot;¥&quot;* \-#,##0_ ;_ &quot;¥&quot;* &quot;-&quot;_ ;_ @_ "/>
    <numFmt numFmtId="176" formatCode="#,###"/>
    <numFmt numFmtId="177" formatCode="#"/>
    <numFmt numFmtId="178" formatCode="#,###&quot;円&quot;"/>
    <numFmt numFmtId="179" formatCode="#\ﾁ\ｰ\ﾑ"/>
    <numFmt numFmtId="180" formatCode="\+0.0;\-0.0;\ 0.0"/>
    <numFmt numFmtId="181" formatCode="#&quot;点&quot;"/>
    <numFmt numFmtId="182" formatCode="#,##0;&quot;¥&quot;&quot;¥&quot;&quot;¥&quot;\!\!\!\-#,##0;&quot;-&quot;"/>
    <numFmt numFmtId="183" formatCode="_(&quot;¥&quot;* #,##0_);_(&quot;¥&quot;* \(#,##0\);_(&quot;¥&quot;* &quot;-&quot;??_);_(@_)"/>
  </numFmts>
  <fonts count="2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color rgb="FF00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0" fillId="0" borderId="0"/>
    <xf numFmtId="0" fontId="2" fillId="0" borderId="0"/>
    <xf numFmtId="0" fontId="1" fillId="0" borderId="0"/>
    <xf numFmtId="182" fontId="19" fillId="0" borderId="0" applyFill="0" applyBorder="0" applyAlignment="0"/>
    <xf numFmtId="0" fontId="20" fillId="0" borderId="56" applyNumberFormat="0" applyAlignment="0" applyProtection="0">
      <alignment horizontal="left" vertical="center"/>
    </xf>
    <xf numFmtId="0" fontId="20" fillId="0" borderId="44">
      <alignment horizontal="left"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83" fontId="23" fillId="2" borderId="62" applyFont="0" applyFill="0" applyBorder="0" applyAlignment="0" applyProtection="0"/>
    <xf numFmtId="0" fontId="24" fillId="0" borderId="0">
      <alignment vertical="center"/>
    </xf>
  </cellStyleXfs>
  <cellXfs count="353">
    <xf numFmtId="0" fontId="0" fillId="0" borderId="0" xfId="0"/>
    <xf numFmtId="0" fontId="0" fillId="0" borderId="1" xfId="0" applyBorder="1"/>
    <xf numFmtId="0" fontId="0" fillId="0" borderId="3" xfId="0" applyBorder="1"/>
    <xf numFmtId="0" fontId="5" fillId="0" borderId="0" xfId="0" applyFont="1"/>
    <xf numFmtId="0" fontId="0" fillId="0" borderId="4" xfId="0" applyBorder="1" applyAlignment="1">
      <alignment horizontal="right"/>
    </xf>
    <xf numFmtId="0" fontId="9" fillId="0" borderId="0" xfId="0" applyFont="1"/>
    <xf numFmtId="0" fontId="0" fillId="0" borderId="0" xfId="0" applyAlignment="1">
      <alignment horizontal="left"/>
    </xf>
    <xf numFmtId="0" fontId="7" fillId="0" borderId="0" xfId="1" applyFont="1"/>
    <xf numFmtId="0" fontId="7" fillId="0" borderId="4" xfId="1" applyFont="1" applyBorder="1"/>
    <xf numFmtId="0" fontId="6" fillId="0" borderId="1" xfId="1" applyFont="1" applyBorder="1" applyAlignment="1">
      <alignment horizontal="right"/>
    </xf>
    <xf numFmtId="0" fontId="7" fillId="0" borderId="0" xfId="1" applyFont="1" applyBorder="1"/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5" fontId="0" fillId="0" borderId="0" xfId="0" applyNumberFormat="1" applyAlignment="1">
      <alignment horizontal="center"/>
    </xf>
    <xf numFmtId="5" fontId="0" fillId="0" borderId="0" xfId="0" applyNumberFormat="1"/>
    <xf numFmtId="0" fontId="2" fillId="0" borderId="44" xfId="0" applyFon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horizontal="right"/>
    </xf>
    <xf numFmtId="179" fontId="0" fillId="0" borderId="4" xfId="0" applyNumberFormat="1" applyBorder="1" applyAlignment="1">
      <alignment horizontal="center"/>
    </xf>
    <xf numFmtId="179" fontId="0" fillId="0" borderId="4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4" xfId="0" applyNumberFormat="1" applyBorder="1" applyAlignment="1">
      <alignment horizontal="left"/>
    </xf>
    <xf numFmtId="0" fontId="0" fillId="0" borderId="45" xfId="0" applyBorder="1" applyAlignment="1">
      <alignment horizontal="left"/>
    </xf>
    <xf numFmtId="178" fontId="6" fillId="0" borderId="2" xfId="0" applyNumberFormat="1" applyFont="1" applyBorder="1" applyAlignment="1">
      <alignment horizontal="center"/>
    </xf>
    <xf numFmtId="178" fontId="1" fillId="0" borderId="4" xfId="0" applyNumberFormat="1" applyFont="1" applyBorder="1" applyAlignment="1">
      <alignment horizontal="right"/>
    </xf>
    <xf numFmtId="0" fontId="6" fillId="0" borderId="44" xfId="0" applyFont="1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0" fillId="0" borderId="40" xfId="0" applyBorder="1" applyAlignment="1">
      <alignment horizontal="right"/>
    </xf>
    <xf numFmtId="0" fontId="6" fillId="0" borderId="44" xfId="0" applyFont="1" applyFill="1" applyBorder="1" applyAlignment="1">
      <alignment horizontal="center" shrinkToFit="1"/>
    </xf>
    <xf numFmtId="0" fontId="6" fillId="0" borderId="44" xfId="0" applyNumberFormat="1" applyFont="1" applyFill="1" applyBorder="1" applyAlignment="1">
      <alignment horizontal="center" shrinkToFit="1"/>
    </xf>
    <xf numFmtId="3" fontId="6" fillId="0" borderId="44" xfId="0" applyNumberFormat="1" applyFont="1" applyBorder="1" applyAlignment="1">
      <alignment horizontal="right" shrinkToFit="1"/>
    </xf>
    <xf numFmtId="0" fontId="17" fillId="0" borderId="0" xfId="0" applyFont="1" applyAlignment="1">
      <alignment horizontal="right"/>
    </xf>
    <xf numFmtId="0" fontId="7" fillId="0" borderId="4" xfId="1" applyFont="1" applyBorder="1" applyAlignment="1">
      <alignment horizontal="right"/>
    </xf>
    <xf numFmtId="0" fontId="1" fillId="0" borderId="4" xfId="1" applyFont="1" applyBorder="1" applyAlignment="1">
      <alignment horizontal="right" shrinkToFit="1"/>
    </xf>
    <xf numFmtId="0" fontId="12" fillId="0" borderId="4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0" fillId="0" borderId="47" xfId="0" applyBorder="1" applyAlignment="1"/>
    <xf numFmtId="0" fontId="6" fillId="0" borderId="48" xfId="0" applyFont="1" applyBorder="1" applyAlignment="1"/>
    <xf numFmtId="0" fontId="0" fillId="0" borderId="49" xfId="0" applyBorder="1" applyAlignment="1"/>
    <xf numFmtId="0" fontId="1" fillId="3" borderId="0" xfId="3" applyFill="1"/>
    <xf numFmtId="0" fontId="18" fillId="3" borderId="0" xfId="3" applyFont="1" applyFill="1"/>
    <xf numFmtId="0" fontId="1" fillId="0" borderId="0" xfId="3"/>
    <xf numFmtId="0" fontId="1" fillId="3" borderId="59" xfId="3" applyFill="1" applyBorder="1"/>
    <xf numFmtId="0" fontId="1" fillId="3" borderId="59" xfId="3" applyFont="1" applyFill="1" applyBorder="1" applyAlignment="1"/>
    <xf numFmtId="0" fontId="1" fillId="3" borderId="6" xfId="3" applyFill="1" applyBorder="1" applyAlignment="1">
      <alignment shrinkToFit="1"/>
    </xf>
    <xf numFmtId="0" fontId="1" fillId="3" borderId="5" xfId="3" applyFill="1" applyBorder="1" applyAlignment="1">
      <alignment vertical="center"/>
    </xf>
    <xf numFmtId="0" fontId="1" fillId="3" borderId="5" xfId="3" applyFill="1" applyBorder="1"/>
    <xf numFmtId="0" fontId="1" fillId="3" borderId="5" xfId="3" applyFont="1" applyFill="1" applyBorder="1" applyAlignment="1">
      <alignment horizontal="left"/>
    </xf>
    <xf numFmtId="0" fontId="1" fillId="3" borderId="60" xfId="3" applyFill="1" applyBorder="1" applyAlignment="1">
      <alignment horizontal="center"/>
    </xf>
    <xf numFmtId="0" fontId="1" fillId="3" borderId="1" xfId="3" applyFill="1" applyBorder="1" applyAlignment="1">
      <alignment horizontal="center" vertical="center"/>
    </xf>
    <xf numFmtId="49" fontId="1" fillId="3" borderId="1" xfId="3" applyNumberFormat="1" applyFill="1" applyBorder="1" applyAlignment="1">
      <alignment horizontal="right" vertical="center"/>
    </xf>
    <xf numFmtId="180" fontId="1" fillId="3" borderId="4" xfId="3" applyNumberFormat="1" applyFill="1" applyBorder="1" applyAlignment="1">
      <alignment vertical="center"/>
    </xf>
    <xf numFmtId="0" fontId="6" fillId="3" borderId="2" xfId="3" applyFont="1" applyFill="1" applyBorder="1" applyAlignment="1">
      <alignment vertical="center"/>
    </xf>
    <xf numFmtId="0" fontId="6" fillId="3" borderId="4" xfId="3" applyFont="1" applyFill="1" applyBorder="1" applyAlignment="1">
      <alignment vertical="center"/>
    </xf>
    <xf numFmtId="0" fontId="1" fillId="3" borderId="61" xfId="3" applyFill="1" applyBorder="1"/>
    <xf numFmtId="0" fontId="1" fillId="4" borderId="0" xfId="3" applyFill="1"/>
    <xf numFmtId="0" fontId="18" fillId="4" borderId="0" xfId="3" applyFont="1" applyFill="1"/>
    <xf numFmtId="0" fontId="1" fillId="4" borderId="59" xfId="3" applyFill="1" applyBorder="1"/>
    <xf numFmtId="0" fontId="1" fillId="4" borderId="59" xfId="3" applyFill="1" applyBorder="1" applyAlignment="1"/>
    <xf numFmtId="0" fontId="1" fillId="0" borderId="6" xfId="3" applyFill="1" applyBorder="1" applyAlignment="1">
      <alignment shrinkToFit="1"/>
    </xf>
    <xf numFmtId="0" fontId="1" fillId="4" borderId="5" xfId="3" applyFill="1" applyBorder="1" applyAlignment="1">
      <alignment vertical="center"/>
    </xf>
    <xf numFmtId="0" fontId="1" fillId="4" borderId="5" xfId="3" applyFill="1" applyBorder="1"/>
    <xf numFmtId="0" fontId="1" fillId="4" borderId="5" xfId="3" applyFont="1" applyFill="1" applyBorder="1" applyAlignment="1">
      <alignment horizontal="left"/>
    </xf>
    <xf numFmtId="0" fontId="1" fillId="0" borderId="60" xfId="3" applyFill="1" applyBorder="1" applyAlignment="1">
      <alignment horizontal="center"/>
    </xf>
    <xf numFmtId="0" fontId="1" fillId="4" borderId="1" xfId="3" applyFill="1" applyBorder="1" applyAlignment="1">
      <alignment horizontal="center" vertical="center"/>
    </xf>
    <xf numFmtId="49" fontId="1" fillId="4" borderId="1" xfId="3" applyNumberFormat="1" applyFill="1" applyBorder="1" applyAlignment="1">
      <alignment horizontal="right" vertical="center"/>
    </xf>
    <xf numFmtId="180" fontId="1" fillId="4" borderId="4" xfId="3" applyNumberFormat="1" applyFill="1" applyBorder="1" applyAlignment="1">
      <alignment vertical="center"/>
    </xf>
    <xf numFmtId="0" fontId="6" fillId="4" borderId="2" xfId="3" applyFont="1" applyFill="1" applyBorder="1" applyAlignment="1">
      <alignment vertical="center"/>
    </xf>
    <xf numFmtId="0" fontId="6" fillId="4" borderId="4" xfId="3" applyFont="1" applyFill="1" applyBorder="1" applyAlignment="1">
      <alignment vertical="center"/>
    </xf>
    <xf numFmtId="0" fontId="1" fillId="4" borderId="61" xfId="3" applyFill="1" applyBorder="1"/>
    <xf numFmtId="0" fontId="1" fillId="3" borderId="59" xfId="3" applyFill="1" applyBorder="1" applyAlignment="1">
      <alignment shrinkToFit="1"/>
    </xf>
    <xf numFmtId="0" fontId="1" fillId="3" borderId="5" xfId="3" applyFill="1" applyBorder="1" applyAlignment="1">
      <alignment horizontal="center"/>
    </xf>
    <xf numFmtId="180" fontId="1" fillId="3" borderId="1" xfId="3" applyNumberFormat="1" applyFill="1" applyBorder="1" applyAlignment="1">
      <alignment vertical="center"/>
    </xf>
    <xf numFmtId="0" fontId="6" fillId="3" borderId="1" xfId="3" applyFont="1" applyFill="1" applyBorder="1" applyAlignment="1">
      <alignment vertical="center"/>
    </xf>
    <xf numFmtId="0" fontId="1" fillId="3" borderId="1" xfId="3" applyFill="1" applyBorder="1"/>
    <xf numFmtId="0" fontId="1" fillId="0" borderId="0" xfId="3" applyFill="1"/>
    <xf numFmtId="0" fontId="18" fillId="0" borderId="0" xfId="3" applyFont="1" applyFill="1"/>
    <xf numFmtId="0" fontId="1" fillId="0" borderId="59" xfId="3" applyFill="1" applyBorder="1"/>
    <xf numFmtId="0" fontId="1" fillId="0" borderId="59" xfId="3" applyFill="1" applyBorder="1" applyAlignment="1">
      <alignment shrinkToFit="1"/>
    </xf>
    <xf numFmtId="0" fontId="1" fillId="0" borderId="5" xfId="3" applyFill="1" applyBorder="1" applyAlignment="1">
      <alignment vertical="center"/>
    </xf>
    <xf numFmtId="0" fontId="1" fillId="0" borderId="5" xfId="3" applyFill="1" applyBorder="1"/>
    <xf numFmtId="0" fontId="1" fillId="0" borderId="5" xfId="3" applyFill="1" applyBorder="1" applyAlignment="1">
      <alignment horizontal="center"/>
    </xf>
    <xf numFmtId="0" fontId="1" fillId="0" borderId="1" xfId="3" applyFill="1" applyBorder="1" applyAlignment="1">
      <alignment horizontal="center" vertical="center"/>
    </xf>
    <xf numFmtId="49" fontId="1" fillId="0" borderId="1" xfId="3" applyNumberFormat="1" applyFill="1" applyBorder="1" applyAlignment="1">
      <alignment horizontal="right" vertical="center"/>
    </xf>
    <xf numFmtId="180" fontId="1" fillId="0" borderId="1" xfId="3" applyNumberForma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1" fillId="0" borderId="1" xfId="3" applyFill="1" applyBorder="1"/>
    <xf numFmtId="0" fontId="1" fillId="0" borderId="61" xfId="3" applyFill="1" applyBorder="1"/>
    <xf numFmtId="0" fontId="0" fillId="0" borderId="0" xfId="0"/>
    <xf numFmtId="0" fontId="6" fillId="0" borderId="2" xfId="1" applyFont="1" applyBorder="1"/>
    <xf numFmtId="0" fontId="7" fillId="0" borderId="0" xfId="1" applyFont="1"/>
    <xf numFmtId="0" fontId="6" fillId="0" borderId="2" xfId="1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3" xfId="0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176" fontId="1" fillId="5" borderId="43" xfId="0" applyNumberFormat="1" applyFont="1" applyFill="1" applyBorder="1" applyAlignment="1">
      <alignment horizontal="right" vertical="center"/>
    </xf>
    <xf numFmtId="0" fontId="0" fillId="5" borderId="36" xfId="0" applyFill="1" applyBorder="1" applyAlignment="1">
      <alignment horizontal="left" vertical="center"/>
    </xf>
    <xf numFmtId="176" fontId="1" fillId="5" borderId="38" xfId="0" applyNumberFormat="1" applyFont="1" applyFill="1" applyBorder="1" applyAlignment="1">
      <alignment horizontal="center" vertical="center"/>
    </xf>
    <xf numFmtId="0" fontId="0" fillId="5" borderId="37" xfId="0" applyFill="1" applyBorder="1" applyAlignment="1">
      <alignment horizontal="left" vertical="center"/>
    </xf>
    <xf numFmtId="0" fontId="0" fillId="6" borderId="0" xfId="0" applyFill="1"/>
    <xf numFmtId="5" fontId="0" fillId="6" borderId="0" xfId="0" applyNumberFormat="1" applyFill="1"/>
    <xf numFmtId="0" fontId="0" fillId="0" borderId="0" xfId="0"/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2" xfId="0" applyFont="1" applyFill="1" applyBorder="1" applyAlignment="1">
      <alignment horizontal="center" shrinkToFit="1"/>
    </xf>
    <xf numFmtId="0" fontId="6" fillId="2" borderId="2" xfId="0" applyNumberFormat="1" applyFont="1" applyFill="1" applyBorder="1" applyAlignment="1">
      <alignment horizontal="center" shrinkToFit="1"/>
    </xf>
    <xf numFmtId="0" fontId="0" fillId="0" borderId="0" xfId="0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5" borderId="63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42" fontId="8" fillId="0" borderId="28" xfId="0" applyNumberFormat="1" applyFont="1" applyBorder="1" applyAlignment="1">
      <alignment horizontal="center" shrinkToFit="1"/>
    </xf>
    <xf numFmtId="42" fontId="8" fillId="0" borderId="1" xfId="0" applyNumberFormat="1" applyFont="1" applyBorder="1" applyAlignment="1">
      <alignment horizontal="center" shrinkToFit="1"/>
    </xf>
    <xf numFmtId="42" fontId="8" fillId="0" borderId="2" xfId="0" applyNumberFormat="1" applyFont="1" applyBorder="1" applyAlignment="1">
      <alignment horizontal="center" shrinkToFit="1"/>
    </xf>
    <xf numFmtId="42" fontId="8" fillId="0" borderId="8" xfId="0" applyNumberFormat="1" applyFont="1" applyBorder="1" applyAlignment="1">
      <alignment horizontal="center" shrinkToFit="1"/>
    </xf>
    <xf numFmtId="42" fontId="8" fillId="0" borderId="14" xfId="0" applyNumberFormat="1" applyFont="1" applyBorder="1" applyAlignment="1">
      <alignment horizontal="center" shrinkToFit="1"/>
    </xf>
    <xf numFmtId="42" fontId="8" fillId="0" borderId="29" xfId="0" applyNumberFormat="1" applyFont="1" applyBorder="1" applyAlignment="1">
      <alignment horizontal="center" shrinkToFit="1"/>
    </xf>
    <xf numFmtId="42" fontId="8" fillId="0" borderId="6" xfId="0" applyNumberFormat="1" applyFont="1" applyBorder="1" applyAlignment="1">
      <alignment horizontal="center" shrinkToFit="1"/>
    </xf>
    <xf numFmtId="42" fontId="8" fillId="0" borderId="7" xfId="0" applyNumberFormat="1" applyFont="1" applyBorder="1" applyAlignment="1">
      <alignment horizontal="center" shrinkToFit="1"/>
    </xf>
    <xf numFmtId="42" fontId="8" fillId="0" borderId="9" xfId="0" applyNumberFormat="1" applyFont="1" applyBorder="1" applyAlignment="1">
      <alignment horizontal="center" shrinkToFit="1"/>
    </xf>
    <xf numFmtId="42" fontId="8" fillId="0" borderId="16" xfId="0" applyNumberFormat="1" applyFont="1" applyBorder="1" applyAlignment="1">
      <alignment horizontal="center" shrinkToFit="1"/>
    </xf>
    <xf numFmtId="42" fontId="8" fillId="0" borderId="30" xfId="0" applyNumberFormat="1" applyFont="1" applyBorder="1" applyAlignment="1">
      <alignment horizontal="center" shrinkToFit="1"/>
    </xf>
    <xf numFmtId="42" fontId="8" fillId="0" borderId="22" xfId="0" applyNumberFormat="1" applyFont="1" applyBorder="1" applyAlignment="1">
      <alignment horizontal="center" shrinkToFit="1"/>
    </xf>
    <xf numFmtId="42" fontId="8" fillId="0" borderId="23" xfId="0" applyNumberFormat="1" applyFont="1" applyBorder="1" applyAlignment="1">
      <alignment horizontal="center" shrinkToFit="1"/>
    </xf>
    <xf numFmtId="42" fontId="8" fillId="0" borderId="24" xfId="0" applyNumberFormat="1" applyFont="1" applyBorder="1" applyAlignment="1">
      <alignment horizontal="center" shrinkToFit="1"/>
    </xf>
    <xf numFmtId="42" fontId="8" fillId="0" borderId="25" xfId="0" applyNumberFormat="1" applyFont="1" applyBorder="1" applyAlignment="1">
      <alignment horizontal="center" shrinkToFit="1"/>
    </xf>
    <xf numFmtId="0" fontId="0" fillId="0" borderId="0" xfId="0" applyFont="1"/>
    <xf numFmtId="0" fontId="0" fillId="0" borderId="0" xfId="0" applyFont="1" applyAlignment="1">
      <alignment horizontal="left"/>
    </xf>
    <xf numFmtId="176" fontId="7" fillId="5" borderId="46" xfId="0" applyNumberFormat="1" applyFont="1" applyFill="1" applyBorder="1" applyAlignment="1">
      <alignment horizontal="right" vertical="center" shrinkToFit="1"/>
    </xf>
    <xf numFmtId="177" fontId="7" fillId="5" borderId="39" xfId="0" applyNumberFormat="1" applyFont="1" applyFill="1" applyBorder="1" applyAlignment="1">
      <alignment horizontal="center" vertical="center" shrinkToFit="1"/>
    </xf>
    <xf numFmtId="177" fontId="7" fillId="5" borderId="5" xfId="0" applyNumberFormat="1" applyFont="1" applyFill="1" applyBorder="1" applyAlignment="1">
      <alignment horizontal="center" vertical="center" shrinkToFit="1"/>
    </xf>
    <xf numFmtId="177" fontId="7" fillId="5" borderId="40" xfId="0" applyNumberFormat="1" applyFont="1" applyFill="1" applyBorder="1" applyAlignment="1">
      <alignment horizontal="center" vertical="center" shrinkToFit="1"/>
    </xf>
    <xf numFmtId="177" fontId="7" fillId="5" borderId="41" xfId="0" applyNumberFormat="1" applyFont="1" applyFill="1" applyBorder="1" applyAlignment="1">
      <alignment horizontal="center" vertical="center" shrinkToFit="1"/>
    </xf>
    <xf numFmtId="177" fontId="7" fillId="5" borderId="42" xfId="0" applyNumberFormat="1" applyFont="1" applyFill="1" applyBorder="1" applyAlignment="1">
      <alignment horizontal="center" vertical="center" shrinkToFit="1"/>
    </xf>
    <xf numFmtId="176" fontId="7" fillId="5" borderId="26" xfId="0" applyNumberFormat="1" applyFont="1" applyFill="1" applyBorder="1" applyAlignment="1">
      <alignment vertical="center" shrinkToFit="1"/>
    </xf>
    <xf numFmtId="176" fontId="7" fillId="5" borderId="17" xfId="0" applyNumberFormat="1" applyFont="1" applyFill="1" applyBorder="1" applyAlignment="1">
      <alignment vertical="center" shrinkToFit="1"/>
    </xf>
    <xf numFmtId="176" fontId="7" fillId="5" borderId="18" xfId="0" applyNumberFormat="1" applyFont="1" applyFill="1" applyBorder="1" applyAlignment="1">
      <alignment vertical="center" shrinkToFit="1"/>
    </xf>
    <xf numFmtId="176" fontId="7" fillId="5" borderId="19" xfId="0" applyNumberFormat="1" applyFont="1" applyFill="1" applyBorder="1" applyAlignment="1">
      <alignment vertical="center" shrinkToFit="1"/>
    </xf>
    <xf numFmtId="176" fontId="7" fillId="5" borderId="20" xfId="0" applyNumberFormat="1" applyFont="1" applyFill="1" applyBorder="1" applyAlignment="1">
      <alignment vertical="center" shrinkToFi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Fill="1" applyBorder="1" applyAlignment="1">
      <alignment horizontal="left" vertical="center"/>
    </xf>
    <xf numFmtId="0" fontId="0" fillId="0" borderId="73" xfId="0" applyFill="1" applyBorder="1" applyAlignment="1">
      <alignment horizontal="left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Fill="1" applyBorder="1" applyAlignment="1">
      <alignment horizontal="left" vertical="center"/>
    </xf>
    <xf numFmtId="0" fontId="0" fillId="0" borderId="79" xfId="0" applyFill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Fill="1" applyBorder="1" applyAlignment="1">
      <alignment horizontal="left" vertical="center"/>
    </xf>
    <xf numFmtId="0" fontId="0" fillId="0" borderId="85" xfId="0" applyFill="1" applyBorder="1" applyAlignment="1">
      <alignment horizontal="left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0" fillId="0" borderId="89" xfId="0" applyFill="1" applyBorder="1" applyAlignment="1">
      <alignment horizontal="left" vertical="center"/>
    </xf>
    <xf numFmtId="0" fontId="0" fillId="0" borderId="90" xfId="0" applyFill="1" applyBorder="1" applyAlignment="1">
      <alignment horizontal="left" vertical="center"/>
    </xf>
    <xf numFmtId="0" fontId="7" fillId="0" borderId="91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Fill="1" applyBorder="1" applyAlignment="1">
      <alignment horizontal="left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0" fillId="0" borderId="67" xfId="0" applyBorder="1" applyAlignment="1">
      <alignment horizontal="left" vertical="center" wrapText="1"/>
    </xf>
    <xf numFmtId="0" fontId="0" fillId="0" borderId="72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9" xfId="0" applyBorder="1" applyAlignment="1">
      <alignment horizontal="left" vertical="center" wrapText="1"/>
    </xf>
    <xf numFmtId="0" fontId="0" fillId="0" borderId="85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79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176" fontId="7" fillId="0" borderId="70" xfId="0" applyNumberFormat="1" applyFont="1" applyBorder="1" applyAlignment="1">
      <alignment horizontal="center" vertical="center"/>
    </xf>
    <xf numFmtId="176" fontId="7" fillId="0" borderId="76" xfId="0" applyNumberFormat="1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center" vertical="center"/>
    </xf>
    <xf numFmtId="176" fontId="7" fillId="0" borderId="88" xfId="0" applyNumberFormat="1" applyFont="1" applyBorder="1" applyAlignment="1">
      <alignment horizontal="center" vertical="center"/>
    </xf>
    <xf numFmtId="176" fontId="7" fillId="0" borderId="94" xfId="0" applyNumberFormat="1" applyFont="1" applyBorder="1" applyAlignment="1">
      <alignment horizontal="center" vertical="center"/>
    </xf>
    <xf numFmtId="176" fontId="7" fillId="0" borderId="100" xfId="0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0" applyFont="1"/>
    <xf numFmtId="5" fontId="8" fillId="0" borderId="0" xfId="0" applyNumberFormat="1" applyFont="1"/>
    <xf numFmtId="0" fontId="8" fillId="0" borderId="0" xfId="0" applyFont="1" applyBorder="1" applyAlignment="1"/>
    <xf numFmtId="3" fontId="8" fillId="0" borderId="0" xfId="0" applyNumberFormat="1" applyFont="1" applyBorder="1" applyAlignment="1">
      <alignment horizontal="center"/>
    </xf>
    <xf numFmtId="0" fontId="26" fillId="7" borderId="0" xfId="0" applyFont="1" applyFill="1" applyAlignment="1">
      <alignment horizontal="center" vertical="center"/>
    </xf>
    <xf numFmtId="0" fontId="27" fillId="7" borderId="101" xfId="0" applyFont="1" applyFill="1" applyBorder="1" applyAlignment="1">
      <alignment horizontal="center" vertical="center"/>
    </xf>
    <xf numFmtId="0" fontId="0" fillId="8" borderId="0" xfId="0" applyFill="1"/>
    <xf numFmtId="0" fontId="28" fillId="0" borderId="0" xfId="0" applyFont="1" applyAlignment="1">
      <alignment horizontal="justify" vertical="center"/>
    </xf>
    <xf numFmtId="0" fontId="28" fillId="0" borderId="0" xfId="0" applyFont="1"/>
    <xf numFmtId="0" fontId="0" fillId="0" borderId="0" xfId="0" applyFont="1" applyFill="1"/>
    <xf numFmtId="5" fontId="25" fillId="0" borderId="0" xfId="0" applyNumberFormat="1" applyFont="1" applyFill="1"/>
    <xf numFmtId="0" fontId="25" fillId="0" borderId="0" xfId="0" applyFont="1" applyFill="1"/>
    <xf numFmtId="0" fontId="0" fillId="0" borderId="0" xfId="0" applyFill="1"/>
    <xf numFmtId="49" fontId="0" fillId="0" borderId="0" xfId="0" quotePrefix="1" applyNumberFormat="1" applyFont="1" applyFill="1"/>
    <xf numFmtId="5" fontId="0" fillId="0" borderId="0" xfId="0" applyNumberFormat="1" applyFill="1"/>
    <xf numFmtId="0" fontId="0" fillId="0" borderId="1" xfId="0" applyFill="1" applyBorder="1"/>
    <xf numFmtId="0" fontId="0" fillId="0" borderId="15" xfId="0" applyFill="1" applyBorder="1" applyAlignment="1">
      <alignment horizontal="center"/>
    </xf>
    <xf numFmtId="0" fontId="9" fillId="0" borderId="0" xfId="0" applyFont="1" applyFill="1"/>
    <xf numFmtId="0" fontId="5" fillId="0" borderId="0" xfId="0" applyFont="1" applyFill="1"/>
    <xf numFmtId="0" fontId="0" fillId="5" borderId="1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0" fillId="5" borderId="50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0" fillId="5" borderId="53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6" fillId="0" borderId="3" xfId="0" applyFont="1" applyBorder="1" applyAlignment="1">
      <alignment horizontal="center" shrinkToFit="1"/>
    </xf>
    <xf numFmtId="0" fontId="0" fillId="0" borderId="52" xfId="0" applyBorder="1" applyAlignment="1">
      <alignment horizontal="left"/>
    </xf>
    <xf numFmtId="0" fontId="7" fillId="0" borderId="3" xfId="0" applyFont="1" applyBorder="1" applyAlignment="1">
      <alignment horizontal="left" shrinkToFit="1"/>
    </xf>
    <xf numFmtId="0" fontId="6" fillId="0" borderId="3" xfId="0" applyFont="1" applyBorder="1" applyAlignment="1">
      <alignment horizontal="center" justifyLastLine="1" shrinkToFit="1"/>
    </xf>
    <xf numFmtId="0" fontId="16" fillId="0" borderId="3" xfId="0" applyFont="1" applyBorder="1"/>
    <xf numFmtId="177" fontId="12" fillId="0" borderId="44" xfId="1" applyNumberFormat="1" applyFont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1" applyFont="1"/>
    <xf numFmtId="0" fontId="5" fillId="0" borderId="0" xfId="1" applyFont="1" applyAlignment="1">
      <alignment horizontal="center"/>
    </xf>
    <xf numFmtId="177" fontId="12" fillId="0" borderId="44" xfId="1" applyNumberFormat="1" applyFont="1" applyBorder="1" applyAlignment="1">
      <alignment horizontal="center"/>
    </xf>
    <xf numFmtId="177" fontId="12" fillId="0" borderId="4" xfId="1" applyNumberFormat="1" applyFont="1" applyBorder="1" applyAlignment="1">
      <alignment horizontal="center"/>
    </xf>
    <xf numFmtId="3" fontId="6" fillId="0" borderId="5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177" fontId="6" fillId="2" borderId="2" xfId="0" applyNumberFormat="1" applyFont="1" applyFill="1" applyBorder="1" applyAlignment="1">
      <alignment horizontal="center"/>
    </xf>
    <xf numFmtId="177" fontId="6" fillId="2" borderId="44" xfId="0" applyNumberFormat="1" applyFont="1" applyFill="1" applyBorder="1" applyAlignment="1">
      <alignment horizontal="center"/>
    </xf>
    <xf numFmtId="5" fontId="0" fillId="0" borderId="2" xfId="0" applyNumberFormat="1" applyBorder="1" applyAlignment="1">
      <alignment horizontal="center"/>
    </xf>
    <xf numFmtId="5" fontId="0" fillId="0" borderId="4" xfId="0" applyNumberForma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178" fontId="0" fillId="0" borderId="4" xfId="0" applyNumberFormat="1" applyBorder="1" applyAlignment="1">
      <alignment horizontal="center"/>
    </xf>
    <xf numFmtId="0" fontId="2" fillId="0" borderId="4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4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2" borderId="2" xfId="0" applyFont="1" applyFill="1" applyBorder="1" applyAlignment="1">
      <alignment horizontal="center" shrinkToFit="1"/>
    </xf>
    <xf numFmtId="0" fontId="6" fillId="2" borderId="44" xfId="0" applyFont="1" applyFill="1" applyBorder="1" applyAlignment="1">
      <alignment horizontal="center" shrinkToFit="1"/>
    </xf>
    <xf numFmtId="0" fontId="6" fillId="2" borderId="2" xfId="0" applyNumberFormat="1" applyFont="1" applyFill="1" applyBorder="1" applyAlignment="1">
      <alignment horizontal="center" shrinkToFit="1"/>
    </xf>
    <xf numFmtId="0" fontId="6" fillId="2" borderId="44" xfId="0" applyNumberFormat="1" applyFont="1" applyFill="1" applyBorder="1" applyAlignment="1">
      <alignment horizontal="center" shrinkToFit="1"/>
    </xf>
    <xf numFmtId="181" fontId="1" fillId="3" borderId="6" xfId="3" applyNumberFormat="1" applyFill="1" applyBorder="1" applyAlignment="1">
      <alignment horizontal="right" vertical="center"/>
    </xf>
    <xf numFmtId="181" fontId="1" fillId="3" borderId="32" xfId="3" applyNumberFormat="1" applyFill="1" applyBorder="1" applyAlignment="1">
      <alignment horizontal="right" vertical="center"/>
    </xf>
    <xf numFmtId="181" fontId="1" fillId="3" borderId="5" xfId="3" applyNumberFormat="1" applyFill="1" applyBorder="1" applyAlignment="1">
      <alignment horizontal="right" vertical="center"/>
    </xf>
    <xf numFmtId="49" fontId="1" fillId="3" borderId="2" xfId="3" applyNumberFormat="1" applyFill="1" applyBorder="1" applyAlignment="1">
      <alignment horizontal="center" vertical="top"/>
    </xf>
    <xf numFmtId="49" fontId="1" fillId="3" borderId="4" xfId="3" applyNumberFormat="1" applyFill="1" applyBorder="1" applyAlignment="1">
      <alignment horizontal="center" vertical="top"/>
    </xf>
    <xf numFmtId="0" fontId="1" fillId="3" borderId="1" xfId="3" applyFill="1" applyBorder="1" applyAlignment="1">
      <alignment horizontal="right" vertical="center"/>
    </xf>
    <xf numFmtId="0" fontId="1" fillId="3" borderId="1" xfId="3" applyFill="1" applyBorder="1" applyAlignment="1">
      <alignment horizontal="center"/>
    </xf>
    <xf numFmtId="0" fontId="1" fillId="3" borderId="2" xfId="3" applyFont="1" applyFill="1" applyBorder="1" applyAlignment="1">
      <alignment horizontal="center" vertical="center"/>
    </xf>
    <xf numFmtId="0" fontId="1" fillId="3" borderId="44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textRotation="255"/>
    </xf>
    <xf numFmtId="49" fontId="1" fillId="3" borderId="1" xfId="3" applyNumberFormat="1" applyFill="1" applyBorder="1" applyAlignment="1">
      <alignment horizontal="center" vertical="center"/>
    </xf>
    <xf numFmtId="49" fontId="1" fillId="0" borderId="2" xfId="3" applyNumberFormat="1" applyFill="1" applyBorder="1" applyAlignment="1">
      <alignment horizontal="center" vertical="top"/>
    </xf>
    <xf numFmtId="49" fontId="1" fillId="0" borderId="4" xfId="3" applyNumberFormat="1" applyFill="1" applyBorder="1" applyAlignment="1">
      <alignment horizontal="center" vertical="top"/>
    </xf>
    <xf numFmtId="0" fontId="1" fillId="0" borderId="1" xfId="3" applyFill="1" applyBorder="1" applyAlignment="1">
      <alignment horizontal="center"/>
    </xf>
    <xf numFmtId="0" fontId="1" fillId="0" borderId="2" xfId="3" applyFont="1" applyFill="1" applyBorder="1" applyAlignment="1">
      <alignment horizontal="center" vertical="center"/>
    </xf>
    <xf numFmtId="0" fontId="1" fillId="0" borderId="44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textRotation="255"/>
    </xf>
    <xf numFmtId="49" fontId="1" fillId="0" borderId="1" xfId="3" applyNumberFormat="1" applyFill="1" applyBorder="1" applyAlignment="1">
      <alignment horizontal="center" vertical="center"/>
    </xf>
    <xf numFmtId="0" fontId="1" fillId="3" borderId="2" xfId="3" applyFill="1" applyBorder="1" applyAlignment="1">
      <alignment horizontal="right" vertical="center"/>
    </xf>
    <xf numFmtId="0" fontId="1" fillId="3" borderId="4" xfId="3" applyFill="1" applyBorder="1" applyAlignment="1">
      <alignment horizontal="right" vertical="center"/>
    </xf>
    <xf numFmtId="0" fontId="1" fillId="4" borderId="1" xfId="3" applyFill="1" applyBorder="1" applyAlignment="1">
      <alignment horizontal="center"/>
    </xf>
    <xf numFmtId="49" fontId="1" fillId="4" borderId="1" xfId="3" applyNumberFormat="1" applyFill="1" applyBorder="1" applyAlignment="1">
      <alignment horizontal="center" vertical="center"/>
    </xf>
    <xf numFmtId="0" fontId="1" fillId="4" borderId="2" xfId="3" applyFont="1" applyFill="1" applyBorder="1" applyAlignment="1">
      <alignment horizontal="center" vertical="center"/>
    </xf>
    <xf numFmtId="0" fontId="1" fillId="4" borderId="44" xfId="3" applyFont="1" applyFill="1" applyBorder="1" applyAlignment="1">
      <alignment horizontal="center" vertical="center"/>
    </xf>
    <xf numFmtId="0" fontId="1" fillId="4" borderId="4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textRotation="255"/>
    </xf>
  </cellXfs>
  <cellStyles count="11">
    <cellStyle name="Calc Currency (0)" xfId="4" xr:uid="{00000000-0005-0000-0000-000000000000}"/>
    <cellStyle name="Header1" xfId="5" xr:uid="{00000000-0005-0000-0000-000001000000}"/>
    <cellStyle name="Header2" xfId="6" xr:uid="{00000000-0005-0000-0000-000002000000}"/>
    <cellStyle name="Normal_#18-Internet" xfId="7" xr:uid="{00000000-0005-0000-0000-000003000000}"/>
    <cellStyle name="ハイパーリンク 2" xfId="8" xr:uid="{00000000-0005-0000-0000-000004000000}"/>
    <cellStyle name="金額" xfId="9" xr:uid="{00000000-0005-0000-0000-000005000000}"/>
    <cellStyle name="標準" xfId="0" builtinId="0"/>
    <cellStyle name="標準 2" xfId="10" xr:uid="{00000000-0005-0000-0000-000007000000}"/>
    <cellStyle name="標準 3" xfId="2" xr:uid="{00000000-0005-0000-0000-000008000000}"/>
    <cellStyle name="標準 3 2" xfId="3" xr:uid="{00000000-0005-0000-0000-000009000000}"/>
    <cellStyle name="標準_00全道種目別参加者用紙" xfId="1" xr:uid="{00000000-0005-0000-0000-00000A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4</xdr:row>
      <xdr:rowOff>38100</xdr:rowOff>
    </xdr:from>
    <xdr:to>
      <xdr:col>18</xdr:col>
      <xdr:colOff>352425</xdr:colOff>
      <xdr:row>25</xdr:row>
      <xdr:rowOff>85725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86825" y="781050"/>
          <a:ext cx="2371725" cy="3886200"/>
        </a:xfrm>
        <a:prstGeom prst="foldedCorner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各校の申込ファイルに，</a:t>
          </a:r>
          <a:r>
            <a:rPr kumimoji="1" lang="en-US" altLang="ja-JP" sz="1800">
              <a:solidFill>
                <a:sysClr val="windowText" lastClr="000000"/>
              </a:solidFill>
            </a:rPr>
            <a:t>『</a:t>
          </a:r>
          <a:r>
            <a:rPr kumimoji="1" lang="ja-JP" altLang="en-US" sz="1800">
              <a:solidFill>
                <a:sysClr val="windowText" lastClr="000000"/>
              </a:solidFill>
            </a:rPr>
            <a:t>集約</a:t>
          </a:r>
          <a:r>
            <a:rPr kumimoji="1" lang="en-US" altLang="ja-JP" sz="1800">
              <a:solidFill>
                <a:sysClr val="windowText" lastClr="000000"/>
              </a:solidFill>
            </a:rPr>
            <a:t>』</a:t>
          </a:r>
          <a:r>
            <a:rPr kumimoji="1" lang="ja-JP" altLang="en-US" sz="1800">
              <a:solidFill>
                <a:sysClr val="windowText" lastClr="000000"/>
              </a:solidFill>
            </a:rPr>
            <a:t>のシートがあります。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その内容をこのページにコピーペーストすると便利です。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4" tint="0.59999389629810485"/>
  </sheetPr>
  <dimension ref="A1:AB48"/>
  <sheetViews>
    <sheetView showGridLines="0" tabSelected="1" zoomScaleNormal="100" zoomScaleSheetLayoutView="85" workbookViewId="0">
      <selection activeCell="L4" sqref="L4:M4"/>
    </sheetView>
  </sheetViews>
  <sheetFormatPr defaultRowHeight="12" x14ac:dyDescent="0.25"/>
  <cols>
    <col min="1" max="1" width="3.7109375" style="11" bestFit="1" customWidth="1"/>
    <col min="3" max="3" width="15.140625" customWidth="1"/>
    <col min="4" max="4" width="15.140625" style="132" customWidth="1"/>
    <col min="5" max="5" width="13.5703125" customWidth="1"/>
    <col min="6" max="13" width="7.5703125" customWidth="1"/>
    <col min="14" max="14" width="9.7109375" bestFit="1" customWidth="1"/>
    <col min="21" max="21" width="9.140625" hidden="1" customWidth="1"/>
  </cols>
  <sheetData>
    <row r="1" spans="1:28" ht="14.25" x14ac:dyDescent="0.3">
      <c r="B1" s="251" t="s">
        <v>174</v>
      </c>
      <c r="N1" s="44" t="s">
        <v>130</v>
      </c>
    </row>
    <row r="2" spans="1:28" ht="18.75" x14ac:dyDescent="0.35">
      <c r="B2" s="252" t="s">
        <v>175</v>
      </c>
      <c r="E2" s="132"/>
      <c r="F2" s="132"/>
      <c r="G2" s="3" t="s">
        <v>140</v>
      </c>
      <c r="H2" s="132"/>
      <c r="J2" s="132"/>
      <c r="K2" s="132"/>
      <c r="L2" s="132"/>
      <c r="M2" s="132"/>
    </row>
    <row r="3" spans="1:28" ht="8.25" customHeight="1" x14ac:dyDescent="0.25"/>
    <row r="4" spans="1:28" ht="17.25" customHeight="1" x14ac:dyDescent="0.3">
      <c r="A4" s="285" t="s">
        <v>13</v>
      </c>
      <c r="B4" s="285"/>
      <c r="C4" s="284"/>
      <c r="D4" s="284"/>
      <c r="E4" s="131"/>
      <c r="F4" s="155" t="s">
        <v>142</v>
      </c>
      <c r="H4" s="132"/>
      <c r="I4" s="281"/>
      <c r="J4" s="281"/>
      <c r="K4" s="2" t="s">
        <v>67</v>
      </c>
      <c r="L4" s="281"/>
      <c r="M4" s="281"/>
      <c r="N4" s="2" t="s">
        <v>68</v>
      </c>
    </row>
    <row r="5" spans="1:28" ht="17.25" customHeight="1" x14ac:dyDescent="0.25">
      <c r="C5" s="11"/>
      <c r="D5" s="11"/>
      <c r="E5" s="131"/>
      <c r="F5" s="156" t="s">
        <v>143</v>
      </c>
      <c r="H5" s="133"/>
      <c r="I5" s="282"/>
      <c r="J5" s="282"/>
    </row>
    <row r="6" spans="1:28" ht="16.5" customHeight="1" x14ac:dyDescent="0.3">
      <c r="A6" s="285" t="s">
        <v>14</v>
      </c>
      <c r="B6" s="285"/>
      <c r="C6" s="284"/>
      <c r="D6" s="284"/>
      <c r="E6" s="134"/>
      <c r="I6" s="283"/>
      <c r="J6" s="283"/>
      <c r="K6" s="283"/>
      <c r="L6" s="283"/>
      <c r="M6" s="283"/>
      <c r="N6" s="283"/>
      <c r="U6" s="238" t="s">
        <v>151</v>
      </c>
    </row>
    <row r="7" spans="1:28" ht="16.5" customHeight="1" x14ac:dyDescent="0.25">
      <c r="C7" s="11"/>
      <c r="D7" s="11"/>
      <c r="E7" s="134"/>
      <c r="H7" s="6" t="s">
        <v>136</v>
      </c>
      <c r="I7" s="137"/>
      <c r="J7" s="135" t="s">
        <v>134</v>
      </c>
      <c r="K7" s="137"/>
      <c r="L7" s="135" t="s">
        <v>134</v>
      </c>
      <c r="M7" s="137"/>
      <c r="N7" s="136" t="s">
        <v>135</v>
      </c>
      <c r="U7" s="239"/>
      <c r="X7" s="240" t="s">
        <v>173</v>
      </c>
      <c r="Y7" s="240"/>
      <c r="Z7" s="240"/>
      <c r="AA7" s="240"/>
      <c r="AB7" s="240"/>
    </row>
    <row r="8" spans="1:28" ht="16.5" customHeight="1" x14ac:dyDescent="0.3">
      <c r="A8" s="285" t="s">
        <v>15</v>
      </c>
      <c r="B8" s="285"/>
      <c r="C8" s="284"/>
      <c r="D8" s="284"/>
      <c r="E8" s="134" t="s">
        <v>141</v>
      </c>
      <c r="H8" s="6" t="s">
        <v>137</v>
      </c>
      <c r="I8" s="137"/>
      <c r="J8" s="135" t="s">
        <v>134</v>
      </c>
      <c r="K8" s="137"/>
      <c r="L8" s="135" t="s">
        <v>134</v>
      </c>
      <c r="M8" s="137"/>
      <c r="N8" s="136" t="s">
        <v>135</v>
      </c>
      <c r="U8" s="239" t="s">
        <v>152</v>
      </c>
    </row>
    <row r="9" spans="1:28" ht="16.5" customHeight="1" x14ac:dyDescent="0.25">
      <c r="H9" s="6" t="s">
        <v>139</v>
      </c>
      <c r="I9" s="137"/>
      <c r="J9" s="135" t="s">
        <v>134</v>
      </c>
      <c r="K9" s="137"/>
      <c r="L9" s="135" t="s">
        <v>134</v>
      </c>
      <c r="M9" s="137"/>
      <c r="N9" s="136" t="s">
        <v>135</v>
      </c>
      <c r="U9" s="239" t="s">
        <v>153</v>
      </c>
    </row>
    <row r="10" spans="1:28" ht="2.25" customHeight="1" x14ac:dyDescent="0.25">
      <c r="H10" s="132"/>
      <c r="I10" s="280"/>
      <c r="J10" s="280"/>
      <c r="K10" s="280"/>
      <c r="L10" s="280"/>
      <c r="M10" s="280"/>
      <c r="N10" s="280"/>
      <c r="U10" s="239" t="s">
        <v>154</v>
      </c>
    </row>
    <row r="11" spans="1:28" ht="2.25" customHeight="1" x14ac:dyDescent="0.25">
      <c r="H11" s="133"/>
      <c r="I11" s="137"/>
      <c r="J11" s="135"/>
      <c r="K11" s="137"/>
      <c r="L11" s="135"/>
      <c r="M11" s="137"/>
      <c r="N11" s="136"/>
      <c r="U11" s="239" t="s">
        <v>155</v>
      </c>
    </row>
    <row r="12" spans="1:28" ht="2.25" customHeight="1" x14ac:dyDescent="0.25">
      <c r="H12" s="133"/>
      <c r="I12" s="137"/>
      <c r="J12" s="135"/>
      <c r="K12" s="137"/>
      <c r="L12" s="135"/>
      <c r="M12" s="137"/>
      <c r="N12" s="136"/>
      <c r="U12" s="239" t="s">
        <v>156</v>
      </c>
    </row>
    <row r="13" spans="1:28" ht="3" customHeight="1" thickBot="1" x14ac:dyDescent="0.3">
      <c r="U13" s="239" t="s">
        <v>157</v>
      </c>
    </row>
    <row r="14" spans="1:28" x14ac:dyDescent="0.25">
      <c r="E14" s="278" t="s">
        <v>8</v>
      </c>
      <c r="F14" s="17" t="s">
        <v>2</v>
      </c>
      <c r="G14" s="12" t="s">
        <v>3</v>
      </c>
      <c r="H14" s="12" t="s">
        <v>16</v>
      </c>
      <c r="I14" s="13" t="s">
        <v>41</v>
      </c>
      <c r="J14" s="14" t="s">
        <v>2</v>
      </c>
      <c r="K14" s="12" t="s">
        <v>3</v>
      </c>
      <c r="L14" s="12" t="s">
        <v>16</v>
      </c>
      <c r="M14" s="15" t="s">
        <v>41</v>
      </c>
      <c r="U14" s="239" t="s">
        <v>93</v>
      </c>
    </row>
    <row r="15" spans="1:28" x14ac:dyDescent="0.25">
      <c r="E15" s="279"/>
      <c r="F15" s="140">
        <v>2000</v>
      </c>
      <c r="G15" s="141">
        <v>3000</v>
      </c>
      <c r="H15" s="141" t="s">
        <v>40</v>
      </c>
      <c r="I15" s="142">
        <v>7000</v>
      </c>
      <c r="J15" s="143">
        <v>2000</v>
      </c>
      <c r="K15" s="141">
        <v>3000</v>
      </c>
      <c r="L15" s="141" t="s">
        <v>40</v>
      </c>
      <c r="M15" s="144">
        <v>7000</v>
      </c>
      <c r="U15" s="239" t="s">
        <v>158</v>
      </c>
    </row>
    <row r="16" spans="1:28" ht="12.4" thickBot="1" x14ac:dyDescent="0.3">
      <c r="E16" s="250" t="s">
        <v>146</v>
      </c>
      <c r="F16" s="145">
        <v>400</v>
      </c>
      <c r="G16" s="146">
        <v>400</v>
      </c>
      <c r="H16" s="146">
        <v>400</v>
      </c>
      <c r="I16" s="147" t="s">
        <v>42</v>
      </c>
      <c r="J16" s="148">
        <v>400</v>
      </c>
      <c r="K16" s="146">
        <v>400</v>
      </c>
      <c r="L16" s="146">
        <v>400</v>
      </c>
      <c r="M16" s="149" t="s">
        <v>42</v>
      </c>
      <c r="U16" s="239" t="s">
        <v>159</v>
      </c>
    </row>
    <row r="17" spans="1:21" ht="12.75" thickTop="1" thickBot="1" x14ac:dyDescent="0.3">
      <c r="E17" s="16" t="s">
        <v>5</v>
      </c>
      <c r="F17" s="150">
        <f t="shared" ref="F17:M17" si="0">SUM(F15:F16)</f>
        <v>2400</v>
      </c>
      <c r="G17" s="151">
        <f t="shared" si="0"/>
        <v>3400</v>
      </c>
      <c r="H17" s="151">
        <f t="shared" si="0"/>
        <v>400</v>
      </c>
      <c r="I17" s="152">
        <f t="shared" si="0"/>
        <v>7000</v>
      </c>
      <c r="J17" s="153">
        <f t="shared" si="0"/>
        <v>2400</v>
      </c>
      <c r="K17" s="151">
        <f t="shared" si="0"/>
        <v>3400</v>
      </c>
      <c r="L17" s="151">
        <f t="shared" si="0"/>
        <v>400</v>
      </c>
      <c r="M17" s="154">
        <f t="shared" si="0"/>
        <v>7000</v>
      </c>
      <c r="U17" s="239" t="s">
        <v>160</v>
      </c>
    </row>
    <row r="18" spans="1:21" x14ac:dyDescent="0.25">
      <c r="A18" s="256" t="s">
        <v>9</v>
      </c>
      <c r="B18" s="253" t="s">
        <v>0</v>
      </c>
      <c r="C18" s="275" t="s">
        <v>10</v>
      </c>
      <c r="D18" s="138"/>
      <c r="E18" s="262" t="s">
        <v>1</v>
      </c>
      <c r="F18" s="259" t="s">
        <v>43</v>
      </c>
      <c r="G18" s="260"/>
      <c r="H18" s="260"/>
      <c r="I18" s="261"/>
      <c r="J18" s="272" t="s">
        <v>44</v>
      </c>
      <c r="K18" s="260"/>
      <c r="L18" s="260"/>
      <c r="M18" s="273"/>
      <c r="N18" s="269" t="s">
        <v>5</v>
      </c>
      <c r="U18" s="239" t="s">
        <v>161</v>
      </c>
    </row>
    <row r="19" spans="1:21" x14ac:dyDescent="0.25">
      <c r="A19" s="257"/>
      <c r="B19" s="254"/>
      <c r="C19" s="276"/>
      <c r="D19" s="114" t="s">
        <v>138</v>
      </c>
      <c r="E19" s="263"/>
      <c r="F19" s="265" t="s">
        <v>6</v>
      </c>
      <c r="G19" s="266"/>
      <c r="H19" s="266" t="s">
        <v>7</v>
      </c>
      <c r="I19" s="267"/>
      <c r="J19" s="268" t="s">
        <v>6</v>
      </c>
      <c r="K19" s="266"/>
      <c r="L19" s="266" t="s">
        <v>7</v>
      </c>
      <c r="M19" s="274"/>
      <c r="N19" s="270"/>
      <c r="U19" s="239" t="s">
        <v>162</v>
      </c>
    </row>
    <row r="20" spans="1:21" ht="12.4" thickBot="1" x14ac:dyDescent="0.3">
      <c r="A20" s="258"/>
      <c r="B20" s="255"/>
      <c r="C20" s="277"/>
      <c r="D20" s="139"/>
      <c r="E20" s="264"/>
      <c r="F20" s="106" t="s">
        <v>2</v>
      </c>
      <c r="G20" s="107" t="s">
        <v>3</v>
      </c>
      <c r="H20" s="107" t="s">
        <v>16</v>
      </c>
      <c r="I20" s="108" t="s">
        <v>4</v>
      </c>
      <c r="J20" s="109" t="s">
        <v>2</v>
      </c>
      <c r="K20" s="107" t="s">
        <v>3</v>
      </c>
      <c r="L20" s="107" t="s">
        <v>16</v>
      </c>
      <c r="M20" s="110" t="s">
        <v>4</v>
      </c>
      <c r="N20" s="271"/>
      <c r="U20" s="239" t="s">
        <v>163</v>
      </c>
    </row>
    <row r="21" spans="1:21" ht="17.25" customHeight="1" thickBot="1" x14ac:dyDescent="0.3">
      <c r="A21" s="111" t="s">
        <v>45</v>
      </c>
      <c r="B21" s="112" t="s">
        <v>129</v>
      </c>
      <c r="C21" s="113" t="s">
        <v>147</v>
      </c>
      <c r="D21" s="113" t="s">
        <v>149</v>
      </c>
      <c r="E21" s="114" t="s">
        <v>150</v>
      </c>
      <c r="F21" s="111">
        <v>2</v>
      </c>
      <c r="G21" s="115">
        <v>0</v>
      </c>
      <c r="H21" s="115">
        <v>0</v>
      </c>
      <c r="I21" s="116">
        <v>0</v>
      </c>
      <c r="J21" s="117">
        <v>2</v>
      </c>
      <c r="K21" s="115">
        <v>2</v>
      </c>
      <c r="L21" s="115">
        <v>2</v>
      </c>
      <c r="M21" s="118">
        <v>1</v>
      </c>
      <c r="N21" s="119">
        <f>$F$17*F21+$G$17*G21+$H$17*H21+$I$17*I21+$J$17*J21+$K$17*K21+$L$17*L21+$M$17*M21</f>
        <v>24200</v>
      </c>
      <c r="U21" s="239" t="s">
        <v>164</v>
      </c>
    </row>
    <row r="22" spans="1:21" ht="26.25" customHeight="1" x14ac:dyDescent="0.25">
      <c r="A22" s="168">
        <v>1</v>
      </c>
      <c r="B22" s="169"/>
      <c r="C22" s="169"/>
      <c r="D22" s="170"/>
      <c r="E22" s="215"/>
      <c r="F22" s="171"/>
      <c r="G22" s="172"/>
      <c r="H22" s="172"/>
      <c r="I22" s="173"/>
      <c r="J22" s="174"/>
      <c r="K22" s="172"/>
      <c r="L22" s="175"/>
      <c r="M22" s="176"/>
      <c r="N22" s="227">
        <f t="shared" ref="N22:N46" si="1">$F$17*F22+$G$17*G22+$H$17*H22+$I$17*I22+$J$17*J22+$K$17*K22+$L$17*L22+$M$17*M22</f>
        <v>0</v>
      </c>
      <c r="U22" s="239" t="s">
        <v>165</v>
      </c>
    </row>
    <row r="23" spans="1:21" ht="26.25" customHeight="1" x14ac:dyDescent="0.25">
      <c r="A23" s="177">
        <v>2</v>
      </c>
      <c r="B23" s="216"/>
      <c r="C23" s="178"/>
      <c r="D23" s="179"/>
      <c r="E23" s="221"/>
      <c r="F23" s="180"/>
      <c r="G23" s="181"/>
      <c r="H23" s="181"/>
      <c r="I23" s="182"/>
      <c r="J23" s="183"/>
      <c r="K23" s="181"/>
      <c r="L23" s="181"/>
      <c r="M23" s="184"/>
      <c r="N23" s="228">
        <f t="shared" si="1"/>
        <v>0</v>
      </c>
      <c r="U23" s="239" t="s">
        <v>166</v>
      </c>
    </row>
    <row r="24" spans="1:21" ht="26.25" customHeight="1" x14ac:dyDescent="0.25">
      <c r="A24" s="177">
        <v>3</v>
      </c>
      <c r="B24" s="216"/>
      <c r="C24" s="178"/>
      <c r="D24" s="179"/>
      <c r="E24" s="221"/>
      <c r="F24" s="180"/>
      <c r="G24" s="181"/>
      <c r="H24" s="181"/>
      <c r="I24" s="182"/>
      <c r="J24" s="183"/>
      <c r="K24" s="181"/>
      <c r="L24" s="181"/>
      <c r="M24" s="184"/>
      <c r="N24" s="228">
        <f t="shared" si="1"/>
        <v>0</v>
      </c>
      <c r="U24" s="239" t="s">
        <v>167</v>
      </c>
    </row>
    <row r="25" spans="1:21" ht="26.25" customHeight="1" x14ac:dyDescent="0.25">
      <c r="A25" s="177">
        <v>4</v>
      </c>
      <c r="B25" s="216"/>
      <c r="C25" s="178"/>
      <c r="D25" s="179"/>
      <c r="E25" s="221"/>
      <c r="F25" s="180"/>
      <c r="G25" s="181"/>
      <c r="H25" s="181"/>
      <c r="I25" s="182"/>
      <c r="J25" s="183"/>
      <c r="K25" s="181"/>
      <c r="L25" s="181"/>
      <c r="M25" s="184"/>
      <c r="N25" s="228">
        <f t="shared" si="1"/>
        <v>0</v>
      </c>
      <c r="U25" s="239" t="s">
        <v>168</v>
      </c>
    </row>
    <row r="26" spans="1:21" ht="26.25" customHeight="1" x14ac:dyDescent="0.25">
      <c r="A26" s="185">
        <v>5</v>
      </c>
      <c r="B26" s="217"/>
      <c r="C26" s="186"/>
      <c r="D26" s="187"/>
      <c r="E26" s="222"/>
      <c r="F26" s="188"/>
      <c r="G26" s="189"/>
      <c r="H26" s="189"/>
      <c r="I26" s="190"/>
      <c r="J26" s="191"/>
      <c r="K26" s="189"/>
      <c r="L26" s="189"/>
      <c r="M26" s="192"/>
      <c r="N26" s="229">
        <f t="shared" si="1"/>
        <v>0</v>
      </c>
      <c r="U26" s="239" t="s">
        <v>169</v>
      </c>
    </row>
    <row r="27" spans="1:21" ht="26.25" customHeight="1" x14ac:dyDescent="0.25">
      <c r="A27" s="193">
        <v>6</v>
      </c>
      <c r="B27" s="218"/>
      <c r="C27" s="194"/>
      <c r="D27" s="195"/>
      <c r="E27" s="223"/>
      <c r="F27" s="196"/>
      <c r="G27" s="197"/>
      <c r="H27" s="197"/>
      <c r="I27" s="198"/>
      <c r="J27" s="199"/>
      <c r="K27" s="197"/>
      <c r="L27" s="197"/>
      <c r="M27" s="200"/>
      <c r="N27" s="230">
        <f t="shared" si="1"/>
        <v>0</v>
      </c>
      <c r="U27" s="239" t="s">
        <v>170</v>
      </c>
    </row>
    <row r="28" spans="1:21" ht="26.25" customHeight="1" x14ac:dyDescent="0.25">
      <c r="A28" s="177">
        <v>7</v>
      </c>
      <c r="B28" s="216"/>
      <c r="C28" s="178"/>
      <c r="D28" s="179"/>
      <c r="E28" s="224"/>
      <c r="F28" s="180"/>
      <c r="G28" s="181"/>
      <c r="H28" s="181"/>
      <c r="I28" s="182"/>
      <c r="J28" s="183"/>
      <c r="K28" s="181"/>
      <c r="L28" s="181"/>
      <c r="M28" s="184"/>
      <c r="N28" s="228">
        <f t="shared" si="1"/>
        <v>0</v>
      </c>
      <c r="U28" s="239" t="s">
        <v>171</v>
      </c>
    </row>
    <row r="29" spans="1:21" ht="26.25" customHeight="1" x14ac:dyDescent="0.25">
      <c r="A29" s="177">
        <v>8</v>
      </c>
      <c r="B29" s="216"/>
      <c r="C29" s="178"/>
      <c r="D29" s="179"/>
      <c r="E29" s="224"/>
      <c r="F29" s="180"/>
      <c r="G29" s="181"/>
      <c r="H29" s="181"/>
      <c r="I29" s="182"/>
      <c r="J29" s="183"/>
      <c r="K29" s="181"/>
      <c r="L29" s="181"/>
      <c r="M29" s="184"/>
      <c r="N29" s="228">
        <f t="shared" si="1"/>
        <v>0</v>
      </c>
    </row>
    <row r="30" spans="1:21" ht="26.25" customHeight="1" x14ac:dyDescent="0.25">
      <c r="A30" s="177">
        <v>9</v>
      </c>
      <c r="B30" s="216"/>
      <c r="C30" s="178"/>
      <c r="D30" s="179"/>
      <c r="E30" s="224"/>
      <c r="F30" s="180"/>
      <c r="G30" s="181"/>
      <c r="H30" s="181"/>
      <c r="I30" s="182"/>
      <c r="J30" s="183"/>
      <c r="K30" s="181"/>
      <c r="L30" s="181"/>
      <c r="M30" s="184"/>
      <c r="N30" s="228">
        <f t="shared" si="1"/>
        <v>0</v>
      </c>
    </row>
    <row r="31" spans="1:21" ht="26.25" customHeight="1" x14ac:dyDescent="0.25">
      <c r="A31" s="185">
        <v>10</v>
      </c>
      <c r="B31" s="217"/>
      <c r="C31" s="186"/>
      <c r="D31" s="187"/>
      <c r="E31" s="222"/>
      <c r="F31" s="188"/>
      <c r="G31" s="189"/>
      <c r="H31" s="189"/>
      <c r="I31" s="190"/>
      <c r="J31" s="191"/>
      <c r="K31" s="189"/>
      <c r="L31" s="189"/>
      <c r="M31" s="192"/>
      <c r="N31" s="229">
        <f t="shared" si="1"/>
        <v>0</v>
      </c>
    </row>
    <row r="32" spans="1:21" ht="26.25" customHeight="1" x14ac:dyDescent="0.25">
      <c r="A32" s="193">
        <v>11</v>
      </c>
      <c r="B32" s="218"/>
      <c r="C32" s="194"/>
      <c r="D32" s="195"/>
      <c r="E32" s="223"/>
      <c r="F32" s="196"/>
      <c r="G32" s="197"/>
      <c r="H32" s="197"/>
      <c r="I32" s="198"/>
      <c r="J32" s="199"/>
      <c r="K32" s="197"/>
      <c r="L32" s="197"/>
      <c r="M32" s="200"/>
      <c r="N32" s="230">
        <f t="shared" si="1"/>
        <v>0</v>
      </c>
    </row>
    <row r="33" spans="1:14" ht="26.25" customHeight="1" x14ac:dyDescent="0.25">
      <c r="A33" s="177">
        <v>12</v>
      </c>
      <c r="B33" s="216"/>
      <c r="C33" s="178"/>
      <c r="D33" s="179"/>
      <c r="E33" s="221"/>
      <c r="F33" s="180"/>
      <c r="G33" s="181"/>
      <c r="H33" s="181"/>
      <c r="I33" s="182"/>
      <c r="J33" s="183"/>
      <c r="K33" s="181"/>
      <c r="L33" s="181"/>
      <c r="M33" s="184"/>
      <c r="N33" s="228">
        <f t="shared" si="1"/>
        <v>0</v>
      </c>
    </row>
    <row r="34" spans="1:14" ht="26.25" customHeight="1" x14ac:dyDescent="0.25">
      <c r="A34" s="177">
        <v>13</v>
      </c>
      <c r="B34" s="216"/>
      <c r="C34" s="178"/>
      <c r="D34" s="179"/>
      <c r="E34" s="221"/>
      <c r="F34" s="180"/>
      <c r="G34" s="181"/>
      <c r="H34" s="181"/>
      <c r="I34" s="182"/>
      <c r="J34" s="183"/>
      <c r="K34" s="181"/>
      <c r="L34" s="181"/>
      <c r="M34" s="184"/>
      <c r="N34" s="228">
        <f t="shared" si="1"/>
        <v>0</v>
      </c>
    </row>
    <row r="35" spans="1:14" ht="26.25" customHeight="1" x14ac:dyDescent="0.25">
      <c r="A35" s="177">
        <v>14</v>
      </c>
      <c r="B35" s="216"/>
      <c r="C35" s="178"/>
      <c r="D35" s="179"/>
      <c r="E35" s="221"/>
      <c r="F35" s="180"/>
      <c r="G35" s="181"/>
      <c r="H35" s="181"/>
      <c r="I35" s="182"/>
      <c r="J35" s="183"/>
      <c r="K35" s="181"/>
      <c r="L35" s="181"/>
      <c r="M35" s="184"/>
      <c r="N35" s="228">
        <f t="shared" si="1"/>
        <v>0</v>
      </c>
    </row>
    <row r="36" spans="1:14" s="132" customFormat="1" ht="26.25" customHeight="1" x14ac:dyDescent="0.25">
      <c r="A36" s="185">
        <v>15</v>
      </c>
      <c r="B36" s="219"/>
      <c r="C36" s="201"/>
      <c r="D36" s="202"/>
      <c r="E36" s="225"/>
      <c r="F36" s="203"/>
      <c r="G36" s="204"/>
      <c r="H36" s="204"/>
      <c r="I36" s="205"/>
      <c r="J36" s="206"/>
      <c r="K36" s="204"/>
      <c r="L36" s="204"/>
      <c r="M36" s="207"/>
      <c r="N36" s="231"/>
    </row>
    <row r="37" spans="1:14" s="132" customFormat="1" ht="26.25" customHeight="1" x14ac:dyDescent="0.25">
      <c r="A37" s="193">
        <v>16</v>
      </c>
      <c r="B37" s="218"/>
      <c r="C37" s="194"/>
      <c r="D37" s="195"/>
      <c r="E37" s="226"/>
      <c r="F37" s="196"/>
      <c r="G37" s="197"/>
      <c r="H37" s="197"/>
      <c r="I37" s="198"/>
      <c r="J37" s="199"/>
      <c r="K37" s="197"/>
      <c r="L37" s="197"/>
      <c r="M37" s="200"/>
      <c r="N37" s="230"/>
    </row>
    <row r="38" spans="1:14" s="132" customFormat="1" ht="26.25" customHeight="1" x14ac:dyDescent="0.25">
      <c r="A38" s="177">
        <v>17</v>
      </c>
      <c r="B38" s="216"/>
      <c r="C38" s="178"/>
      <c r="D38" s="179"/>
      <c r="E38" s="221"/>
      <c r="F38" s="180"/>
      <c r="G38" s="181"/>
      <c r="H38" s="181"/>
      <c r="I38" s="182"/>
      <c r="J38" s="183"/>
      <c r="K38" s="181"/>
      <c r="L38" s="181"/>
      <c r="M38" s="184"/>
      <c r="N38" s="228"/>
    </row>
    <row r="39" spans="1:14" s="132" customFormat="1" ht="26.25" customHeight="1" x14ac:dyDescent="0.25">
      <c r="A39" s="177">
        <v>18</v>
      </c>
      <c r="B39" s="216"/>
      <c r="C39" s="178"/>
      <c r="D39" s="179"/>
      <c r="E39" s="221"/>
      <c r="F39" s="180"/>
      <c r="G39" s="181"/>
      <c r="H39" s="181"/>
      <c r="I39" s="182"/>
      <c r="J39" s="183"/>
      <c r="K39" s="181"/>
      <c r="L39" s="181"/>
      <c r="M39" s="184"/>
      <c r="N39" s="228"/>
    </row>
    <row r="40" spans="1:14" s="132" customFormat="1" ht="26.25" customHeight="1" x14ac:dyDescent="0.25">
      <c r="A40" s="177">
        <v>19</v>
      </c>
      <c r="B40" s="216"/>
      <c r="C40" s="178"/>
      <c r="D40" s="179"/>
      <c r="E40" s="221"/>
      <c r="F40" s="180"/>
      <c r="G40" s="181"/>
      <c r="H40" s="181"/>
      <c r="I40" s="182"/>
      <c r="J40" s="183"/>
      <c r="K40" s="181"/>
      <c r="L40" s="181"/>
      <c r="M40" s="184"/>
      <c r="N40" s="228"/>
    </row>
    <row r="41" spans="1:14" s="132" customFormat="1" ht="26.25" customHeight="1" x14ac:dyDescent="0.25">
      <c r="A41" s="185">
        <v>20</v>
      </c>
      <c r="B41" s="219"/>
      <c r="C41" s="201"/>
      <c r="D41" s="202"/>
      <c r="E41" s="225"/>
      <c r="F41" s="203"/>
      <c r="G41" s="204"/>
      <c r="H41" s="204"/>
      <c r="I41" s="205"/>
      <c r="J41" s="206"/>
      <c r="K41" s="204"/>
      <c r="L41" s="204"/>
      <c r="M41" s="207"/>
      <c r="N41" s="231"/>
    </row>
    <row r="42" spans="1:14" s="132" customFormat="1" ht="26.25" customHeight="1" x14ac:dyDescent="0.25">
      <c r="A42" s="193">
        <v>21</v>
      </c>
      <c r="B42" s="218"/>
      <c r="C42" s="194"/>
      <c r="D42" s="195"/>
      <c r="E42" s="226"/>
      <c r="F42" s="196"/>
      <c r="G42" s="197"/>
      <c r="H42" s="197"/>
      <c r="I42" s="198"/>
      <c r="J42" s="199"/>
      <c r="K42" s="197"/>
      <c r="L42" s="197"/>
      <c r="M42" s="200"/>
      <c r="N42" s="230"/>
    </row>
    <row r="43" spans="1:14" s="132" customFormat="1" ht="26.25" customHeight="1" x14ac:dyDescent="0.25">
      <c r="A43" s="177">
        <v>22</v>
      </c>
      <c r="B43" s="216"/>
      <c r="C43" s="178"/>
      <c r="D43" s="179"/>
      <c r="E43" s="221"/>
      <c r="F43" s="180"/>
      <c r="G43" s="181"/>
      <c r="H43" s="181"/>
      <c r="I43" s="182"/>
      <c r="J43" s="183"/>
      <c r="K43" s="181"/>
      <c r="L43" s="181"/>
      <c r="M43" s="184"/>
      <c r="N43" s="228"/>
    </row>
    <row r="44" spans="1:14" s="132" customFormat="1" ht="26.25" customHeight="1" x14ac:dyDescent="0.25">
      <c r="A44" s="177">
        <v>23</v>
      </c>
      <c r="B44" s="216"/>
      <c r="C44" s="178"/>
      <c r="D44" s="179"/>
      <c r="E44" s="221"/>
      <c r="F44" s="180"/>
      <c r="G44" s="181"/>
      <c r="H44" s="181"/>
      <c r="I44" s="182"/>
      <c r="J44" s="183"/>
      <c r="K44" s="181"/>
      <c r="L44" s="181"/>
      <c r="M44" s="184"/>
      <c r="N44" s="228"/>
    </row>
    <row r="45" spans="1:14" s="132" customFormat="1" ht="26.25" customHeight="1" x14ac:dyDescent="0.25">
      <c r="A45" s="177">
        <v>24</v>
      </c>
      <c r="B45" s="216"/>
      <c r="C45" s="178"/>
      <c r="D45" s="179"/>
      <c r="E45" s="221"/>
      <c r="F45" s="180"/>
      <c r="G45" s="181"/>
      <c r="H45" s="181"/>
      <c r="I45" s="182"/>
      <c r="J45" s="183"/>
      <c r="K45" s="181"/>
      <c r="L45" s="181"/>
      <c r="M45" s="184"/>
      <c r="N45" s="228"/>
    </row>
    <row r="46" spans="1:14" ht="26.25" customHeight="1" thickBot="1" x14ac:dyDescent="0.3">
      <c r="A46" s="208">
        <v>25</v>
      </c>
      <c r="B46" s="220"/>
      <c r="C46" s="209"/>
      <c r="D46" s="209"/>
      <c r="E46" s="225"/>
      <c r="F46" s="210"/>
      <c r="G46" s="211"/>
      <c r="H46" s="211"/>
      <c r="I46" s="212"/>
      <c r="J46" s="213"/>
      <c r="K46" s="211"/>
      <c r="L46" s="211"/>
      <c r="M46" s="214"/>
      <c r="N46" s="232">
        <f t="shared" si="1"/>
        <v>0</v>
      </c>
    </row>
    <row r="47" spans="1:14" ht="30" customHeight="1" x14ac:dyDescent="0.25">
      <c r="E47" s="120" t="s">
        <v>11</v>
      </c>
      <c r="F47" s="158">
        <f>SUM(F22:F46)</f>
        <v>0</v>
      </c>
      <c r="G47" s="159">
        <f t="shared" ref="G47:M47" si="2">SUM(G22:G46)</f>
        <v>0</v>
      </c>
      <c r="H47" s="159">
        <f t="shared" si="2"/>
        <v>0</v>
      </c>
      <c r="I47" s="160">
        <f t="shared" si="2"/>
        <v>0</v>
      </c>
      <c r="J47" s="161">
        <f t="shared" si="2"/>
        <v>0</v>
      </c>
      <c r="K47" s="159">
        <f t="shared" si="2"/>
        <v>0</v>
      </c>
      <c r="L47" s="159">
        <f t="shared" si="2"/>
        <v>0</v>
      </c>
      <c r="M47" s="162">
        <f t="shared" si="2"/>
        <v>0</v>
      </c>
      <c r="N47" s="121" t="s">
        <v>5</v>
      </c>
    </row>
    <row r="48" spans="1:14" ht="30" customHeight="1" thickBot="1" x14ac:dyDescent="0.3">
      <c r="E48" s="122" t="s">
        <v>12</v>
      </c>
      <c r="F48" s="163">
        <f>F17*F47</f>
        <v>0</v>
      </c>
      <c r="G48" s="164">
        <f>G17*G47</f>
        <v>0</v>
      </c>
      <c r="H48" s="164">
        <f t="shared" ref="H48:M48" si="3">H17*H47</f>
        <v>0</v>
      </c>
      <c r="I48" s="165">
        <f t="shared" si="3"/>
        <v>0</v>
      </c>
      <c r="J48" s="166">
        <f>J17*J47</f>
        <v>0</v>
      </c>
      <c r="K48" s="164">
        <f t="shared" si="3"/>
        <v>0</v>
      </c>
      <c r="L48" s="164">
        <f t="shared" si="3"/>
        <v>0</v>
      </c>
      <c r="M48" s="167">
        <f t="shared" si="3"/>
        <v>0</v>
      </c>
      <c r="N48" s="157">
        <f>SUM(F48:M48)</f>
        <v>0</v>
      </c>
    </row>
  </sheetData>
  <mergeCells count="23">
    <mergeCell ref="C4:D4"/>
    <mergeCell ref="C6:D6"/>
    <mergeCell ref="C8:D8"/>
    <mergeCell ref="A8:B8"/>
    <mergeCell ref="A6:B6"/>
    <mergeCell ref="A4:B4"/>
    <mergeCell ref="E14:E15"/>
    <mergeCell ref="I10:N10"/>
    <mergeCell ref="L4:M4"/>
    <mergeCell ref="I4:J4"/>
    <mergeCell ref="I5:J5"/>
    <mergeCell ref="I6:N6"/>
    <mergeCell ref="J19:K19"/>
    <mergeCell ref="N18:N20"/>
    <mergeCell ref="J18:M18"/>
    <mergeCell ref="L19:M19"/>
    <mergeCell ref="C18:C20"/>
    <mergeCell ref="B18:B20"/>
    <mergeCell ref="A18:A20"/>
    <mergeCell ref="F18:I18"/>
    <mergeCell ref="E18:E20"/>
    <mergeCell ref="F19:G19"/>
    <mergeCell ref="H19:I19"/>
  </mergeCells>
  <phoneticPr fontId="3" alignment="center"/>
  <dataValidations count="1">
    <dataValidation type="list" allowBlank="1" showInputMessage="1" showErrorMessage="1" sqref="C4:D4" xr:uid="{00000000-0002-0000-0000-000000000000}">
      <formula1>$U$7:$U$29</formula1>
    </dataValidation>
  </dataValidations>
  <pageMargins left="0.39370078740157483" right="0.19685039370078741" top="0.59055118110236227" bottom="0.39370078740157483" header="0.35433070866141736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N48"/>
  <sheetViews>
    <sheetView showGridLines="0" zoomScaleNormal="100" workbookViewId="0">
      <selection activeCell="E6" sqref="E6"/>
    </sheetView>
  </sheetViews>
  <sheetFormatPr defaultColWidth="9.140625" defaultRowHeight="12" x14ac:dyDescent="0.25"/>
  <cols>
    <col min="1" max="1" width="3.7109375" style="11" bestFit="1" customWidth="1"/>
    <col min="2" max="2" width="9.140625" style="125"/>
    <col min="3" max="3" width="15.140625" style="125" customWidth="1"/>
    <col min="4" max="4" width="15.140625" style="132" customWidth="1"/>
    <col min="5" max="5" width="13.5703125" style="125" customWidth="1"/>
    <col min="6" max="13" width="7.5703125" style="125" customWidth="1"/>
    <col min="14" max="14" width="9.7109375" style="125" bestFit="1" customWidth="1"/>
    <col min="15" max="16384" width="9.140625" style="125"/>
  </cols>
  <sheetData>
    <row r="1" spans="1:14" ht="14.25" x14ac:dyDescent="0.3">
      <c r="B1" s="5" t="str">
        <f>①総括申込書!B1</f>
        <v>令和４年度　北海道中学校体育大会</v>
      </c>
      <c r="N1" s="44" t="s">
        <v>131</v>
      </c>
    </row>
    <row r="2" spans="1:14" ht="18.75" x14ac:dyDescent="0.35">
      <c r="B2" s="3" t="str">
        <f>①総括申込書!B2</f>
        <v>第5３回　北海道中学校陸上競技大会</v>
      </c>
      <c r="G2" s="3" t="s">
        <v>140</v>
      </c>
      <c r="H2" s="132"/>
      <c r="I2" s="132"/>
      <c r="J2" s="132"/>
      <c r="K2" s="132"/>
      <c r="L2" s="132"/>
      <c r="M2" s="132"/>
      <c r="N2" s="132"/>
    </row>
    <row r="3" spans="1:14" ht="8.25" customHeight="1" x14ac:dyDescent="0.25"/>
    <row r="4" spans="1:14" ht="17.25" customHeight="1" x14ac:dyDescent="0.3">
      <c r="A4" s="285" t="s">
        <v>13</v>
      </c>
      <c r="B4" s="285"/>
      <c r="C4" s="284">
        <f>①総括申込書!C4</f>
        <v>0</v>
      </c>
      <c r="D4" s="284"/>
      <c r="E4" s="131"/>
      <c r="F4" s="155" t="s">
        <v>142</v>
      </c>
      <c r="H4" s="132"/>
      <c r="I4" s="281">
        <f>①総括申込書!I4</f>
        <v>0</v>
      </c>
      <c r="J4" s="281"/>
      <c r="K4" s="2" t="s">
        <v>67</v>
      </c>
      <c r="L4" s="281">
        <f>①総括申込書!L4</f>
        <v>0</v>
      </c>
      <c r="M4" s="281"/>
      <c r="N4" s="2" t="s">
        <v>68</v>
      </c>
    </row>
    <row r="5" spans="1:14" ht="17.25" customHeight="1" x14ac:dyDescent="0.25">
      <c r="C5" s="11"/>
      <c r="D5" s="11"/>
      <c r="E5" s="131"/>
      <c r="F5" s="156" t="s">
        <v>143</v>
      </c>
      <c r="H5" s="133"/>
      <c r="I5" s="282">
        <f>①総括申込書!I5</f>
        <v>0</v>
      </c>
      <c r="J5" s="282"/>
    </row>
    <row r="6" spans="1:14" ht="16.5" customHeight="1" x14ac:dyDescent="0.3">
      <c r="A6" s="285" t="s">
        <v>14</v>
      </c>
      <c r="B6" s="285"/>
      <c r="C6" s="284">
        <f>①総括申込書!C6</f>
        <v>0</v>
      </c>
      <c r="D6" s="284"/>
      <c r="E6" s="134"/>
      <c r="I6" s="283">
        <f>①総括申込書!I6</f>
        <v>0</v>
      </c>
      <c r="J6" s="283"/>
      <c r="K6" s="283"/>
      <c r="L6" s="283"/>
      <c r="M6" s="283"/>
      <c r="N6" s="283"/>
    </row>
    <row r="7" spans="1:14" ht="16.5" customHeight="1" x14ac:dyDescent="0.25">
      <c r="C7" s="11"/>
      <c r="D7" s="11"/>
      <c r="E7" s="134"/>
      <c r="H7" s="6" t="s">
        <v>136</v>
      </c>
      <c r="I7" s="137">
        <f>①総括申込書!I7</f>
        <v>0</v>
      </c>
      <c r="J7" s="135" t="s">
        <v>134</v>
      </c>
      <c r="K7" s="137">
        <f>①総括申込書!K7</f>
        <v>0</v>
      </c>
      <c r="L7" s="135" t="s">
        <v>134</v>
      </c>
      <c r="M7" s="137">
        <f>①総括申込書!M7</f>
        <v>0</v>
      </c>
      <c r="N7" s="136" t="s">
        <v>135</v>
      </c>
    </row>
    <row r="8" spans="1:14" ht="16.5" customHeight="1" x14ac:dyDescent="0.3">
      <c r="A8" s="285" t="s">
        <v>15</v>
      </c>
      <c r="B8" s="285"/>
      <c r="C8" s="284">
        <f>①総括申込書!C8</f>
        <v>0</v>
      </c>
      <c r="D8" s="284"/>
      <c r="E8" s="134" t="s">
        <v>141</v>
      </c>
      <c r="H8" s="6" t="s">
        <v>137</v>
      </c>
      <c r="I8" s="137">
        <f>①総括申込書!I8</f>
        <v>0</v>
      </c>
      <c r="J8" s="135" t="s">
        <v>134</v>
      </c>
      <c r="K8" s="137">
        <f>①総括申込書!K8</f>
        <v>0</v>
      </c>
      <c r="L8" s="135" t="s">
        <v>134</v>
      </c>
      <c r="M8" s="137">
        <f>①総括申込書!M8</f>
        <v>0</v>
      </c>
      <c r="N8" s="136" t="s">
        <v>135</v>
      </c>
    </row>
    <row r="9" spans="1:14" ht="16.5" customHeight="1" x14ac:dyDescent="0.25">
      <c r="H9" s="6" t="s">
        <v>139</v>
      </c>
      <c r="I9" s="137">
        <f>①総括申込書!I9</f>
        <v>0</v>
      </c>
      <c r="J9" s="135" t="s">
        <v>134</v>
      </c>
      <c r="K9" s="137">
        <f>①総括申込書!K9</f>
        <v>0</v>
      </c>
      <c r="L9" s="135" t="s">
        <v>134</v>
      </c>
      <c r="M9" s="137">
        <f>①総括申込書!M9</f>
        <v>0</v>
      </c>
      <c r="N9" s="136" t="s">
        <v>135</v>
      </c>
    </row>
    <row r="10" spans="1:14" ht="2.25" customHeight="1" x14ac:dyDescent="0.25">
      <c r="I10" s="280"/>
      <c r="J10" s="280"/>
      <c r="K10" s="280"/>
      <c r="L10" s="280"/>
      <c r="M10" s="280"/>
      <c r="N10" s="280"/>
    </row>
    <row r="11" spans="1:14" ht="2.25" customHeight="1" x14ac:dyDescent="0.25">
      <c r="H11" s="133"/>
      <c r="I11" s="137"/>
      <c r="J11" s="135"/>
      <c r="K11" s="137"/>
      <c r="L11" s="135"/>
      <c r="M11" s="137"/>
      <c r="N11" s="136"/>
    </row>
    <row r="12" spans="1:14" ht="2.25" customHeight="1" x14ac:dyDescent="0.25">
      <c r="H12" s="133"/>
      <c r="I12" s="137"/>
      <c r="J12" s="135"/>
      <c r="K12" s="137"/>
      <c r="L12" s="135"/>
      <c r="M12" s="137"/>
      <c r="N12" s="136"/>
    </row>
    <row r="13" spans="1:14" ht="3" customHeight="1" thickBot="1" x14ac:dyDescent="0.3"/>
    <row r="14" spans="1:14" x14ac:dyDescent="0.25">
      <c r="E14" s="278" t="s">
        <v>8</v>
      </c>
      <c r="F14" s="17" t="s">
        <v>2</v>
      </c>
      <c r="G14" s="12" t="s">
        <v>3</v>
      </c>
      <c r="H14" s="12" t="s">
        <v>16</v>
      </c>
      <c r="I14" s="13" t="s">
        <v>41</v>
      </c>
      <c r="J14" s="14" t="s">
        <v>2</v>
      </c>
      <c r="K14" s="12" t="s">
        <v>3</v>
      </c>
      <c r="L14" s="12" t="s">
        <v>16</v>
      </c>
      <c r="M14" s="15" t="s">
        <v>41</v>
      </c>
    </row>
    <row r="15" spans="1:14" x14ac:dyDescent="0.25">
      <c r="E15" s="279"/>
      <c r="F15" s="140">
        <v>2000</v>
      </c>
      <c r="G15" s="141">
        <v>3000</v>
      </c>
      <c r="H15" s="141" t="s">
        <v>40</v>
      </c>
      <c r="I15" s="142">
        <v>7000</v>
      </c>
      <c r="J15" s="143">
        <v>2000</v>
      </c>
      <c r="K15" s="141">
        <v>3000</v>
      </c>
      <c r="L15" s="141" t="s">
        <v>40</v>
      </c>
      <c r="M15" s="144">
        <v>7000</v>
      </c>
    </row>
    <row r="16" spans="1:14" ht="12.4" thickBot="1" x14ac:dyDescent="0.3">
      <c r="E16" s="250" t="s">
        <v>146</v>
      </c>
      <c r="F16" s="145">
        <v>400</v>
      </c>
      <c r="G16" s="146">
        <v>400</v>
      </c>
      <c r="H16" s="146">
        <v>400</v>
      </c>
      <c r="I16" s="147" t="s">
        <v>42</v>
      </c>
      <c r="J16" s="148">
        <v>400</v>
      </c>
      <c r="K16" s="146">
        <v>400</v>
      </c>
      <c r="L16" s="146">
        <v>400</v>
      </c>
      <c r="M16" s="149" t="s">
        <v>42</v>
      </c>
    </row>
    <row r="17" spans="1:14" ht="12.75" thickTop="1" thickBot="1" x14ac:dyDescent="0.3">
      <c r="E17" s="16" t="s">
        <v>5</v>
      </c>
      <c r="F17" s="150">
        <f t="shared" ref="F17:M17" si="0">SUM(F15:F16)</f>
        <v>2400</v>
      </c>
      <c r="G17" s="151">
        <f t="shared" si="0"/>
        <v>3400</v>
      </c>
      <c r="H17" s="151">
        <f t="shared" si="0"/>
        <v>400</v>
      </c>
      <c r="I17" s="152">
        <f t="shared" si="0"/>
        <v>7000</v>
      </c>
      <c r="J17" s="153">
        <f t="shared" si="0"/>
        <v>2400</v>
      </c>
      <c r="K17" s="151">
        <f t="shared" si="0"/>
        <v>3400</v>
      </c>
      <c r="L17" s="151">
        <f t="shared" si="0"/>
        <v>400</v>
      </c>
      <c r="M17" s="154">
        <f t="shared" si="0"/>
        <v>7000</v>
      </c>
    </row>
    <row r="18" spans="1:14" x14ac:dyDescent="0.25">
      <c r="A18" s="256" t="s">
        <v>9</v>
      </c>
      <c r="B18" s="253" t="s">
        <v>0</v>
      </c>
      <c r="C18" s="275" t="s">
        <v>10</v>
      </c>
      <c r="D18" s="138"/>
      <c r="E18" s="262" t="s">
        <v>1</v>
      </c>
      <c r="F18" s="259" t="s">
        <v>43</v>
      </c>
      <c r="G18" s="260"/>
      <c r="H18" s="260"/>
      <c r="I18" s="261"/>
      <c r="J18" s="272" t="s">
        <v>44</v>
      </c>
      <c r="K18" s="260"/>
      <c r="L18" s="260"/>
      <c r="M18" s="273"/>
      <c r="N18" s="269" t="s">
        <v>5</v>
      </c>
    </row>
    <row r="19" spans="1:14" x14ac:dyDescent="0.25">
      <c r="A19" s="257"/>
      <c r="B19" s="254"/>
      <c r="C19" s="276"/>
      <c r="D19" s="114" t="s">
        <v>138</v>
      </c>
      <c r="E19" s="263"/>
      <c r="F19" s="265" t="s">
        <v>6</v>
      </c>
      <c r="G19" s="266"/>
      <c r="H19" s="266" t="s">
        <v>7</v>
      </c>
      <c r="I19" s="267"/>
      <c r="J19" s="268" t="s">
        <v>6</v>
      </c>
      <c r="K19" s="266"/>
      <c r="L19" s="266" t="s">
        <v>7</v>
      </c>
      <c r="M19" s="274"/>
      <c r="N19" s="270"/>
    </row>
    <row r="20" spans="1:14" ht="12.4" thickBot="1" x14ac:dyDescent="0.3">
      <c r="A20" s="258"/>
      <c r="B20" s="255"/>
      <c r="C20" s="277"/>
      <c r="D20" s="139"/>
      <c r="E20" s="264"/>
      <c r="F20" s="106" t="s">
        <v>2</v>
      </c>
      <c r="G20" s="107" t="s">
        <v>3</v>
      </c>
      <c r="H20" s="107" t="s">
        <v>16</v>
      </c>
      <c r="I20" s="108" t="s">
        <v>4</v>
      </c>
      <c r="J20" s="109" t="s">
        <v>2</v>
      </c>
      <c r="K20" s="107" t="s">
        <v>3</v>
      </c>
      <c r="L20" s="107" t="s">
        <v>16</v>
      </c>
      <c r="M20" s="110" t="s">
        <v>4</v>
      </c>
      <c r="N20" s="271"/>
    </row>
    <row r="21" spans="1:14" ht="17.25" customHeight="1" thickBot="1" x14ac:dyDescent="0.3">
      <c r="A21" s="111" t="s">
        <v>45</v>
      </c>
      <c r="B21" s="112" t="s">
        <v>129</v>
      </c>
      <c r="C21" s="113" t="s">
        <v>147</v>
      </c>
      <c r="D21" s="113" t="s">
        <v>148</v>
      </c>
      <c r="E21" s="114" t="s">
        <v>150</v>
      </c>
      <c r="F21" s="111">
        <v>2</v>
      </c>
      <c r="G21" s="115">
        <v>0</v>
      </c>
      <c r="H21" s="115">
        <v>0</v>
      </c>
      <c r="I21" s="116">
        <v>0</v>
      </c>
      <c r="J21" s="117">
        <v>2</v>
      </c>
      <c r="K21" s="115">
        <v>2</v>
      </c>
      <c r="L21" s="115">
        <v>2</v>
      </c>
      <c r="M21" s="118">
        <v>1</v>
      </c>
      <c r="N21" s="119">
        <f>$F$17*F21+$G$17*G21+$H$17*H21+$I$17*I21+$J$17*J21+$K$17*K21+$L$17*L21+$M$17*M21</f>
        <v>24200</v>
      </c>
    </row>
    <row r="22" spans="1:14" ht="26.25" customHeight="1" x14ac:dyDescent="0.25">
      <c r="A22" s="168">
        <v>1</v>
      </c>
      <c r="B22" s="169"/>
      <c r="C22" s="169"/>
      <c r="D22" s="170"/>
      <c r="E22" s="215"/>
      <c r="F22" s="171"/>
      <c r="G22" s="172"/>
      <c r="H22" s="172"/>
      <c r="I22" s="173"/>
      <c r="J22" s="174"/>
      <c r="K22" s="172"/>
      <c r="L22" s="175"/>
      <c r="M22" s="176"/>
      <c r="N22" s="227">
        <f t="shared" ref="N22:N46" si="1">$F$17*F22+$G$17*G22+$H$17*H22+$I$17*I22+$J$17*J22+$K$17*K22+$L$17*L22+$M$17*M22</f>
        <v>0</v>
      </c>
    </row>
    <row r="23" spans="1:14" ht="26.25" customHeight="1" x14ac:dyDescent="0.25">
      <c r="A23" s="177">
        <v>2</v>
      </c>
      <c r="B23" s="216"/>
      <c r="C23" s="178"/>
      <c r="D23" s="179"/>
      <c r="E23" s="221"/>
      <c r="F23" s="180"/>
      <c r="G23" s="181"/>
      <c r="H23" s="181"/>
      <c r="I23" s="182"/>
      <c r="J23" s="183"/>
      <c r="K23" s="181"/>
      <c r="L23" s="181"/>
      <c r="M23" s="184"/>
      <c r="N23" s="228">
        <f t="shared" si="1"/>
        <v>0</v>
      </c>
    </row>
    <row r="24" spans="1:14" ht="26.25" customHeight="1" x14ac:dyDescent="0.25">
      <c r="A24" s="177">
        <v>3</v>
      </c>
      <c r="B24" s="216"/>
      <c r="C24" s="178"/>
      <c r="D24" s="179"/>
      <c r="E24" s="221"/>
      <c r="F24" s="180"/>
      <c r="G24" s="181"/>
      <c r="H24" s="181"/>
      <c r="I24" s="182"/>
      <c r="J24" s="183"/>
      <c r="K24" s="181"/>
      <c r="L24" s="181"/>
      <c r="M24" s="184"/>
      <c r="N24" s="228">
        <f t="shared" si="1"/>
        <v>0</v>
      </c>
    </row>
    <row r="25" spans="1:14" ht="26.25" customHeight="1" x14ac:dyDescent="0.25">
      <c r="A25" s="177">
        <v>4</v>
      </c>
      <c r="B25" s="216"/>
      <c r="C25" s="178"/>
      <c r="D25" s="179"/>
      <c r="E25" s="221"/>
      <c r="F25" s="180"/>
      <c r="G25" s="181"/>
      <c r="H25" s="181"/>
      <c r="I25" s="182"/>
      <c r="J25" s="183"/>
      <c r="K25" s="181"/>
      <c r="L25" s="181"/>
      <c r="M25" s="184"/>
      <c r="N25" s="228">
        <f t="shared" si="1"/>
        <v>0</v>
      </c>
    </row>
    <row r="26" spans="1:14" ht="26.25" customHeight="1" x14ac:dyDescent="0.25">
      <c r="A26" s="185">
        <v>5</v>
      </c>
      <c r="B26" s="217"/>
      <c r="C26" s="186"/>
      <c r="D26" s="187"/>
      <c r="E26" s="222"/>
      <c r="F26" s="188"/>
      <c r="G26" s="189"/>
      <c r="H26" s="189"/>
      <c r="I26" s="190"/>
      <c r="J26" s="191"/>
      <c r="K26" s="189"/>
      <c r="L26" s="189"/>
      <c r="M26" s="192"/>
      <c r="N26" s="229">
        <f t="shared" si="1"/>
        <v>0</v>
      </c>
    </row>
    <row r="27" spans="1:14" ht="26.25" customHeight="1" x14ac:dyDescent="0.25">
      <c r="A27" s="193">
        <v>6</v>
      </c>
      <c r="B27" s="218"/>
      <c r="C27" s="194"/>
      <c r="D27" s="195"/>
      <c r="E27" s="223"/>
      <c r="F27" s="196"/>
      <c r="G27" s="197"/>
      <c r="H27" s="197"/>
      <c r="I27" s="198"/>
      <c r="J27" s="199"/>
      <c r="K27" s="197"/>
      <c r="L27" s="197"/>
      <c r="M27" s="200"/>
      <c r="N27" s="230">
        <f t="shared" si="1"/>
        <v>0</v>
      </c>
    </row>
    <row r="28" spans="1:14" ht="26.25" customHeight="1" x14ac:dyDescent="0.25">
      <c r="A28" s="177">
        <v>7</v>
      </c>
      <c r="B28" s="216"/>
      <c r="C28" s="178"/>
      <c r="D28" s="179"/>
      <c r="E28" s="224"/>
      <c r="F28" s="180"/>
      <c r="G28" s="181"/>
      <c r="H28" s="181"/>
      <c r="I28" s="182"/>
      <c r="J28" s="183"/>
      <c r="K28" s="181"/>
      <c r="L28" s="181"/>
      <c r="M28" s="184"/>
      <c r="N28" s="228">
        <f t="shared" si="1"/>
        <v>0</v>
      </c>
    </row>
    <row r="29" spans="1:14" ht="26.25" customHeight="1" x14ac:dyDescent="0.25">
      <c r="A29" s="177">
        <v>8</v>
      </c>
      <c r="B29" s="216"/>
      <c r="C29" s="178"/>
      <c r="D29" s="179"/>
      <c r="E29" s="224"/>
      <c r="F29" s="180"/>
      <c r="G29" s="181"/>
      <c r="H29" s="181"/>
      <c r="I29" s="182"/>
      <c r="J29" s="183"/>
      <c r="K29" s="181"/>
      <c r="L29" s="181"/>
      <c r="M29" s="184"/>
      <c r="N29" s="228">
        <f t="shared" si="1"/>
        <v>0</v>
      </c>
    </row>
    <row r="30" spans="1:14" ht="26.25" customHeight="1" x14ac:dyDescent="0.25">
      <c r="A30" s="177">
        <v>9</v>
      </c>
      <c r="B30" s="216"/>
      <c r="C30" s="178"/>
      <c r="D30" s="179"/>
      <c r="E30" s="224"/>
      <c r="F30" s="180"/>
      <c r="G30" s="181"/>
      <c r="H30" s="181"/>
      <c r="I30" s="182"/>
      <c r="J30" s="183"/>
      <c r="K30" s="181"/>
      <c r="L30" s="181"/>
      <c r="M30" s="184"/>
      <c r="N30" s="228">
        <f t="shared" si="1"/>
        <v>0</v>
      </c>
    </row>
    <row r="31" spans="1:14" ht="26.25" customHeight="1" x14ac:dyDescent="0.25">
      <c r="A31" s="185">
        <v>10</v>
      </c>
      <c r="B31" s="217"/>
      <c r="C31" s="186"/>
      <c r="D31" s="187"/>
      <c r="E31" s="222"/>
      <c r="F31" s="188"/>
      <c r="G31" s="189"/>
      <c r="H31" s="189"/>
      <c r="I31" s="190"/>
      <c r="J31" s="191"/>
      <c r="K31" s="189"/>
      <c r="L31" s="189"/>
      <c r="M31" s="192"/>
      <c r="N31" s="229">
        <f t="shared" si="1"/>
        <v>0</v>
      </c>
    </row>
    <row r="32" spans="1:14" ht="26.25" customHeight="1" x14ac:dyDescent="0.25">
      <c r="A32" s="193">
        <v>11</v>
      </c>
      <c r="B32" s="218"/>
      <c r="C32" s="194"/>
      <c r="D32" s="195"/>
      <c r="E32" s="223"/>
      <c r="F32" s="196"/>
      <c r="G32" s="197"/>
      <c r="H32" s="197"/>
      <c r="I32" s="198"/>
      <c r="J32" s="199"/>
      <c r="K32" s="197"/>
      <c r="L32" s="197"/>
      <c r="M32" s="200"/>
      <c r="N32" s="230">
        <f t="shared" si="1"/>
        <v>0</v>
      </c>
    </row>
    <row r="33" spans="1:14" ht="26.25" customHeight="1" x14ac:dyDescent="0.25">
      <c r="A33" s="177">
        <v>12</v>
      </c>
      <c r="B33" s="216"/>
      <c r="C33" s="178"/>
      <c r="D33" s="179"/>
      <c r="E33" s="221"/>
      <c r="F33" s="180"/>
      <c r="G33" s="181"/>
      <c r="H33" s="181"/>
      <c r="I33" s="182"/>
      <c r="J33" s="183"/>
      <c r="K33" s="181"/>
      <c r="L33" s="181"/>
      <c r="M33" s="184"/>
      <c r="N33" s="228">
        <f t="shared" si="1"/>
        <v>0</v>
      </c>
    </row>
    <row r="34" spans="1:14" ht="26.25" customHeight="1" x14ac:dyDescent="0.25">
      <c r="A34" s="177">
        <v>13</v>
      </c>
      <c r="B34" s="216"/>
      <c r="C34" s="178"/>
      <c r="D34" s="179"/>
      <c r="E34" s="221"/>
      <c r="F34" s="180"/>
      <c r="G34" s="181"/>
      <c r="H34" s="181"/>
      <c r="I34" s="182"/>
      <c r="J34" s="183"/>
      <c r="K34" s="181"/>
      <c r="L34" s="181"/>
      <c r="M34" s="184"/>
      <c r="N34" s="228">
        <f t="shared" si="1"/>
        <v>0</v>
      </c>
    </row>
    <row r="35" spans="1:14" ht="26.25" customHeight="1" x14ac:dyDescent="0.25">
      <c r="A35" s="177">
        <v>14</v>
      </c>
      <c r="B35" s="216"/>
      <c r="C35" s="178"/>
      <c r="D35" s="179"/>
      <c r="E35" s="221"/>
      <c r="F35" s="180"/>
      <c r="G35" s="181"/>
      <c r="H35" s="181"/>
      <c r="I35" s="182"/>
      <c r="J35" s="183"/>
      <c r="K35" s="181"/>
      <c r="L35" s="181"/>
      <c r="M35" s="184"/>
      <c r="N35" s="228">
        <f t="shared" si="1"/>
        <v>0</v>
      </c>
    </row>
    <row r="36" spans="1:14" s="132" customFormat="1" ht="26.25" customHeight="1" x14ac:dyDescent="0.25">
      <c r="A36" s="185">
        <v>15</v>
      </c>
      <c r="B36" s="219"/>
      <c r="C36" s="201"/>
      <c r="D36" s="202"/>
      <c r="E36" s="225"/>
      <c r="F36" s="203"/>
      <c r="G36" s="204"/>
      <c r="H36" s="204"/>
      <c r="I36" s="205"/>
      <c r="J36" s="206"/>
      <c r="K36" s="204"/>
      <c r="L36" s="204"/>
      <c r="M36" s="207"/>
      <c r="N36" s="231"/>
    </row>
    <row r="37" spans="1:14" s="132" customFormat="1" ht="26.25" customHeight="1" x14ac:dyDescent="0.25">
      <c r="A37" s="193">
        <v>16</v>
      </c>
      <c r="B37" s="218"/>
      <c r="C37" s="194"/>
      <c r="D37" s="195"/>
      <c r="E37" s="226"/>
      <c r="F37" s="196"/>
      <c r="G37" s="197"/>
      <c r="H37" s="197"/>
      <c r="I37" s="198"/>
      <c r="J37" s="199"/>
      <c r="K37" s="197"/>
      <c r="L37" s="197"/>
      <c r="M37" s="200"/>
      <c r="N37" s="230"/>
    </row>
    <row r="38" spans="1:14" s="132" customFormat="1" ht="26.25" customHeight="1" x14ac:dyDescent="0.25">
      <c r="A38" s="177">
        <v>17</v>
      </c>
      <c r="B38" s="216"/>
      <c r="C38" s="178"/>
      <c r="D38" s="179"/>
      <c r="E38" s="221"/>
      <c r="F38" s="180"/>
      <c r="G38" s="181"/>
      <c r="H38" s="181"/>
      <c r="I38" s="182"/>
      <c r="J38" s="183"/>
      <c r="K38" s="181"/>
      <c r="L38" s="181"/>
      <c r="M38" s="184"/>
      <c r="N38" s="228"/>
    </row>
    <row r="39" spans="1:14" s="132" customFormat="1" ht="26.25" customHeight="1" x14ac:dyDescent="0.25">
      <c r="A39" s="177">
        <v>18</v>
      </c>
      <c r="B39" s="216"/>
      <c r="C39" s="178"/>
      <c r="D39" s="179"/>
      <c r="E39" s="221"/>
      <c r="F39" s="180"/>
      <c r="G39" s="181"/>
      <c r="H39" s="181"/>
      <c r="I39" s="182"/>
      <c r="J39" s="183"/>
      <c r="K39" s="181"/>
      <c r="L39" s="181"/>
      <c r="M39" s="184"/>
      <c r="N39" s="228"/>
    </row>
    <row r="40" spans="1:14" s="132" customFormat="1" ht="26.25" customHeight="1" x14ac:dyDescent="0.25">
      <c r="A40" s="177">
        <v>19</v>
      </c>
      <c r="B40" s="216"/>
      <c r="C40" s="178"/>
      <c r="D40" s="179"/>
      <c r="E40" s="221"/>
      <c r="F40" s="180"/>
      <c r="G40" s="181"/>
      <c r="H40" s="181"/>
      <c r="I40" s="182"/>
      <c r="J40" s="183"/>
      <c r="K40" s="181"/>
      <c r="L40" s="181"/>
      <c r="M40" s="184"/>
      <c r="N40" s="228"/>
    </row>
    <row r="41" spans="1:14" s="132" customFormat="1" ht="26.25" customHeight="1" x14ac:dyDescent="0.25">
      <c r="A41" s="185">
        <v>20</v>
      </c>
      <c r="B41" s="219"/>
      <c r="C41" s="201"/>
      <c r="D41" s="202"/>
      <c r="E41" s="225"/>
      <c r="F41" s="203"/>
      <c r="G41" s="204"/>
      <c r="H41" s="204"/>
      <c r="I41" s="205"/>
      <c r="J41" s="206"/>
      <c r="K41" s="204"/>
      <c r="L41" s="204"/>
      <c r="M41" s="207"/>
      <c r="N41" s="231"/>
    </row>
    <row r="42" spans="1:14" s="132" customFormat="1" ht="26.25" customHeight="1" x14ac:dyDescent="0.25">
      <c r="A42" s="193">
        <v>21</v>
      </c>
      <c r="B42" s="218"/>
      <c r="C42" s="194"/>
      <c r="D42" s="195"/>
      <c r="E42" s="226"/>
      <c r="F42" s="196"/>
      <c r="G42" s="197"/>
      <c r="H42" s="197"/>
      <c r="I42" s="198"/>
      <c r="J42" s="199"/>
      <c r="K42" s="197"/>
      <c r="L42" s="197"/>
      <c r="M42" s="200"/>
      <c r="N42" s="230"/>
    </row>
    <row r="43" spans="1:14" s="132" customFormat="1" ht="26.25" customHeight="1" x14ac:dyDescent="0.25">
      <c r="A43" s="177">
        <v>22</v>
      </c>
      <c r="B43" s="216"/>
      <c r="C43" s="178"/>
      <c r="D43" s="179"/>
      <c r="E43" s="221"/>
      <c r="F43" s="180"/>
      <c r="G43" s="181"/>
      <c r="H43" s="181"/>
      <c r="I43" s="182"/>
      <c r="J43" s="183"/>
      <c r="K43" s="181"/>
      <c r="L43" s="181"/>
      <c r="M43" s="184"/>
      <c r="N43" s="228"/>
    </row>
    <row r="44" spans="1:14" s="132" customFormat="1" ht="26.25" customHeight="1" x14ac:dyDescent="0.25">
      <c r="A44" s="177">
        <v>23</v>
      </c>
      <c r="B44" s="216"/>
      <c r="C44" s="178"/>
      <c r="D44" s="179"/>
      <c r="E44" s="221"/>
      <c r="F44" s="180"/>
      <c r="G44" s="181"/>
      <c r="H44" s="181"/>
      <c r="I44" s="182"/>
      <c r="J44" s="183"/>
      <c r="K44" s="181"/>
      <c r="L44" s="181"/>
      <c r="M44" s="184"/>
      <c r="N44" s="228"/>
    </row>
    <row r="45" spans="1:14" s="132" customFormat="1" ht="26.25" customHeight="1" x14ac:dyDescent="0.25">
      <c r="A45" s="177">
        <v>24</v>
      </c>
      <c r="B45" s="216"/>
      <c r="C45" s="178"/>
      <c r="D45" s="179"/>
      <c r="E45" s="221"/>
      <c r="F45" s="180"/>
      <c r="G45" s="181"/>
      <c r="H45" s="181"/>
      <c r="I45" s="182"/>
      <c r="J45" s="183"/>
      <c r="K45" s="181"/>
      <c r="L45" s="181"/>
      <c r="M45" s="184"/>
      <c r="N45" s="228"/>
    </row>
    <row r="46" spans="1:14" ht="26.25" customHeight="1" thickBot="1" x14ac:dyDescent="0.3">
      <c r="A46" s="208">
        <v>25</v>
      </c>
      <c r="B46" s="220"/>
      <c r="C46" s="209"/>
      <c r="D46" s="209"/>
      <c r="E46" s="225"/>
      <c r="F46" s="210"/>
      <c r="G46" s="211"/>
      <c r="H46" s="211"/>
      <c r="I46" s="212"/>
      <c r="J46" s="213"/>
      <c r="K46" s="211"/>
      <c r="L46" s="211"/>
      <c r="M46" s="214"/>
      <c r="N46" s="232">
        <f t="shared" si="1"/>
        <v>0</v>
      </c>
    </row>
    <row r="47" spans="1:14" ht="30" customHeight="1" x14ac:dyDescent="0.25">
      <c r="E47" s="120" t="s">
        <v>11</v>
      </c>
      <c r="F47" s="158">
        <f>SUM(F22:F46)</f>
        <v>0</v>
      </c>
      <c r="G47" s="159">
        <f t="shared" ref="G47:M47" si="2">SUM(G22:G46)</f>
        <v>0</v>
      </c>
      <c r="H47" s="159">
        <f t="shared" si="2"/>
        <v>0</v>
      </c>
      <c r="I47" s="160">
        <f t="shared" si="2"/>
        <v>0</v>
      </c>
      <c r="J47" s="161">
        <f t="shared" si="2"/>
        <v>0</v>
      </c>
      <c r="K47" s="159">
        <f t="shared" si="2"/>
        <v>0</v>
      </c>
      <c r="L47" s="159">
        <f t="shared" si="2"/>
        <v>0</v>
      </c>
      <c r="M47" s="162">
        <f t="shared" si="2"/>
        <v>0</v>
      </c>
      <c r="N47" s="121" t="s">
        <v>5</v>
      </c>
    </row>
    <row r="48" spans="1:14" ht="30" customHeight="1" thickBot="1" x14ac:dyDescent="0.3">
      <c r="E48" s="122" t="s">
        <v>12</v>
      </c>
      <c r="F48" s="163">
        <f>F17*F47</f>
        <v>0</v>
      </c>
      <c r="G48" s="164">
        <f t="shared" ref="G48:M48" si="3">G17*G47</f>
        <v>0</v>
      </c>
      <c r="H48" s="164">
        <f t="shared" si="3"/>
        <v>0</v>
      </c>
      <c r="I48" s="165">
        <f t="shared" si="3"/>
        <v>0</v>
      </c>
      <c r="J48" s="166">
        <f>J17*J47</f>
        <v>0</v>
      </c>
      <c r="K48" s="164">
        <f t="shared" si="3"/>
        <v>0</v>
      </c>
      <c r="L48" s="164">
        <f t="shared" si="3"/>
        <v>0</v>
      </c>
      <c r="M48" s="167">
        <f t="shared" si="3"/>
        <v>0</v>
      </c>
      <c r="N48" s="157">
        <f>SUM(F48:M48)</f>
        <v>0</v>
      </c>
    </row>
  </sheetData>
  <mergeCells count="23">
    <mergeCell ref="J19:K19"/>
    <mergeCell ref="L19:M19"/>
    <mergeCell ref="E14:E15"/>
    <mergeCell ref="J18:M18"/>
    <mergeCell ref="N18:N20"/>
    <mergeCell ref="A18:A20"/>
    <mergeCell ref="B18:B20"/>
    <mergeCell ref="C18:C20"/>
    <mergeCell ref="E18:E20"/>
    <mergeCell ref="F18:I18"/>
    <mergeCell ref="F19:G19"/>
    <mergeCell ref="H19:I19"/>
    <mergeCell ref="A8:B8"/>
    <mergeCell ref="I10:N10"/>
    <mergeCell ref="C4:D4"/>
    <mergeCell ref="C6:D6"/>
    <mergeCell ref="C8:D8"/>
    <mergeCell ref="A4:B4"/>
    <mergeCell ref="I4:J4"/>
    <mergeCell ref="L4:M4"/>
    <mergeCell ref="I5:J5"/>
    <mergeCell ref="A6:B6"/>
    <mergeCell ref="I6:N6"/>
  </mergeCells>
  <phoneticPr fontId="3" alignment="center"/>
  <pageMargins left="0.39370078740157483" right="0.19685039370078741" top="0.59055118110236227" bottom="0.39370078740157483" header="0.35433070866141736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N48"/>
  <sheetViews>
    <sheetView showGridLines="0" zoomScaleNormal="100" workbookViewId="0">
      <selection activeCell="E6" sqref="E6"/>
    </sheetView>
  </sheetViews>
  <sheetFormatPr defaultColWidth="9.140625" defaultRowHeight="12" x14ac:dyDescent="0.25"/>
  <cols>
    <col min="1" max="1" width="3.7109375" style="11" bestFit="1" customWidth="1"/>
    <col min="2" max="2" width="9.140625" style="125"/>
    <col min="3" max="3" width="15.140625" style="125" customWidth="1"/>
    <col min="4" max="4" width="15.140625" style="132" customWidth="1"/>
    <col min="5" max="5" width="13.5703125" style="125" customWidth="1"/>
    <col min="6" max="13" width="7.5703125" style="125" customWidth="1"/>
    <col min="14" max="14" width="9.7109375" style="125" bestFit="1" customWidth="1"/>
    <col min="15" max="16384" width="9.140625" style="125"/>
  </cols>
  <sheetData>
    <row r="1" spans="1:14" ht="14.25" x14ac:dyDescent="0.3">
      <c r="B1" s="5" t="str">
        <f>①総括申込書!B1</f>
        <v>令和４年度　北海道中学校体育大会</v>
      </c>
      <c r="N1" s="44" t="s">
        <v>132</v>
      </c>
    </row>
    <row r="2" spans="1:14" ht="18.75" x14ac:dyDescent="0.35">
      <c r="B2" s="3" t="str">
        <f>①総括申込書!B2</f>
        <v>第5３回　北海道中学校陸上競技大会</v>
      </c>
      <c r="G2" s="3" t="s">
        <v>140</v>
      </c>
      <c r="H2" s="132"/>
      <c r="I2" s="132"/>
      <c r="J2" s="132"/>
      <c r="K2" s="132"/>
      <c r="L2" s="132"/>
      <c r="M2" s="132"/>
      <c r="N2" s="132"/>
    </row>
    <row r="3" spans="1:14" ht="8.25" customHeight="1" x14ac:dyDescent="0.25"/>
    <row r="4" spans="1:14" ht="17.25" customHeight="1" x14ac:dyDescent="0.3">
      <c r="A4" s="285" t="s">
        <v>13</v>
      </c>
      <c r="B4" s="285"/>
      <c r="C4" s="284">
        <f>①総括申込書!C4</f>
        <v>0</v>
      </c>
      <c r="D4" s="284"/>
      <c r="E4" s="131"/>
      <c r="F4" s="155" t="s">
        <v>142</v>
      </c>
      <c r="H4" s="132"/>
      <c r="I4" s="281">
        <f>①総括申込書!I4</f>
        <v>0</v>
      </c>
      <c r="J4" s="281"/>
      <c r="K4" s="2" t="s">
        <v>67</v>
      </c>
      <c r="L4" s="281">
        <f>①総括申込書!L4</f>
        <v>0</v>
      </c>
      <c r="M4" s="281"/>
      <c r="N4" s="2" t="s">
        <v>68</v>
      </c>
    </row>
    <row r="5" spans="1:14" ht="17.25" customHeight="1" x14ac:dyDescent="0.25">
      <c r="C5" s="11"/>
      <c r="D5" s="11"/>
      <c r="E5" s="131"/>
      <c r="F5" s="156" t="s">
        <v>143</v>
      </c>
      <c r="H5" s="133"/>
      <c r="I5" s="282">
        <f>①総括申込書!I5</f>
        <v>0</v>
      </c>
      <c r="J5" s="282"/>
    </row>
    <row r="6" spans="1:14" ht="16.5" customHeight="1" x14ac:dyDescent="0.3">
      <c r="A6" s="285" t="s">
        <v>14</v>
      </c>
      <c r="B6" s="285"/>
      <c r="C6" s="284">
        <f>①総括申込書!C6</f>
        <v>0</v>
      </c>
      <c r="D6" s="284"/>
      <c r="E6" s="134"/>
      <c r="I6" s="283">
        <f>①総括申込書!I6</f>
        <v>0</v>
      </c>
      <c r="J6" s="283"/>
      <c r="K6" s="283"/>
      <c r="L6" s="283"/>
      <c r="M6" s="283"/>
      <c r="N6" s="283"/>
    </row>
    <row r="7" spans="1:14" ht="16.5" customHeight="1" x14ac:dyDescent="0.25">
      <c r="C7" s="11"/>
      <c r="D7" s="11"/>
      <c r="E7" s="134"/>
      <c r="H7" s="6" t="s">
        <v>136</v>
      </c>
      <c r="I7" s="137">
        <f>①総括申込書!I7</f>
        <v>0</v>
      </c>
      <c r="J7" s="135" t="s">
        <v>134</v>
      </c>
      <c r="K7" s="137">
        <f>①総括申込書!K7</f>
        <v>0</v>
      </c>
      <c r="L7" s="135" t="s">
        <v>134</v>
      </c>
      <c r="M7" s="137">
        <f>①総括申込書!M7</f>
        <v>0</v>
      </c>
      <c r="N7" s="136" t="s">
        <v>135</v>
      </c>
    </row>
    <row r="8" spans="1:14" ht="16.5" customHeight="1" x14ac:dyDescent="0.3">
      <c r="A8" s="285" t="s">
        <v>15</v>
      </c>
      <c r="B8" s="285"/>
      <c r="C8" s="284">
        <f>①総括申込書!C8</f>
        <v>0</v>
      </c>
      <c r="D8" s="284"/>
      <c r="E8" s="134" t="s">
        <v>141</v>
      </c>
      <c r="H8" s="6" t="s">
        <v>137</v>
      </c>
      <c r="I8" s="137">
        <f>①総括申込書!I8</f>
        <v>0</v>
      </c>
      <c r="J8" s="135" t="s">
        <v>134</v>
      </c>
      <c r="K8" s="137">
        <f>①総括申込書!K8</f>
        <v>0</v>
      </c>
      <c r="L8" s="135" t="s">
        <v>134</v>
      </c>
      <c r="M8" s="137">
        <f>①総括申込書!M8</f>
        <v>0</v>
      </c>
      <c r="N8" s="136" t="s">
        <v>135</v>
      </c>
    </row>
    <row r="9" spans="1:14" ht="16.5" customHeight="1" x14ac:dyDescent="0.25">
      <c r="H9" s="6" t="s">
        <v>139</v>
      </c>
      <c r="I9" s="137">
        <f>①総括申込書!I9</f>
        <v>0</v>
      </c>
      <c r="J9" s="135" t="s">
        <v>134</v>
      </c>
      <c r="K9" s="137">
        <f>①総括申込書!K9</f>
        <v>0</v>
      </c>
      <c r="L9" s="135" t="s">
        <v>134</v>
      </c>
      <c r="M9" s="137">
        <f>①総括申込書!M9</f>
        <v>0</v>
      </c>
      <c r="N9" s="136" t="s">
        <v>135</v>
      </c>
    </row>
    <row r="10" spans="1:14" ht="2.25" customHeight="1" x14ac:dyDescent="0.25">
      <c r="I10" s="280"/>
      <c r="J10" s="280"/>
      <c r="K10" s="280"/>
      <c r="L10" s="280"/>
      <c r="M10" s="280"/>
      <c r="N10" s="280"/>
    </row>
    <row r="11" spans="1:14" ht="2.25" customHeight="1" x14ac:dyDescent="0.25">
      <c r="H11" s="133"/>
      <c r="I11" s="137"/>
      <c r="J11" s="135"/>
      <c r="K11" s="137"/>
      <c r="L11" s="135"/>
      <c r="M11" s="137"/>
      <c r="N11" s="136"/>
    </row>
    <row r="12" spans="1:14" ht="2.25" customHeight="1" x14ac:dyDescent="0.25">
      <c r="H12" s="133"/>
      <c r="I12" s="137"/>
      <c r="J12" s="135"/>
      <c r="K12" s="137"/>
      <c r="L12" s="135"/>
      <c r="M12" s="137"/>
      <c r="N12" s="136"/>
    </row>
    <row r="13" spans="1:14" ht="3" customHeight="1" thickBot="1" x14ac:dyDescent="0.3"/>
    <row r="14" spans="1:14" x14ac:dyDescent="0.25">
      <c r="E14" s="278" t="s">
        <v>8</v>
      </c>
      <c r="F14" s="17" t="s">
        <v>2</v>
      </c>
      <c r="G14" s="12" t="s">
        <v>3</v>
      </c>
      <c r="H14" s="12" t="s">
        <v>16</v>
      </c>
      <c r="I14" s="13" t="s">
        <v>41</v>
      </c>
      <c r="J14" s="14" t="s">
        <v>2</v>
      </c>
      <c r="K14" s="12" t="s">
        <v>3</v>
      </c>
      <c r="L14" s="12" t="s">
        <v>16</v>
      </c>
      <c r="M14" s="15" t="s">
        <v>41</v>
      </c>
    </row>
    <row r="15" spans="1:14" x14ac:dyDescent="0.25">
      <c r="E15" s="279"/>
      <c r="F15" s="140">
        <v>2000</v>
      </c>
      <c r="G15" s="141">
        <v>3000</v>
      </c>
      <c r="H15" s="141" t="s">
        <v>40</v>
      </c>
      <c r="I15" s="142">
        <v>7000</v>
      </c>
      <c r="J15" s="143">
        <v>2000</v>
      </c>
      <c r="K15" s="141">
        <v>3000</v>
      </c>
      <c r="L15" s="141" t="s">
        <v>40</v>
      </c>
      <c r="M15" s="144">
        <v>7000</v>
      </c>
    </row>
    <row r="16" spans="1:14" ht="12.4" thickBot="1" x14ac:dyDescent="0.3">
      <c r="E16" s="250" t="s">
        <v>146</v>
      </c>
      <c r="F16" s="145">
        <v>400</v>
      </c>
      <c r="G16" s="146">
        <v>400</v>
      </c>
      <c r="H16" s="146">
        <v>400</v>
      </c>
      <c r="I16" s="147" t="s">
        <v>42</v>
      </c>
      <c r="J16" s="148">
        <v>400</v>
      </c>
      <c r="K16" s="146">
        <v>400</v>
      </c>
      <c r="L16" s="146">
        <v>400</v>
      </c>
      <c r="M16" s="149" t="s">
        <v>42</v>
      </c>
    </row>
    <row r="17" spans="1:14" ht="12.75" thickTop="1" thickBot="1" x14ac:dyDescent="0.3">
      <c r="E17" s="16" t="s">
        <v>5</v>
      </c>
      <c r="F17" s="150">
        <f t="shared" ref="F17:M17" si="0">SUM(F15:F16)</f>
        <v>2400</v>
      </c>
      <c r="G17" s="151">
        <f t="shared" si="0"/>
        <v>3400</v>
      </c>
      <c r="H17" s="151">
        <f t="shared" si="0"/>
        <v>400</v>
      </c>
      <c r="I17" s="152">
        <f t="shared" si="0"/>
        <v>7000</v>
      </c>
      <c r="J17" s="153">
        <f t="shared" si="0"/>
        <v>2400</v>
      </c>
      <c r="K17" s="151">
        <f t="shared" si="0"/>
        <v>3400</v>
      </c>
      <c r="L17" s="151">
        <f t="shared" si="0"/>
        <v>400</v>
      </c>
      <c r="M17" s="154">
        <f t="shared" si="0"/>
        <v>7000</v>
      </c>
    </row>
    <row r="18" spans="1:14" x14ac:dyDescent="0.25">
      <c r="A18" s="256" t="s">
        <v>9</v>
      </c>
      <c r="B18" s="253" t="s">
        <v>0</v>
      </c>
      <c r="C18" s="275" t="s">
        <v>10</v>
      </c>
      <c r="D18" s="138"/>
      <c r="E18" s="262" t="s">
        <v>1</v>
      </c>
      <c r="F18" s="259" t="s">
        <v>43</v>
      </c>
      <c r="G18" s="260"/>
      <c r="H18" s="260"/>
      <c r="I18" s="261"/>
      <c r="J18" s="272" t="s">
        <v>44</v>
      </c>
      <c r="K18" s="260"/>
      <c r="L18" s="260"/>
      <c r="M18" s="273"/>
      <c r="N18" s="269" t="s">
        <v>5</v>
      </c>
    </row>
    <row r="19" spans="1:14" x14ac:dyDescent="0.25">
      <c r="A19" s="257"/>
      <c r="B19" s="254"/>
      <c r="C19" s="276"/>
      <c r="D19" s="114" t="s">
        <v>138</v>
      </c>
      <c r="E19" s="263"/>
      <c r="F19" s="265" t="s">
        <v>6</v>
      </c>
      <c r="G19" s="266"/>
      <c r="H19" s="266" t="s">
        <v>7</v>
      </c>
      <c r="I19" s="267"/>
      <c r="J19" s="268" t="s">
        <v>6</v>
      </c>
      <c r="K19" s="266"/>
      <c r="L19" s="266" t="s">
        <v>7</v>
      </c>
      <c r="M19" s="274"/>
      <c r="N19" s="270"/>
    </row>
    <row r="20" spans="1:14" ht="12.4" thickBot="1" x14ac:dyDescent="0.3">
      <c r="A20" s="258"/>
      <c r="B20" s="255"/>
      <c r="C20" s="277"/>
      <c r="D20" s="139"/>
      <c r="E20" s="264"/>
      <c r="F20" s="106" t="s">
        <v>2</v>
      </c>
      <c r="G20" s="107" t="s">
        <v>3</v>
      </c>
      <c r="H20" s="107" t="s">
        <v>16</v>
      </c>
      <c r="I20" s="108" t="s">
        <v>4</v>
      </c>
      <c r="J20" s="109" t="s">
        <v>2</v>
      </c>
      <c r="K20" s="107" t="s">
        <v>3</v>
      </c>
      <c r="L20" s="107" t="s">
        <v>16</v>
      </c>
      <c r="M20" s="110" t="s">
        <v>4</v>
      </c>
      <c r="N20" s="271"/>
    </row>
    <row r="21" spans="1:14" ht="17.25" customHeight="1" thickBot="1" x14ac:dyDescent="0.3">
      <c r="A21" s="111" t="s">
        <v>45</v>
      </c>
      <c r="B21" s="112" t="s">
        <v>129</v>
      </c>
      <c r="C21" s="113" t="s">
        <v>147</v>
      </c>
      <c r="D21" s="113" t="s">
        <v>148</v>
      </c>
      <c r="E21" s="114" t="s">
        <v>150</v>
      </c>
      <c r="F21" s="111">
        <v>2</v>
      </c>
      <c r="G21" s="115">
        <v>0</v>
      </c>
      <c r="H21" s="115">
        <v>0</v>
      </c>
      <c r="I21" s="116">
        <v>0</v>
      </c>
      <c r="J21" s="117">
        <v>2</v>
      </c>
      <c r="K21" s="115">
        <v>2</v>
      </c>
      <c r="L21" s="115">
        <v>2</v>
      </c>
      <c r="M21" s="118">
        <v>1</v>
      </c>
      <c r="N21" s="119">
        <f>$F$17*F21+$G$17*G21+$H$17*H21+$I$17*I21+$J$17*J21+$K$17*K21+$L$17*L21+$M$17*M21</f>
        <v>24200</v>
      </c>
    </row>
    <row r="22" spans="1:14" ht="26.25" customHeight="1" x14ac:dyDescent="0.25">
      <c r="A22" s="168">
        <v>1</v>
      </c>
      <c r="B22" s="169"/>
      <c r="C22" s="169"/>
      <c r="D22" s="170"/>
      <c r="E22" s="215"/>
      <c r="F22" s="171"/>
      <c r="G22" s="172"/>
      <c r="H22" s="172"/>
      <c r="I22" s="173"/>
      <c r="J22" s="174"/>
      <c r="K22" s="172"/>
      <c r="L22" s="175"/>
      <c r="M22" s="176"/>
      <c r="N22" s="227">
        <f t="shared" ref="N22:N46" si="1">$F$17*F22+$G$17*G22+$H$17*H22+$I$17*I22+$J$17*J22+$K$17*K22+$L$17*L22+$M$17*M22</f>
        <v>0</v>
      </c>
    </row>
    <row r="23" spans="1:14" ht="26.25" customHeight="1" x14ac:dyDescent="0.25">
      <c r="A23" s="177">
        <v>2</v>
      </c>
      <c r="B23" s="216"/>
      <c r="C23" s="178"/>
      <c r="D23" s="179"/>
      <c r="E23" s="221"/>
      <c r="F23" s="180"/>
      <c r="G23" s="181"/>
      <c r="H23" s="181"/>
      <c r="I23" s="182"/>
      <c r="J23" s="183"/>
      <c r="K23" s="181"/>
      <c r="L23" s="181"/>
      <c r="M23" s="184"/>
      <c r="N23" s="228">
        <f t="shared" si="1"/>
        <v>0</v>
      </c>
    </row>
    <row r="24" spans="1:14" ht="26.25" customHeight="1" x14ac:dyDescent="0.25">
      <c r="A24" s="177">
        <v>3</v>
      </c>
      <c r="B24" s="216"/>
      <c r="C24" s="178"/>
      <c r="D24" s="179"/>
      <c r="E24" s="221"/>
      <c r="F24" s="180"/>
      <c r="G24" s="181"/>
      <c r="H24" s="181"/>
      <c r="I24" s="182"/>
      <c r="J24" s="183"/>
      <c r="K24" s="181"/>
      <c r="L24" s="181"/>
      <c r="M24" s="184"/>
      <c r="N24" s="228">
        <f t="shared" si="1"/>
        <v>0</v>
      </c>
    </row>
    <row r="25" spans="1:14" ht="26.25" customHeight="1" x14ac:dyDescent="0.25">
      <c r="A25" s="177">
        <v>4</v>
      </c>
      <c r="B25" s="216"/>
      <c r="C25" s="178"/>
      <c r="D25" s="179"/>
      <c r="E25" s="221"/>
      <c r="F25" s="180"/>
      <c r="G25" s="181"/>
      <c r="H25" s="181"/>
      <c r="I25" s="182"/>
      <c r="J25" s="183"/>
      <c r="K25" s="181"/>
      <c r="L25" s="181"/>
      <c r="M25" s="184"/>
      <c r="N25" s="228">
        <f t="shared" si="1"/>
        <v>0</v>
      </c>
    </row>
    <row r="26" spans="1:14" ht="26.25" customHeight="1" x14ac:dyDescent="0.25">
      <c r="A26" s="185">
        <v>5</v>
      </c>
      <c r="B26" s="217"/>
      <c r="C26" s="186"/>
      <c r="D26" s="187"/>
      <c r="E26" s="222"/>
      <c r="F26" s="188"/>
      <c r="G26" s="189"/>
      <c r="H26" s="189"/>
      <c r="I26" s="190"/>
      <c r="J26" s="191"/>
      <c r="K26" s="189"/>
      <c r="L26" s="189"/>
      <c r="M26" s="192"/>
      <c r="N26" s="229">
        <f t="shared" si="1"/>
        <v>0</v>
      </c>
    </row>
    <row r="27" spans="1:14" ht="26.25" customHeight="1" x14ac:dyDescent="0.25">
      <c r="A27" s="193">
        <v>6</v>
      </c>
      <c r="B27" s="218"/>
      <c r="C27" s="194"/>
      <c r="D27" s="195"/>
      <c r="E27" s="223"/>
      <c r="F27" s="196"/>
      <c r="G27" s="197"/>
      <c r="H27" s="197"/>
      <c r="I27" s="198"/>
      <c r="J27" s="199"/>
      <c r="K27" s="197"/>
      <c r="L27" s="197"/>
      <c r="M27" s="200"/>
      <c r="N27" s="230">
        <f t="shared" si="1"/>
        <v>0</v>
      </c>
    </row>
    <row r="28" spans="1:14" ht="26.25" customHeight="1" x14ac:dyDescent="0.25">
      <c r="A28" s="177">
        <v>7</v>
      </c>
      <c r="B28" s="216"/>
      <c r="C28" s="178"/>
      <c r="D28" s="179"/>
      <c r="E28" s="224"/>
      <c r="F28" s="180"/>
      <c r="G28" s="181"/>
      <c r="H28" s="181"/>
      <c r="I28" s="182"/>
      <c r="J28" s="183"/>
      <c r="K28" s="181"/>
      <c r="L28" s="181"/>
      <c r="M28" s="184"/>
      <c r="N28" s="228">
        <f t="shared" si="1"/>
        <v>0</v>
      </c>
    </row>
    <row r="29" spans="1:14" ht="26.25" customHeight="1" x14ac:dyDescent="0.25">
      <c r="A29" s="177">
        <v>8</v>
      </c>
      <c r="B29" s="216"/>
      <c r="C29" s="178"/>
      <c r="D29" s="179"/>
      <c r="E29" s="224"/>
      <c r="F29" s="180"/>
      <c r="G29" s="181"/>
      <c r="H29" s="181"/>
      <c r="I29" s="182"/>
      <c r="J29" s="183"/>
      <c r="K29" s="181"/>
      <c r="L29" s="181"/>
      <c r="M29" s="184"/>
      <c r="N29" s="228">
        <f t="shared" si="1"/>
        <v>0</v>
      </c>
    </row>
    <row r="30" spans="1:14" ht="26.25" customHeight="1" x14ac:dyDescent="0.25">
      <c r="A30" s="177">
        <v>9</v>
      </c>
      <c r="B30" s="216"/>
      <c r="C30" s="178"/>
      <c r="D30" s="179"/>
      <c r="E30" s="224"/>
      <c r="F30" s="180"/>
      <c r="G30" s="181"/>
      <c r="H30" s="181"/>
      <c r="I30" s="182"/>
      <c r="J30" s="183"/>
      <c r="K30" s="181"/>
      <c r="L30" s="181"/>
      <c r="M30" s="184"/>
      <c r="N30" s="228">
        <f t="shared" si="1"/>
        <v>0</v>
      </c>
    </row>
    <row r="31" spans="1:14" ht="26.25" customHeight="1" x14ac:dyDescent="0.25">
      <c r="A31" s="185">
        <v>10</v>
      </c>
      <c r="B31" s="217"/>
      <c r="C31" s="186"/>
      <c r="D31" s="187"/>
      <c r="E31" s="222"/>
      <c r="F31" s="188"/>
      <c r="G31" s="189"/>
      <c r="H31" s="189"/>
      <c r="I31" s="190"/>
      <c r="J31" s="191"/>
      <c r="K31" s="189"/>
      <c r="L31" s="189"/>
      <c r="M31" s="192"/>
      <c r="N31" s="229">
        <f t="shared" si="1"/>
        <v>0</v>
      </c>
    </row>
    <row r="32" spans="1:14" ht="26.25" customHeight="1" x14ac:dyDescent="0.25">
      <c r="A32" s="193">
        <v>11</v>
      </c>
      <c r="B32" s="218"/>
      <c r="C32" s="194"/>
      <c r="D32" s="195"/>
      <c r="E32" s="223"/>
      <c r="F32" s="196"/>
      <c r="G32" s="197"/>
      <c r="H32" s="197"/>
      <c r="I32" s="198"/>
      <c r="J32" s="199"/>
      <c r="K32" s="197"/>
      <c r="L32" s="197"/>
      <c r="M32" s="200"/>
      <c r="N32" s="230">
        <f t="shared" si="1"/>
        <v>0</v>
      </c>
    </row>
    <row r="33" spans="1:14" ht="26.25" customHeight="1" x14ac:dyDescent="0.25">
      <c r="A33" s="177">
        <v>12</v>
      </c>
      <c r="B33" s="216"/>
      <c r="C33" s="178"/>
      <c r="D33" s="179"/>
      <c r="E33" s="221"/>
      <c r="F33" s="180"/>
      <c r="G33" s="181"/>
      <c r="H33" s="181"/>
      <c r="I33" s="182"/>
      <c r="J33" s="183"/>
      <c r="K33" s="181"/>
      <c r="L33" s="181"/>
      <c r="M33" s="184"/>
      <c r="N33" s="228">
        <f t="shared" si="1"/>
        <v>0</v>
      </c>
    </row>
    <row r="34" spans="1:14" ht="26.25" customHeight="1" x14ac:dyDescent="0.25">
      <c r="A34" s="177">
        <v>13</v>
      </c>
      <c r="B34" s="216"/>
      <c r="C34" s="178"/>
      <c r="D34" s="179"/>
      <c r="E34" s="221"/>
      <c r="F34" s="180"/>
      <c r="G34" s="181"/>
      <c r="H34" s="181"/>
      <c r="I34" s="182"/>
      <c r="J34" s="183"/>
      <c r="K34" s="181"/>
      <c r="L34" s="181"/>
      <c r="M34" s="184"/>
      <c r="N34" s="228">
        <f t="shared" si="1"/>
        <v>0</v>
      </c>
    </row>
    <row r="35" spans="1:14" ht="26.25" customHeight="1" x14ac:dyDescent="0.25">
      <c r="A35" s="177">
        <v>14</v>
      </c>
      <c r="B35" s="216"/>
      <c r="C35" s="178"/>
      <c r="D35" s="179"/>
      <c r="E35" s="221"/>
      <c r="F35" s="180"/>
      <c r="G35" s="181"/>
      <c r="H35" s="181"/>
      <c r="I35" s="182"/>
      <c r="J35" s="183"/>
      <c r="K35" s="181"/>
      <c r="L35" s="181"/>
      <c r="M35" s="184"/>
      <c r="N35" s="228">
        <f t="shared" si="1"/>
        <v>0</v>
      </c>
    </row>
    <row r="36" spans="1:14" s="132" customFormat="1" ht="26.25" customHeight="1" x14ac:dyDescent="0.25">
      <c r="A36" s="185">
        <v>15</v>
      </c>
      <c r="B36" s="219"/>
      <c r="C36" s="201"/>
      <c r="D36" s="202"/>
      <c r="E36" s="225"/>
      <c r="F36" s="203"/>
      <c r="G36" s="204"/>
      <c r="H36" s="204"/>
      <c r="I36" s="205"/>
      <c r="J36" s="206"/>
      <c r="K36" s="204"/>
      <c r="L36" s="204"/>
      <c r="M36" s="207"/>
      <c r="N36" s="231"/>
    </row>
    <row r="37" spans="1:14" s="132" customFormat="1" ht="26.25" customHeight="1" x14ac:dyDescent="0.25">
      <c r="A37" s="193">
        <v>16</v>
      </c>
      <c r="B37" s="218"/>
      <c r="C37" s="194"/>
      <c r="D37" s="195"/>
      <c r="E37" s="226"/>
      <c r="F37" s="196"/>
      <c r="G37" s="197"/>
      <c r="H37" s="197"/>
      <c r="I37" s="198"/>
      <c r="J37" s="199"/>
      <c r="K37" s="197"/>
      <c r="L37" s="197"/>
      <c r="M37" s="200"/>
      <c r="N37" s="230"/>
    </row>
    <row r="38" spans="1:14" s="132" customFormat="1" ht="26.25" customHeight="1" x14ac:dyDescent="0.25">
      <c r="A38" s="177">
        <v>17</v>
      </c>
      <c r="B38" s="216"/>
      <c r="C38" s="178"/>
      <c r="D38" s="179"/>
      <c r="E38" s="221"/>
      <c r="F38" s="180"/>
      <c r="G38" s="181"/>
      <c r="H38" s="181"/>
      <c r="I38" s="182"/>
      <c r="J38" s="183"/>
      <c r="K38" s="181"/>
      <c r="L38" s="181"/>
      <c r="M38" s="184"/>
      <c r="N38" s="228"/>
    </row>
    <row r="39" spans="1:14" s="132" customFormat="1" ht="26.25" customHeight="1" x14ac:dyDescent="0.25">
      <c r="A39" s="177">
        <v>18</v>
      </c>
      <c r="B39" s="216"/>
      <c r="C39" s="178"/>
      <c r="D39" s="179"/>
      <c r="E39" s="221"/>
      <c r="F39" s="180"/>
      <c r="G39" s="181"/>
      <c r="H39" s="181"/>
      <c r="I39" s="182"/>
      <c r="J39" s="183"/>
      <c r="K39" s="181"/>
      <c r="L39" s="181"/>
      <c r="M39" s="184"/>
      <c r="N39" s="228"/>
    </row>
    <row r="40" spans="1:14" s="132" customFormat="1" ht="26.25" customHeight="1" x14ac:dyDescent="0.25">
      <c r="A40" s="177">
        <v>19</v>
      </c>
      <c r="B40" s="216"/>
      <c r="C40" s="178"/>
      <c r="D40" s="179"/>
      <c r="E40" s="221"/>
      <c r="F40" s="180"/>
      <c r="G40" s="181"/>
      <c r="H40" s="181"/>
      <c r="I40" s="182"/>
      <c r="J40" s="183"/>
      <c r="K40" s="181"/>
      <c r="L40" s="181"/>
      <c r="M40" s="184"/>
      <c r="N40" s="228"/>
    </row>
    <row r="41" spans="1:14" s="132" customFormat="1" ht="26.25" customHeight="1" x14ac:dyDescent="0.25">
      <c r="A41" s="185">
        <v>20</v>
      </c>
      <c r="B41" s="219"/>
      <c r="C41" s="201"/>
      <c r="D41" s="202"/>
      <c r="E41" s="225"/>
      <c r="F41" s="203"/>
      <c r="G41" s="204"/>
      <c r="H41" s="204"/>
      <c r="I41" s="205"/>
      <c r="J41" s="206"/>
      <c r="K41" s="204"/>
      <c r="L41" s="204"/>
      <c r="M41" s="207"/>
      <c r="N41" s="231"/>
    </row>
    <row r="42" spans="1:14" s="132" customFormat="1" ht="26.25" customHeight="1" x14ac:dyDescent="0.25">
      <c r="A42" s="193">
        <v>21</v>
      </c>
      <c r="B42" s="218"/>
      <c r="C42" s="194"/>
      <c r="D42" s="195"/>
      <c r="E42" s="226"/>
      <c r="F42" s="196"/>
      <c r="G42" s="197"/>
      <c r="H42" s="197"/>
      <c r="I42" s="198"/>
      <c r="J42" s="199"/>
      <c r="K42" s="197"/>
      <c r="L42" s="197"/>
      <c r="M42" s="200"/>
      <c r="N42" s="230"/>
    </row>
    <row r="43" spans="1:14" s="132" customFormat="1" ht="26.25" customHeight="1" x14ac:dyDescent="0.25">
      <c r="A43" s="177">
        <v>22</v>
      </c>
      <c r="B43" s="216"/>
      <c r="C43" s="178"/>
      <c r="D43" s="179"/>
      <c r="E43" s="221"/>
      <c r="F43" s="180"/>
      <c r="G43" s="181"/>
      <c r="H43" s="181"/>
      <c r="I43" s="182"/>
      <c r="J43" s="183"/>
      <c r="K43" s="181"/>
      <c r="L43" s="181"/>
      <c r="M43" s="184"/>
      <c r="N43" s="228"/>
    </row>
    <row r="44" spans="1:14" s="132" customFormat="1" ht="26.25" customHeight="1" x14ac:dyDescent="0.25">
      <c r="A44" s="177">
        <v>23</v>
      </c>
      <c r="B44" s="216"/>
      <c r="C44" s="178"/>
      <c r="D44" s="179"/>
      <c r="E44" s="221"/>
      <c r="F44" s="180"/>
      <c r="G44" s="181"/>
      <c r="H44" s="181"/>
      <c r="I44" s="182"/>
      <c r="J44" s="183"/>
      <c r="K44" s="181"/>
      <c r="L44" s="181"/>
      <c r="M44" s="184"/>
      <c r="N44" s="228"/>
    </row>
    <row r="45" spans="1:14" s="132" customFormat="1" ht="26.25" customHeight="1" x14ac:dyDescent="0.25">
      <c r="A45" s="177">
        <v>24</v>
      </c>
      <c r="B45" s="216"/>
      <c r="C45" s="178"/>
      <c r="D45" s="179"/>
      <c r="E45" s="221"/>
      <c r="F45" s="180"/>
      <c r="G45" s="181"/>
      <c r="H45" s="181"/>
      <c r="I45" s="182"/>
      <c r="J45" s="183"/>
      <c r="K45" s="181"/>
      <c r="L45" s="181"/>
      <c r="M45" s="184"/>
      <c r="N45" s="228"/>
    </row>
    <row r="46" spans="1:14" ht="26.25" customHeight="1" thickBot="1" x14ac:dyDescent="0.3">
      <c r="A46" s="208">
        <v>25</v>
      </c>
      <c r="B46" s="220"/>
      <c r="C46" s="209"/>
      <c r="D46" s="209"/>
      <c r="E46" s="225"/>
      <c r="F46" s="210"/>
      <c r="G46" s="211"/>
      <c r="H46" s="211"/>
      <c r="I46" s="212"/>
      <c r="J46" s="213"/>
      <c r="K46" s="211"/>
      <c r="L46" s="211"/>
      <c r="M46" s="214"/>
      <c r="N46" s="232">
        <f t="shared" si="1"/>
        <v>0</v>
      </c>
    </row>
    <row r="47" spans="1:14" ht="30" customHeight="1" x14ac:dyDescent="0.25">
      <c r="E47" s="120" t="s">
        <v>11</v>
      </c>
      <c r="F47" s="158">
        <f>SUM(F22:F46)</f>
        <v>0</v>
      </c>
      <c r="G47" s="159">
        <f t="shared" ref="G47:M47" si="2">SUM(G22:G46)</f>
        <v>0</v>
      </c>
      <c r="H47" s="159">
        <f t="shared" si="2"/>
        <v>0</v>
      </c>
      <c r="I47" s="160">
        <f t="shared" si="2"/>
        <v>0</v>
      </c>
      <c r="J47" s="161">
        <f t="shared" si="2"/>
        <v>0</v>
      </c>
      <c r="K47" s="159">
        <f t="shared" si="2"/>
        <v>0</v>
      </c>
      <c r="L47" s="159">
        <f t="shared" si="2"/>
        <v>0</v>
      </c>
      <c r="M47" s="162">
        <f t="shared" si="2"/>
        <v>0</v>
      </c>
      <c r="N47" s="121" t="s">
        <v>5</v>
      </c>
    </row>
    <row r="48" spans="1:14" ht="30" customHeight="1" thickBot="1" x14ac:dyDescent="0.3">
      <c r="E48" s="122" t="s">
        <v>12</v>
      </c>
      <c r="F48" s="163">
        <f>F17*F47</f>
        <v>0</v>
      </c>
      <c r="G48" s="164">
        <f t="shared" ref="G48:M48" si="3">G17*G47</f>
        <v>0</v>
      </c>
      <c r="H48" s="164">
        <f t="shared" si="3"/>
        <v>0</v>
      </c>
      <c r="I48" s="165">
        <f t="shared" si="3"/>
        <v>0</v>
      </c>
      <c r="J48" s="166">
        <f>J17*J47</f>
        <v>0</v>
      </c>
      <c r="K48" s="164">
        <f t="shared" si="3"/>
        <v>0</v>
      </c>
      <c r="L48" s="164">
        <f t="shared" si="3"/>
        <v>0</v>
      </c>
      <c r="M48" s="167">
        <f t="shared" si="3"/>
        <v>0</v>
      </c>
      <c r="N48" s="157">
        <f>SUM(F48:M48)</f>
        <v>0</v>
      </c>
    </row>
  </sheetData>
  <mergeCells count="23">
    <mergeCell ref="J19:K19"/>
    <mergeCell ref="L19:M19"/>
    <mergeCell ref="E14:E15"/>
    <mergeCell ref="J18:M18"/>
    <mergeCell ref="N18:N20"/>
    <mergeCell ref="A18:A20"/>
    <mergeCell ref="B18:B20"/>
    <mergeCell ref="C18:C20"/>
    <mergeCell ref="E18:E20"/>
    <mergeCell ref="F18:I18"/>
    <mergeCell ref="F19:G19"/>
    <mergeCell ref="H19:I19"/>
    <mergeCell ref="A8:B8"/>
    <mergeCell ref="I10:N10"/>
    <mergeCell ref="C4:D4"/>
    <mergeCell ref="C6:D6"/>
    <mergeCell ref="C8:D8"/>
    <mergeCell ref="A4:B4"/>
    <mergeCell ref="I4:J4"/>
    <mergeCell ref="L4:M4"/>
    <mergeCell ref="I5:J5"/>
    <mergeCell ref="A6:B6"/>
    <mergeCell ref="I6:N6"/>
  </mergeCells>
  <phoneticPr fontId="3" alignment="center"/>
  <pageMargins left="0.39370078740157483" right="0.19685039370078741" top="0.59055118110236227" bottom="0.39370078740157483" header="0.35433070866141736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N48"/>
  <sheetViews>
    <sheetView showGridLines="0" zoomScaleNormal="100" workbookViewId="0">
      <selection activeCell="E6" sqref="E6"/>
    </sheetView>
  </sheetViews>
  <sheetFormatPr defaultColWidth="9.140625" defaultRowHeight="12" x14ac:dyDescent="0.25"/>
  <cols>
    <col min="1" max="1" width="3.7109375" style="11" bestFit="1" customWidth="1"/>
    <col min="2" max="2" width="9.140625" style="125"/>
    <col min="3" max="3" width="15.140625" style="125" customWidth="1"/>
    <col min="4" max="4" width="15.140625" style="132" customWidth="1"/>
    <col min="5" max="5" width="13.5703125" style="125" customWidth="1"/>
    <col min="6" max="13" width="7.5703125" style="125" customWidth="1"/>
    <col min="14" max="14" width="9.7109375" style="125" bestFit="1" customWidth="1"/>
    <col min="15" max="16384" width="9.140625" style="125"/>
  </cols>
  <sheetData>
    <row r="1" spans="1:14" ht="14.25" x14ac:dyDescent="0.3">
      <c r="B1" s="5" t="str">
        <f>①総括申込書!B1</f>
        <v>令和４年度　北海道中学校体育大会</v>
      </c>
      <c r="N1" s="44" t="s">
        <v>133</v>
      </c>
    </row>
    <row r="2" spans="1:14" ht="18.75" x14ac:dyDescent="0.35">
      <c r="B2" s="3" t="str">
        <f>①総括申込書!B2</f>
        <v>第5３回　北海道中学校陸上競技大会</v>
      </c>
      <c r="G2" s="3" t="s">
        <v>140</v>
      </c>
      <c r="H2" s="132"/>
      <c r="I2" s="132"/>
      <c r="J2" s="132"/>
      <c r="K2" s="132"/>
      <c r="L2" s="132"/>
      <c r="M2" s="132"/>
      <c r="N2" s="132"/>
    </row>
    <row r="3" spans="1:14" ht="8.25" customHeight="1" x14ac:dyDescent="0.25"/>
    <row r="4" spans="1:14" ht="17.25" customHeight="1" x14ac:dyDescent="0.3">
      <c r="A4" s="285" t="s">
        <v>13</v>
      </c>
      <c r="B4" s="285"/>
      <c r="C4" s="284">
        <f>①総括申込書!C4</f>
        <v>0</v>
      </c>
      <c r="D4" s="284"/>
      <c r="E4" s="131"/>
      <c r="F4" s="155" t="s">
        <v>142</v>
      </c>
      <c r="H4" s="132"/>
      <c r="I4" s="281">
        <f>①総括申込書!I4</f>
        <v>0</v>
      </c>
      <c r="J4" s="281"/>
      <c r="K4" s="2" t="s">
        <v>67</v>
      </c>
      <c r="L4" s="281">
        <f>①総括申込書!L4</f>
        <v>0</v>
      </c>
      <c r="M4" s="281"/>
      <c r="N4" s="2" t="s">
        <v>68</v>
      </c>
    </row>
    <row r="5" spans="1:14" ht="17.25" customHeight="1" x14ac:dyDescent="0.25">
      <c r="C5" s="11"/>
      <c r="D5" s="11"/>
      <c r="E5" s="131"/>
      <c r="F5" s="156" t="s">
        <v>143</v>
      </c>
      <c r="H5" s="133"/>
      <c r="I5" s="282">
        <f>①総括申込書!I5</f>
        <v>0</v>
      </c>
      <c r="J5" s="282"/>
    </row>
    <row r="6" spans="1:14" ht="16.5" customHeight="1" x14ac:dyDescent="0.3">
      <c r="A6" s="285" t="s">
        <v>14</v>
      </c>
      <c r="B6" s="285"/>
      <c r="C6" s="284">
        <f>①総括申込書!C6</f>
        <v>0</v>
      </c>
      <c r="D6" s="284"/>
      <c r="E6" s="134"/>
      <c r="I6" s="283">
        <f>①総括申込書!I6</f>
        <v>0</v>
      </c>
      <c r="J6" s="283"/>
      <c r="K6" s="283"/>
      <c r="L6" s="283"/>
      <c r="M6" s="283"/>
      <c r="N6" s="283"/>
    </row>
    <row r="7" spans="1:14" ht="16.5" customHeight="1" x14ac:dyDescent="0.25">
      <c r="C7" s="11"/>
      <c r="D7" s="11"/>
      <c r="E7" s="134"/>
      <c r="H7" s="6" t="s">
        <v>136</v>
      </c>
      <c r="I7" s="137">
        <f>①総括申込書!I7</f>
        <v>0</v>
      </c>
      <c r="J7" s="135" t="s">
        <v>134</v>
      </c>
      <c r="K7" s="137">
        <f>①総括申込書!K7</f>
        <v>0</v>
      </c>
      <c r="L7" s="135" t="s">
        <v>134</v>
      </c>
      <c r="M7" s="137">
        <f>①総括申込書!M7</f>
        <v>0</v>
      </c>
      <c r="N7" s="136" t="s">
        <v>135</v>
      </c>
    </row>
    <row r="8" spans="1:14" ht="16.5" customHeight="1" x14ac:dyDescent="0.3">
      <c r="A8" s="285" t="s">
        <v>15</v>
      </c>
      <c r="B8" s="285"/>
      <c r="C8" s="284">
        <f>①総括申込書!C8</f>
        <v>0</v>
      </c>
      <c r="D8" s="284"/>
      <c r="E8" s="134" t="s">
        <v>141</v>
      </c>
      <c r="H8" s="6" t="s">
        <v>137</v>
      </c>
      <c r="I8" s="137">
        <f>①総括申込書!I8</f>
        <v>0</v>
      </c>
      <c r="J8" s="135" t="s">
        <v>134</v>
      </c>
      <c r="K8" s="137">
        <f>①総括申込書!K8</f>
        <v>0</v>
      </c>
      <c r="L8" s="135" t="s">
        <v>134</v>
      </c>
      <c r="M8" s="137">
        <f>①総括申込書!M8</f>
        <v>0</v>
      </c>
      <c r="N8" s="136" t="s">
        <v>135</v>
      </c>
    </row>
    <row r="9" spans="1:14" ht="16.5" customHeight="1" x14ac:dyDescent="0.25">
      <c r="H9" s="6" t="s">
        <v>139</v>
      </c>
      <c r="I9" s="137">
        <f>①総括申込書!I9</f>
        <v>0</v>
      </c>
      <c r="J9" s="135" t="s">
        <v>134</v>
      </c>
      <c r="K9" s="137">
        <f>①総括申込書!K9</f>
        <v>0</v>
      </c>
      <c r="L9" s="135" t="s">
        <v>134</v>
      </c>
      <c r="M9" s="137">
        <f>①総括申込書!M9</f>
        <v>0</v>
      </c>
      <c r="N9" s="136" t="s">
        <v>135</v>
      </c>
    </row>
    <row r="10" spans="1:14" ht="2.25" customHeight="1" x14ac:dyDescent="0.25">
      <c r="I10" s="280"/>
      <c r="J10" s="280"/>
      <c r="K10" s="280"/>
      <c r="L10" s="280"/>
      <c r="M10" s="280"/>
      <c r="N10" s="280"/>
    </row>
    <row r="11" spans="1:14" ht="2.25" customHeight="1" x14ac:dyDescent="0.25">
      <c r="H11" s="133"/>
      <c r="I11" s="137"/>
      <c r="J11" s="135"/>
      <c r="K11" s="137"/>
      <c r="L11" s="135"/>
      <c r="M11" s="137"/>
      <c r="N11" s="136"/>
    </row>
    <row r="12" spans="1:14" ht="2.25" customHeight="1" x14ac:dyDescent="0.25">
      <c r="H12" s="133"/>
      <c r="I12" s="137"/>
      <c r="J12" s="135"/>
      <c r="K12" s="137"/>
      <c r="L12" s="135"/>
      <c r="M12" s="137"/>
      <c r="N12" s="136"/>
    </row>
    <row r="13" spans="1:14" ht="3" customHeight="1" thickBot="1" x14ac:dyDescent="0.3"/>
    <row r="14" spans="1:14" x14ac:dyDescent="0.25">
      <c r="E14" s="278" t="s">
        <v>8</v>
      </c>
      <c r="F14" s="17" t="s">
        <v>2</v>
      </c>
      <c r="G14" s="12" t="s">
        <v>3</v>
      </c>
      <c r="H14" s="12" t="s">
        <v>16</v>
      </c>
      <c r="I14" s="13" t="s">
        <v>41</v>
      </c>
      <c r="J14" s="14" t="s">
        <v>2</v>
      </c>
      <c r="K14" s="12" t="s">
        <v>3</v>
      </c>
      <c r="L14" s="12" t="s">
        <v>16</v>
      </c>
      <c r="M14" s="15" t="s">
        <v>41</v>
      </c>
    </row>
    <row r="15" spans="1:14" x14ac:dyDescent="0.25">
      <c r="E15" s="279"/>
      <c r="F15" s="140">
        <v>2000</v>
      </c>
      <c r="G15" s="141">
        <v>3000</v>
      </c>
      <c r="H15" s="141" t="s">
        <v>40</v>
      </c>
      <c r="I15" s="142">
        <v>7000</v>
      </c>
      <c r="J15" s="143">
        <v>2000</v>
      </c>
      <c r="K15" s="141">
        <v>3000</v>
      </c>
      <c r="L15" s="141" t="s">
        <v>40</v>
      </c>
      <c r="M15" s="144">
        <v>7000</v>
      </c>
    </row>
    <row r="16" spans="1:14" ht="12.4" thickBot="1" x14ac:dyDescent="0.3">
      <c r="E16" s="250" t="s">
        <v>146</v>
      </c>
      <c r="F16" s="145">
        <v>400</v>
      </c>
      <c r="G16" s="146">
        <v>400</v>
      </c>
      <c r="H16" s="146">
        <v>400</v>
      </c>
      <c r="I16" s="147" t="s">
        <v>42</v>
      </c>
      <c r="J16" s="148">
        <v>400</v>
      </c>
      <c r="K16" s="146">
        <v>400</v>
      </c>
      <c r="L16" s="146">
        <v>400</v>
      </c>
      <c r="M16" s="149" t="s">
        <v>42</v>
      </c>
    </row>
    <row r="17" spans="1:14" ht="12.75" thickTop="1" thickBot="1" x14ac:dyDescent="0.3">
      <c r="E17" s="16" t="s">
        <v>5</v>
      </c>
      <c r="F17" s="150">
        <f t="shared" ref="F17:M17" si="0">SUM(F15:F16)</f>
        <v>2400</v>
      </c>
      <c r="G17" s="151">
        <f t="shared" si="0"/>
        <v>3400</v>
      </c>
      <c r="H17" s="151">
        <f t="shared" si="0"/>
        <v>400</v>
      </c>
      <c r="I17" s="152">
        <f t="shared" si="0"/>
        <v>7000</v>
      </c>
      <c r="J17" s="153">
        <f t="shared" si="0"/>
        <v>2400</v>
      </c>
      <c r="K17" s="151">
        <f t="shared" si="0"/>
        <v>3400</v>
      </c>
      <c r="L17" s="151">
        <f t="shared" si="0"/>
        <v>400</v>
      </c>
      <c r="M17" s="154">
        <f t="shared" si="0"/>
        <v>7000</v>
      </c>
    </row>
    <row r="18" spans="1:14" x14ac:dyDescent="0.25">
      <c r="A18" s="256" t="s">
        <v>9</v>
      </c>
      <c r="B18" s="253" t="s">
        <v>0</v>
      </c>
      <c r="C18" s="275" t="s">
        <v>10</v>
      </c>
      <c r="D18" s="138"/>
      <c r="E18" s="262" t="s">
        <v>1</v>
      </c>
      <c r="F18" s="259" t="s">
        <v>43</v>
      </c>
      <c r="G18" s="260"/>
      <c r="H18" s="260"/>
      <c r="I18" s="261"/>
      <c r="J18" s="272" t="s">
        <v>44</v>
      </c>
      <c r="K18" s="260"/>
      <c r="L18" s="260"/>
      <c r="M18" s="273"/>
      <c r="N18" s="269" t="s">
        <v>5</v>
      </c>
    </row>
    <row r="19" spans="1:14" x14ac:dyDescent="0.25">
      <c r="A19" s="257"/>
      <c r="B19" s="254"/>
      <c r="C19" s="276"/>
      <c r="D19" s="114" t="s">
        <v>138</v>
      </c>
      <c r="E19" s="263"/>
      <c r="F19" s="265" t="s">
        <v>6</v>
      </c>
      <c r="G19" s="266"/>
      <c r="H19" s="266" t="s">
        <v>7</v>
      </c>
      <c r="I19" s="267"/>
      <c r="J19" s="268" t="s">
        <v>6</v>
      </c>
      <c r="K19" s="266"/>
      <c r="L19" s="266" t="s">
        <v>7</v>
      </c>
      <c r="M19" s="274"/>
      <c r="N19" s="270"/>
    </row>
    <row r="20" spans="1:14" ht="12.4" thickBot="1" x14ac:dyDescent="0.3">
      <c r="A20" s="258"/>
      <c r="B20" s="255"/>
      <c r="C20" s="277"/>
      <c r="D20" s="139"/>
      <c r="E20" s="264"/>
      <c r="F20" s="106" t="s">
        <v>2</v>
      </c>
      <c r="G20" s="107" t="s">
        <v>3</v>
      </c>
      <c r="H20" s="107" t="s">
        <v>16</v>
      </c>
      <c r="I20" s="108" t="s">
        <v>4</v>
      </c>
      <c r="J20" s="109" t="s">
        <v>2</v>
      </c>
      <c r="K20" s="107" t="s">
        <v>3</v>
      </c>
      <c r="L20" s="107" t="s">
        <v>16</v>
      </c>
      <c r="M20" s="110" t="s">
        <v>4</v>
      </c>
      <c r="N20" s="271"/>
    </row>
    <row r="21" spans="1:14" ht="17.25" customHeight="1" thickBot="1" x14ac:dyDescent="0.3">
      <c r="A21" s="111" t="s">
        <v>45</v>
      </c>
      <c r="B21" s="112" t="s">
        <v>129</v>
      </c>
      <c r="C21" s="113" t="s">
        <v>147</v>
      </c>
      <c r="D21" s="113" t="s">
        <v>148</v>
      </c>
      <c r="E21" s="114" t="s">
        <v>150</v>
      </c>
      <c r="F21" s="111">
        <v>2</v>
      </c>
      <c r="G21" s="115">
        <v>0</v>
      </c>
      <c r="H21" s="115">
        <v>0</v>
      </c>
      <c r="I21" s="116">
        <v>0</v>
      </c>
      <c r="J21" s="117">
        <v>2</v>
      </c>
      <c r="K21" s="115">
        <v>2</v>
      </c>
      <c r="L21" s="115">
        <v>2</v>
      </c>
      <c r="M21" s="118">
        <v>1</v>
      </c>
      <c r="N21" s="119">
        <f>$F$17*F21+$G$17*G21+$H$17*H21+$I$17*I21+$J$17*J21+$K$17*K21+$L$17*L21+$M$17*M21</f>
        <v>24200</v>
      </c>
    </row>
    <row r="22" spans="1:14" ht="26.25" customHeight="1" x14ac:dyDescent="0.25">
      <c r="A22" s="168">
        <v>1</v>
      </c>
      <c r="B22" s="169"/>
      <c r="C22" s="169"/>
      <c r="D22" s="170"/>
      <c r="E22" s="215"/>
      <c r="F22" s="171"/>
      <c r="G22" s="172"/>
      <c r="H22" s="172"/>
      <c r="I22" s="173"/>
      <c r="J22" s="174"/>
      <c r="K22" s="172"/>
      <c r="L22" s="175"/>
      <c r="M22" s="176"/>
      <c r="N22" s="227">
        <f>$F$17*F22+$G$17*G22+$H$17*H22+$I$17*I22+$J$17*J22+$K$17*K22+$L$17*L22+$M$17*M22</f>
        <v>0</v>
      </c>
    </row>
    <row r="23" spans="1:14" ht="26.25" customHeight="1" x14ac:dyDescent="0.25">
      <c r="A23" s="177">
        <v>2</v>
      </c>
      <c r="B23" s="216"/>
      <c r="C23" s="178"/>
      <c r="D23" s="179"/>
      <c r="E23" s="221"/>
      <c r="F23" s="180"/>
      <c r="G23" s="181"/>
      <c r="H23" s="181"/>
      <c r="I23" s="182"/>
      <c r="J23" s="183"/>
      <c r="K23" s="181"/>
      <c r="L23" s="181"/>
      <c r="M23" s="184"/>
      <c r="N23" s="228">
        <f t="shared" ref="N23:N46" si="1">$F$17*F23+$G$17*G23+$H$17*H23+$I$17*I23+$J$17*J23+$K$17*K23+$L$17*L23+$M$17*M23</f>
        <v>0</v>
      </c>
    </row>
    <row r="24" spans="1:14" ht="26.25" customHeight="1" x14ac:dyDescent="0.25">
      <c r="A24" s="177">
        <v>3</v>
      </c>
      <c r="B24" s="216"/>
      <c r="C24" s="178"/>
      <c r="D24" s="179"/>
      <c r="E24" s="221"/>
      <c r="F24" s="180"/>
      <c r="G24" s="181"/>
      <c r="H24" s="181"/>
      <c r="I24" s="182"/>
      <c r="J24" s="183"/>
      <c r="K24" s="181"/>
      <c r="L24" s="181"/>
      <c r="M24" s="184"/>
      <c r="N24" s="228">
        <f t="shared" si="1"/>
        <v>0</v>
      </c>
    </row>
    <row r="25" spans="1:14" ht="26.25" customHeight="1" x14ac:dyDescent="0.25">
      <c r="A25" s="177">
        <v>4</v>
      </c>
      <c r="B25" s="216"/>
      <c r="C25" s="178"/>
      <c r="D25" s="179"/>
      <c r="E25" s="221"/>
      <c r="F25" s="180"/>
      <c r="G25" s="181"/>
      <c r="H25" s="181"/>
      <c r="I25" s="182"/>
      <c r="J25" s="183"/>
      <c r="K25" s="181"/>
      <c r="L25" s="181"/>
      <c r="M25" s="184"/>
      <c r="N25" s="228">
        <f t="shared" si="1"/>
        <v>0</v>
      </c>
    </row>
    <row r="26" spans="1:14" ht="26.25" customHeight="1" x14ac:dyDescent="0.25">
      <c r="A26" s="185">
        <v>5</v>
      </c>
      <c r="B26" s="217"/>
      <c r="C26" s="186"/>
      <c r="D26" s="187"/>
      <c r="E26" s="222"/>
      <c r="F26" s="188"/>
      <c r="G26" s="189"/>
      <c r="H26" s="189"/>
      <c r="I26" s="190"/>
      <c r="J26" s="191"/>
      <c r="K26" s="189"/>
      <c r="L26" s="189"/>
      <c r="M26" s="192"/>
      <c r="N26" s="229">
        <f t="shared" si="1"/>
        <v>0</v>
      </c>
    </row>
    <row r="27" spans="1:14" ht="26.25" customHeight="1" x14ac:dyDescent="0.25">
      <c r="A27" s="193">
        <v>6</v>
      </c>
      <c r="B27" s="218"/>
      <c r="C27" s="194"/>
      <c r="D27" s="195"/>
      <c r="E27" s="223"/>
      <c r="F27" s="196"/>
      <c r="G27" s="197"/>
      <c r="H27" s="197"/>
      <c r="I27" s="198"/>
      <c r="J27" s="199"/>
      <c r="K27" s="197"/>
      <c r="L27" s="197"/>
      <c r="M27" s="200"/>
      <c r="N27" s="230">
        <f t="shared" si="1"/>
        <v>0</v>
      </c>
    </row>
    <row r="28" spans="1:14" ht="26.25" customHeight="1" x14ac:dyDescent="0.25">
      <c r="A28" s="177">
        <v>7</v>
      </c>
      <c r="B28" s="216"/>
      <c r="C28" s="178"/>
      <c r="D28" s="179"/>
      <c r="E28" s="224"/>
      <c r="F28" s="180"/>
      <c r="G28" s="181"/>
      <c r="H28" s="181"/>
      <c r="I28" s="182"/>
      <c r="J28" s="183"/>
      <c r="K28" s="181"/>
      <c r="L28" s="181"/>
      <c r="M28" s="184"/>
      <c r="N28" s="228">
        <f t="shared" si="1"/>
        <v>0</v>
      </c>
    </row>
    <row r="29" spans="1:14" ht="26.25" customHeight="1" x14ac:dyDescent="0.25">
      <c r="A29" s="177">
        <v>8</v>
      </c>
      <c r="B29" s="216"/>
      <c r="C29" s="178"/>
      <c r="D29" s="179"/>
      <c r="E29" s="224"/>
      <c r="F29" s="180"/>
      <c r="G29" s="181"/>
      <c r="H29" s="181"/>
      <c r="I29" s="182"/>
      <c r="J29" s="183"/>
      <c r="K29" s="181"/>
      <c r="L29" s="181"/>
      <c r="M29" s="184"/>
      <c r="N29" s="228">
        <f t="shared" si="1"/>
        <v>0</v>
      </c>
    </row>
    <row r="30" spans="1:14" ht="26.25" customHeight="1" x14ac:dyDescent="0.25">
      <c r="A30" s="177">
        <v>9</v>
      </c>
      <c r="B30" s="216"/>
      <c r="C30" s="178"/>
      <c r="D30" s="179"/>
      <c r="E30" s="224"/>
      <c r="F30" s="180"/>
      <c r="G30" s="181"/>
      <c r="H30" s="181"/>
      <c r="I30" s="182"/>
      <c r="J30" s="183"/>
      <c r="K30" s="181"/>
      <c r="L30" s="181"/>
      <c r="M30" s="184"/>
      <c r="N30" s="228">
        <f t="shared" si="1"/>
        <v>0</v>
      </c>
    </row>
    <row r="31" spans="1:14" ht="26.25" customHeight="1" x14ac:dyDescent="0.25">
      <c r="A31" s="185">
        <v>10</v>
      </c>
      <c r="B31" s="217"/>
      <c r="C31" s="186"/>
      <c r="D31" s="187"/>
      <c r="E31" s="222"/>
      <c r="F31" s="188"/>
      <c r="G31" s="189"/>
      <c r="H31" s="189"/>
      <c r="I31" s="190"/>
      <c r="J31" s="191"/>
      <c r="K31" s="189"/>
      <c r="L31" s="189"/>
      <c r="M31" s="192"/>
      <c r="N31" s="229">
        <f t="shared" si="1"/>
        <v>0</v>
      </c>
    </row>
    <row r="32" spans="1:14" ht="26.25" customHeight="1" x14ac:dyDescent="0.25">
      <c r="A32" s="193">
        <v>11</v>
      </c>
      <c r="B32" s="218"/>
      <c r="C32" s="194"/>
      <c r="D32" s="195"/>
      <c r="E32" s="223"/>
      <c r="F32" s="196"/>
      <c r="G32" s="197"/>
      <c r="H32" s="197"/>
      <c r="I32" s="198"/>
      <c r="J32" s="199"/>
      <c r="K32" s="197"/>
      <c r="L32" s="197"/>
      <c r="M32" s="200"/>
      <c r="N32" s="230">
        <f t="shared" si="1"/>
        <v>0</v>
      </c>
    </row>
    <row r="33" spans="1:14" ht="26.25" customHeight="1" x14ac:dyDescent="0.25">
      <c r="A33" s="177">
        <v>12</v>
      </c>
      <c r="B33" s="216"/>
      <c r="C33" s="178"/>
      <c r="D33" s="179"/>
      <c r="E33" s="221"/>
      <c r="F33" s="180"/>
      <c r="G33" s="181"/>
      <c r="H33" s="181"/>
      <c r="I33" s="182"/>
      <c r="J33" s="183"/>
      <c r="K33" s="181"/>
      <c r="L33" s="181"/>
      <c r="M33" s="184"/>
      <c r="N33" s="228">
        <f t="shared" si="1"/>
        <v>0</v>
      </c>
    </row>
    <row r="34" spans="1:14" ht="26.25" customHeight="1" x14ac:dyDescent="0.25">
      <c r="A34" s="177">
        <v>13</v>
      </c>
      <c r="B34" s="216"/>
      <c r="C34" s="178"/>
      <c r="D34" s="179"/>
      <c r="E34" s="221"/>
      <c r="F34" s="180"/>
      <c r="G34" s="181"/>
      <c r="H34" s="181"/>
      <c r="I34" s="182"/>
      <c r="J34" s="183"/>
      <c r="K34" s="181"/>
      <c r="L34" s="181"/>
      <c r="M34" s="184"/>
      <c r="N34" s="228">
        <f t="shared" si="1"/>
        <v>0</v>
      </c>
    </row>
    <row r="35" spans="1:14" ht="26.25" customHeight="1" x14ac:dyDescent="0.25">
      <c r="A35" s="177">
        <v>14</v>
      </c>
      <c r="B35" s="216"/>
      <c r="C35" s="178"/>
      <c r="D35" s="179"/>
      <c r="E35" s="221"/>
      <c r="F35" s="180"/>
      <c r="G35" s="181"/>
      <c r="H35" s="181"/>
      <c r="I35" s="182"/>
      <c r="J35" s="183"/>
      <c r="K35" s="181"/>
      <c r="L35" s="181"/>
      <c r="M35" s="184"/>
      <c r="N35" s="228">
        <f t="shared" si="1"/>
        <v>0</v>
      </c>
    </row>
    <row r="36" spans="1:14" s="132" customFormat="1" ht="26.25" customHeight="1" x14ac:dyDescent="0.25">
      <c r="A36" s="185">
        <v>15</v>
      </c>
      <c r="B36" s="219"/>
      <c r="C36" s="201"/>
      <c r="D36" s="202"/>
      <c r="E36" s="225"/>
      <c r="F36" s="203"/>
      <c r="G36" s="204"/>
      <c r="H36" s="204"/>
      <c r="I36" s="205"/>
      <c r="J36" s="206"/>
      <c r="K36" s="204"/>
      <c r="L36" s="204"/>
      <c r="M36" s="207"/>
      <c r="N36" s="231"/>
    </row>
    <row r="37" spans="1:14" s="132" customFormat="1" ht="26.25" customHeight="1" x14ac:dyDescent="0.25">
      <c r="A37" s="193">
        <v>16</v>
      </c>
      <c r="B37" s="218"/>
      <c r="C37" s="194"/>
      <c r="D37" s="195"/>
      <c r="E37" s="226"/>
      <c r="F37" s="196"/>
      <c r="G37" s="197"/>
      <c r="H37" s="197"/>
      <c r="I37" s="198"/>
      <c r="J37" s="199"/>
      <c r="K37" s="197"/>
      <c r="L37" s="197"/>
      <c r="M37" s="200"/>
      <c r="N37" s="230"/>
    </row>
    <row r="38" spans="1:14" s="132" customFormat="1" ht="26.25" customHeight="1" x14ac:dyDescent="0.25">
      <c r="A38" s="177">
        <v>17</v>
      </c>
      <c r="B38" s="216"/>
      <c r="C38" s="178"/>
      <c r="D38" s="179"/>
      <c r="E38" s="221"/>
      <c r="F38" s="180"/>
      <c r="G38" s="181"/>
      <c r="H38" s="181"/>
      <c r="I38" s="182"/>
      <c r="J38" s="183"/>
      <c r="K38" s="181"/>
      <c r="L38" s="181"/>
      <c r="M38" s="184"/>
      <c r="N38" s="228"/>
    </row>
    <row r="39" spans="1:14" s="132" customFormat="1" ht="26.25" customHeight="1" x14ac:dyDescent="0.25">
      <c r="A39" s="177">
        <v>18</v>
      </c>
      <c r="B39" s="216"/>
      <c r="C39" s="178"/>
      <c r="D39" s="179"/>
      <c r="E39" s="221"/>
      <c r="F39" s="180"/>
      <c r="G39" s="181"/>
      <c r="H39" s="181"/>
      <c r="I39" s="182"/>
      <c r="J39" s="183"/>
      <c r="K39" s="181"/>
      <c r="L39" s="181"/>
      <c r="M39" s="184"/>
      <c r="N39" s="228"/>
    </row>
    <row r="40" spans="1:14" s="132" customFormat="1" ht="26.25" customHeight="1" x14ac:dyDescent="0.25">
      <c r="A40" s="177">
        <v>19</v>
      </c>
      <c r="B40" s="216"/>
      <c r="C40" s="178"/>
      <c r="D40" s="179"/>
      <c r="E40" s="221"/>
      <c r="F40" s="180"/>
      <c r="G40" s="181"/>
      <c r="H40" s="181"/>
      <c r="I40" s="182"/>
      <c r="J40" s="183"/>
      <c r="K40" s="181"/>
      <c r="L40" s="181"/>
      <c r="M40" s="184"/>
      <c r="N40" s="228"/>
    </row>
    <row r="41" spans="1:14" s="132" customFormat="1" ht="26.25" customHeight="1" x14ac:dyDescent="0.25">
      <c r="A41" s="185">
        <v>20</v>
      </c>
      <c r="B41" s="219"/>
      <c r="C41" s="201"/>
      <c r="D41" s="202"/>
      <c r="E41" s="225"/>
      <c r="F41" s="203"/>
      <c r="G41" s="204"/>
      <c r="H41" s="204"/>
      <c r="I41" s="205"/>
      <c r="J41" s="206"/>
      <c r="K41" s="204"/>
      <c r="L41" s="204"/>
      <c r="M41" s="207"/>
      <c r="N41" s="231"/>
    </row>
    <row r="42" spans="1:14" s="132" customFormat="1" ht="26.25" customHeight="1" x14ac:dyDescent="0.25">
      <c r="A42" s="193">
        <v>21</v>
      </c>
      <c r="B42" s="218"/>
      <c r="C42" s="194"/>
      <c r="D42" s="195"/>
      <c r="E42" s="226"/>
      <c r="F42" s="196"/>
      <c r="G42" s="197"/>
      <c r="H42" s="197"/>
      <c r="I42" s="198"/>
      <c r="J42" s="199"/>
      <c r="K42" s="197"/>
      <c r="L42" s="197"/>
      <c r="M42" s="200"/>
      <c r="N42" s="230"/>
    </row>
    <row r="43" spans="1:14" s="132" customFormat="1" ht="26.25" customHeight="1" x14ac:dyDescent="0.25">
      <c r="A43" s="177">
        <v>22</v>
      </c>
      <c r="B43" s="216"/>
      <c r="C43" s="178"/>
      <c r="D43" s="179"/>
      <c r="E43" s="221"/>
      <c r="F43" s="180"/>
      <c r="G43" s="181"/>
      <c r="H43" s="181"/>
      <c r="I43" s="182"/>
      <c r="J43" s="183"/>
      <c r="K43" s="181"/>
      <c r="L43" s="181"/>
      <c r="M43" s="184"/>
      <c r="N43" s="228"/>
    </row>
    <row r="44" spans="1:14" s="132" customFormat="1" ht="26.25" customHeight="1" x14ac:dyDescent="0.25">
      <c r="A44" s="177">
        <v>23</v>
      </c>
      <c r="B44" s="216"/>
      <c r="C44" s="178"/>
      <c r="D44" s="179"/>
      <c r="E44" s="221"/>
      <c r="F44" s="180"/>
      <c r="G44" s="181"/>
      <c r="H44" s="181"/>
      <c r="I44" s="182"/>
      <c r="J44" s="183"/>
      <c r="K44" s="181"/>
      <c r="L44" s="181"/>
      <c r="M44" s="184"/>
      <c r="N44" s="228"/>
    </row>
    <row r="45" spans="1:14" s="132" customFormat="1" ht="26.25" customHeight="1" x14ac:dyDescent="0.25">
      <c r="A45" s="177">
        <v>24</v>
      </c>
      <c r="B45" s="216"/>
      <c r="C45" s="178"/>
      <c r="D45" s="179"/>
      <c r="E45" s="221"/>
      <c r="F45" s="180"/>
      <c r="G45" s="181"/>
      <c r="H45" s="181"/>
      <c r="I45" s="182"/>
      <c r="J45" s="183"/>
      <c r="K45" s="181"/>
      <c r="L45" s="181"/>
      <c r="M45" s="184"/>
      <c r="N45" s="228"/>
    </row>
    <row r="46" spans="1:14" ht="26.25" customHeight="1" thickBot="1" x14ac:dyDescent="0.3">
      <c r="A46" s="208">
        <v>25</v>
      </c>
      <c r="B46" s="220"/>
      <c r="C46" s="209"/>
      <c r="D46" s="209"/>
      <c r="E46" s="225"/>
      <c r="F46" s="210"/>
      <c r="G46" s="211"/>
      <c r="H46" s="211"/>
      <c r="I46" s="212"/>
      <c r="J46" s="213"/>
      <c r="K46" s="211"/>
      <c r="L46" s="211"/>
      <c r="M46" s="214"/>
      <c r="N46" s="232">
        <f t="shared" si="1"/>
        <v>0</v>
      </c>
    </row>
    <row r="47" spans="1:14" ht="30" customHeight="1" x14ac:dyDescent="0.25">
      <c r="E47" s="120" t="s">
        <v>11</v>
      </c>
      <c r="F47" s="158">
        <f>SUM(F22:F46)</f>
        <v>0</v>
      </c>
      <c r="G47" s="159">
        <f t="shared" ref="G47:M47" si="2">SUM(G22:G46)</f>
        <v>0</v>
      </c>
      <c r="H47" s="159">
        <f t="shared" si="2"/>
        <v>0</v>
      </c>
      <c r="I47" s="160">
        <f t="shared" si="2"/>
        <v>0</v>
      </c>
      <c r="J47" s="161">
        <f t="shared" si="2"/>
        <v>0</v>
      </c>
      <c r="K47" s="159">
        <f t="shared" si="2"/>
        <v>0</v>
      </c>
      <c r="L47" s="159">
        <f t="shared" si="2"/>
        <v>0</v>
      </c>
      <c r="M47" s="162">
        <f t="shared" si="2"/>
        <v>0</v>
      </c>
      <c r="N47" s="121" t="s">
        <v>5</v>
      </c>
    </row>
    <row r="48" spans="1:14" ht="30" customHeight="1" thickBot="1" x14ac:dyDescent="0.3">
      <c r="E48" s="122" t="s">
        <v>12</v>
      </c>
      <c r="F48" s="163">
        <f>F17*F47</f>
        <v>0</v>
      </c>
      <c r="G48" s="164">
        <f t="shared" ref="G48:M48" si="3">G17*G47</f>
        <v>0</v>
      </c>
      <c r="H48" s="164">
        <f t="shared" si="3"/>
        <v>0</v>
      </c>
      <c r="I48" s="165">
        <f t="shared" si="3"/>
        <v>0</v>
      </c>
      <c r="J48" s="166">
        <f>J17*J47</f>
        <v>0</v>
      </c>
      <c r="K48" s="164">
        <f t="shared" si="3"/>
        <v>0</v>
      </c>
      <c r="L48" s="164">
        <f t="shared" si="3"/>
        <v>0</v>
      </c>
      <c r="M48" s="167">
        <f t="shared" si="3"/>
        <v>0</v>
      </c>
      <c r="N48" s="157">
        <f>SUM(F48:M48)</f>
        <v>0</v>
      </c>
    </row>
  </sheetData>
  <mergeCells count="23">
    <mergeCell ref="J19:K19"/>
    <mergeCell ref="L19:M19"/>
    <mergeCell ref="E14:E15"/>
    <mergeCell ref="J18:M18"/>
    <mergeCell ref="N18:N20"/>
    <mergeCell ref="A18:A20"/>
    <mergeCell ref="B18:B20"/>
    <mergeCell ref="C18:C20"/>
    <mergeCell ref="E18:E20"/>
    <mergeCell ref="F18:I18"/>
    <mergeCell ref="F19:G19"/>
    <mergeCell ref="H19:I19"/>
    <mergeCell ref="A8:B8"/>
    <mergeCell ref="I10:N10"/>
    <mergeCell ref="C4:D4"/>
    <mergeCell ref="C6:D6"/>
    <mergeCell ref="C8:D8"/>
    <mergeCell ref="A4:B4"/>
    <mergeCell ref="I4:J4"/>
    <mergeCell ref="L4:M4"/>
    <mergeCell ref="I5:J5"/>
    <mergeCell ref="A6:B6"/>
    <mergeCell ref="I6:N6"/>
  </mergeCells>
  <phoneticPr fontId="3" alignment="center"/>
  <pageMargins left="0.39370078740157483" right="0.19685039370078741" top="0.59055118110236227" bottom="0.39370078740157483" header="0.35433070866141736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47"/>
  </sheetPr>
  <dimension ref="A1:H24"/>
  <sheetViews>
    <sheetView showGridLines="0" topLeftCell="A2" zoomScaleNormal="100" zoomScaleSheetLayoutView="100" workbookViewId="0">
      <selection activeCell="C14" sqref="C14"/>
    </sheetView>
  </sheetViews>
  <sheetFormatPr defaultColWidth="10.28515625" defaultRowHeight="12.75" x14ac:dyDescent="0.25"/>
  <cols>
    <col min="1" max="1" width="4.42578125" style="7" customWidth="1"/>
    <col min="2" max="2" width="17.85546875" style="7" customWidth="1"/>
    <col min="3" max="3" width="10.7109375" style="7" customWidth="1"/>
    <col min="4" max="4" width="3.5703125" style="7" customWidth="1"/>
    <col min="5" max="5" width="4.85546875" style="7" customWidth="1"/>
    <col min="6" max="6" width="17.85546875" style="7" customWidth="1"/>
    <col min="7" max="7" width="10.7109375" style="7" customWidth="1"/>
    <col min="8" max="8" width="3.5703125" style="7" customWidth="1"/>
    <col min="9" max="16384" width="10.28515625" style="7"/>
  </cols>
  <sheetData>
    <row r="1" spans="1:8" ht="14.25" x14ac:dyDescent="0.3">
      <c r="A1" s="287" t="str">
        <f>①総括申込書!B1</f>
        <v>令和４年度　北海道中学校体育大会</v>
      </c>
      <c r="B1" s="287"/>
      <c r="C1" s="287"/>
      <c r="D1" s="287"/>
      <c r="E1" s="287"/>
      <c r="F1" s="287"/>
      <c r="G1" s="287"/>
      <c r="H1" s="287"/>
    </row>
    <row r="2" spans="1:8" ht="22.5" customHeight="1" x14ac:dyDescent="0.3">
      <c r="A2" s="288" t="str">
        <f>①総括申込書!B2</f>
        <v>第5３回　北海道中学校陸上競技大会</v>
      </c>
      <c r="B2" s="288"/>
      <c r="C2" s="288"/>
      <c r="D2" s="288"/>
      <c r="E2" s="288"/>
      <c r="F2" s="288"/>
      <c r="G2" s="288"/>
      <c r="H2" s="288"/>
    </row>
    <row r="3" spans="1:8" ht="6.75" customHeight="1" x14ac:dyDescent="0.25">
      <c r="A3" s="289"/>
      <c r="B3" s="289"/>
      <c r="C3" s="289"/>
      <c r="D3" s="289"/>
      <c r="E3" s="289"/>
      <c r="F3" s="289"/>
      <c r="G3" s="289"/>
      <c r="H3" s="289"/>
    </row>
    <row r="4" spans="1:8" ht="18.75" x14ac:dyDescent="0.35">
      <c r="A4" s="290" t="s">
        <v>24</v>
      </c>
      <c r="B4" s="290"/>
      <c r="C4" s="290"/>
      <c r="D4" s="290"/>
      <c r="E4" s="290"/>
      <c r="F4" s="290"/>
      <c r="G4" s="290"/>
      <c r="H4" s="290"/>
    </row>
    <row r="5" spans="1:8" ht="19.5" customHeight="1" x14ac:dyDescent="0.25">
      <c r="F5" s="7" t="s">
        <v>28</v>
      </c>
    </row>
    <row r="6" spans="1:8" s="104" customFormat="1" ht="16.5" customHeight="1" x14ac:dyDescent="0.25"/>
    <row r="7" spans="1:8" ht="30" customHeight="1" x14ac:dyDescent="0.3">
      <c r="B7" s="103" t="s">
        <v>26</v>
      </c>
      <c r="C7" s="291">
        <f>①総括申込書!C4</f>
        <v>0</v>
      </c>
      <c r="D7" s="291"/>
      <c r="E7" s="291"/>
      <c r="F7" s="292"/>
    </row>
    <row r="8" spans="1:8" ht="7.5" customHeight="1" x14ac:dyDescent="0.25">
      <c r="B8" s="10"/>
      <c r="C8" s="10"/>
      <c r="D8" s="10"/>
      <c r="E8" s="10"/>
    </row>
    <row r="9" spans="1:8" ht="30" customHeight="1" x14ac:dyDescent="0.3">
      <c r="B9" s="103" t="s">
        <v>25</v>
      </c>
      <c r="C9" s="286">
        <f>①総括申込書!C8</f>
        <v>0</v>
      </c>
      <c r="D9" s="286"/>
      <c r="E9" s="286"/>
      <c r="F9" s="8" t="s">
        <v>27</v>
      </c>
    </row>
    <row r="10" spans="1:8" ht="6.75" customHeight="1" x14ac:dyDescent="0.25"/>
    <row r="11" spans="1:8" x14ac:dyDescent="0.25">
      <c r="B11" s="7" t="s">
        <v>17</v>
      </c>
      <c r="F11" s="7" t="s">
        <v>18</v>
      </c>
    </row>
    <row r="12" spans="1:8" ht="28.5" customHeight="1" x14ac:dyDescent="0.3">
      <c r="B12" s="9" t="s">
        <v>29</v>
      </c>
      <c r="C12" s="49"/>
      <c r="D12" s="45" t="s">
        <v>19</v>
      </c>
      <c r="F12" s="9" t="s">
        <v>30</v>
      </c>
      <c r="G12" s="49"/>
      <c r="H12" s="45" t="s">
        <v>19</v>
      </c>
    </row>
    <row r="13" spans="1:8" ht="28.5" customHeight="1" x14ac:dyDescent="0.3">
      <c r="B13" s="9" t="s">
        <v>31</v>
      </c>
      <c r="C13" s="49"/>
      <c r="D13" s="45" t="s">
        <v>19</v>
      </c>
      <c r="F13" s="9" t="s">
        <v>31</v>
      </c>
      <c r="G13" s="49"/>
      <c r="H13" s="45" t="s">
        <v>19</v>
      </c>
    </row>
    <row r="14" spans="1:8" ht="28.5" customHeight="1" x14ac:dyDescent="0.3">
      <c r="B14" s="9" t="s">
        <v>32</v>
      </c>
      <c r="C14" s="49"/>
      <c r="D14" s="45" t="s">
        <v>19</v>
      </c>
      <c r="F14" s="9" t="s">
        <v>80</v>
      </c>
      <c r="G14" s="48"/>
      <c r="H14" s="47" t="s">
        <v>33</v>
      </c>
    </row>
    <row r="15" spans="1:8" ht="28.5" customHeight="1" x14ac:dyDescent="0.3">
      <c r="B15" s="9" t="s">
        <v>34</v>
      </c>
      <c r="C15" s="105"/>
      <c r="D15" s="45" t="s">
        <v>19</v>
      </c>
      <c r="F15" s="9" t="s">
        <v>34</v>
      </c>
      <c r="G15" s="49"/>
      <c r="H15" s="45" t="s">
        <v>19</v>
      </c>
    </row>
    <row r="16" spans="1:8" ht="28.5" customHeight="1" x14ac:dyDescent="0.3">
      <c r="B16" s="9" t="s">
        <v>35</v>
      </c>
      <c r="C16" s="105"/>
      <c r="D16" s="45" t="s">
        <v>19</v>
      </c>
      <c r="F16" s="9" t="s">
        <v>35</v>
      </c>
      <c r="G16" s="49"/>
      <c r="H16" s="45" t="s">
        <v>19</v>
      </c>
    </row>
    <row r="17" spans="2:8" ht="28.5" customHeight="1" x14ac:dyDescent="0.3">
      <c r="B17" s="9" t="s">
        <v>36</v>
      </c>
      <c r="C17" s="105"/>
      <c r="D17" s="45" t="s">
        <v>19</v>
      </c>
      <c r="F17" s="9" t="s">
        <v>33</v>
      </c>
      <c r="G17" s="48"/>
      <c r="H17" s="47" t="s">
        <v>33</v>
      </c>
    </row>
    <row r="18" spans="2:8" ht="28.5" customHeight="1" x14ac:dyDescent="0.3">
      <c r="B18" s="9" t="s">
        <v>37</v>
      </c>
      <c r="C18" s="49"/>
      <c r="D18" s="45" t="s">
        <v>19</v>
      </c>
      <c r="F18" s="9" t="s">
        <v>38</v>
      </c>
      <c r="G18" s="49"/>
      <c r="H18" s="45" t="s">
        <v>19</v>
      </c>
    </row>
    <row r="19" spans="2:8" ht="28.5" customHeight="1" x14ac:dyDescent="0.3">
      <c r="B19" s="9" t="s">
        <v>65</v>
      </c>
      <c r="C19" s="49"/>
      <c r="D19" s="46" t="s">
        <v>79</v>
      </c>
      <c r="F19" s="9" t="s">
        <v>39</v>
      </c>
      <c r="G19" s="49"/>
      <c r="H19" s="46" t="s">
        <v>78</v>
      </c>
    </row>
    <row r="20" spans="2:8" ht="28.5" customHeight="1" x14ac:dyDescent="0.3">
      <c r="B20" s="9" t="s">
        <v>20</v>
      </c>
      <c r="C20" s="49"/>
      <c r="D20" s="45" t="s">
        <v>19</v>
      </c>
      <c r="F20" s="9" t="s">
        <v>20</v>
      </c>
      <c r="G20" s="49"/>
      <c r="H20" s="45" t="s">
        <v>19</v>
      </c>
    </row>
    <row r="21" spans="2:8" ht="28.5" customHeight="1" x14ac:dyDescent="0.3">
      <c r="B21" s="9" t="s">
        <v>21</v>
      </c>
      <c r="C21" s="49"/>
      <c r="D21" s="45" t="s">
        <v>19</v>
      </c>
      <c r="F21" s="9" t="s">
        <v>33</v>
      </c>
      <c r="G21" s="48"/>
      <c r="H21" s="47" t="s">
        <v>33</v>
      </c>
    </row>
    <row r="22" spans="2:8" ht="28.5" customHeight="1" x14ac:dyDescent="0.3">
      <c r="B22" s="9" t="s">
        <v>22</v>
      </c>
      <c r="C22" s="49"/>
      <c r="D22" s="45" t="s">
        <v>19</v>
      </c>
      <c r="F22" s="9" t="s">
        <v>22</v>
      </c>
      <c r="G22" s="49"/>
      <c r="H22" s="45" t="s">
        <v>19</v>
      </c>
    </row>
    <row r="23" spans="2:8" ht="28.5" customHeight="1" x14ac:dyDescent="0.3">
      <c r="B23" s="9" t="s">
        <v>23</v>
      </c>
      <c r="C23" s="49"/>
      <c r="D23" s="45" t="s">
        <v>19</v>
      </c>
      <c r="F23" s="9" t="s">
        <v>23</v>
      </c>
      <c r="G23" s="49"/>
      <c r="H23" s="45" t="s">
        <v>19</v>
      </c>
    </row>
    <row r="24" spans="2:8" ht="28.5" customHeight="1" x14ac:dyDescent="0.3">
      <c r="B24" s="9" t="s">
        <v>66</v>
      </c>
      <c r="C24" s="49"/>
      <c r="D24" s="45" t="s">
        <v>19</v>
      </c>
      <c r="F24" s="9" t="s">
        <v>66</v>
      </c>
      <c r="G24" s="49"/>
      <c r="H24" s="45" t="s">
        <v>19</v>
      </c>
    </row>
  </sheetData>
  <mergeCells count="6">
    <mergeCell ref="C9:E9"/>
    <mergeCell ref="A1:H1"/>
    <mergeCell ref="A2:H2"/>
    <mergeCell ref="A3:H3"/>
    <mergeCell ref="A4:H4"/>
    <mergeCell ref="C7:F7"/>
  </mergeCells>
  <phoneticPr fontId="11"/>
  <pageMargins left="0.7" right="0.54" top="0.75" bottom="0.53" header="0.67" footer="0.51200000000000001"/>
  <pageSetup paperSize="9" scale="13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43"/>
  </sheetPr>
  <dimension ref="A1:Q41"/>
  <sheetViews>
    <sheetView showGridLines="0" zoomScale="110" zoomScaleNormal="110" zoomScaleSheetLayoutView="115" workbookViewId="0">
      <selection activeCell="B10" sqref="B10"/>
    </sheetView>
  </sheetViews>
  <sheetFormatPr defaultRowHeight="12" x14ac:dyDescent="0.25"/>
  <cols>
    <col min="1" max="1" width="16.42578125" customWidth="1"/>
    <col min="2" max="2" width="10.7109375" customWidth="1"/>
    <col min="3" max="4" width="3.5703125" customWidth="1"/>
    <col min="5" max="5" width="7.140625" customWidth="1"/>
    <col min="6" max="7" width="3.5703125" customWidth="1"/>
    <col min="8" max="8" width="7.140625" customWidth="1"/>
    <col min="9" max="10" width="3.5703125" customWidth="1"/>
    <col min="11" max="11" width="7.140625" customWidth="1"/>
    <col min="12" max="12" width="3.5703125" customWidth="1"/>
  </cols>
  <sheetData>
    <row r="1" spans="1:17" ht="17.25" customHeight="1" x14ac:dyDescent="0.4">
      <c r="A1" s="296" t="str">
        <f>①総括申込書!B1</f>
        <v>令和４年度　北海道中学校体育大会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18"/>
      <c r="M1" s="18"/>
      <c r="N1" s="18"/>
      <c r="O1" s="18"/>
      <c r="P1" s="18"/>
      <c r="Q1" s="18"/>
    </row>
    <row r="2" spans="1:17" ht="14.25" x14ac:dyDescent="0.3">
      <c r="A2" s="287" t="str">
        <f>①総括申込書!B2</f>
        <v>第5３回　北海道中学校陸上競技大会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7" ht="25.5" customHeight="1" x14ac:dyDescent="0.35">
      <c r="A3" s="297" t="s">
        <v>64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7" ht="24" customHeight="1" x14ac:dyDescent="0.25">
      <c r="F4" s="7"/>
      <c r="G4" s="233" t="s">
        <v>28</v>
      </c>
      <c r="H4" s="7"/>
    </row>
    <row r="5" spans="1:17" s="20" customFormat="1" ht="24" customHeight="1" x14ac:dyDescent="0.3">
      <c r="A5" s="19" t="s">
        <v>82</v>
      </c>
      <c r="B5" s="299">
        <f>①総括申込書!C4</f>
        <v>0</v>
      </c>
      <c r="C5" s="300"/>
      <c r="D5" s="300"/>
      <c r="E5" s="300"/>
      <c r="F5" s="300"/>
      <c r="G5" s="300"/>
      <c r="H5" s="305" t="s">
        <v>46</v>
      </c>
      <c r="I5" s="305"/>
      <c r="J5" s="305"/>
      <c r="K5" s="305"/>
      <c r="L5" s="306"/>
    </row>
    <row r="6" spans="1:17" s="20" customFormat="1" ht="24" customHeight="1" x14ac:dyDescent="0.3">
      <c r="A6" s="21" t="s">
        <v>47</v>
      </c>
      <c r="B6" s="299">
        <f>①総括申込書!C8</f>
        <v>0</v>
      </c>
      <c r="C6" s="300"/>
      <c r="D6" s="300"/>
      <c r="E6" s="300"/>
      <c r="F6" s="26"/>
      <c r="G6" s="307" t="s">
        <v>48</v>
      </c>
      <c r="H6" s="307"/>
      <c r="I6" s="308"/>
      <c r="J6" s="30"/>
      <c r="K6" s="30"/>
      <c r="L6" s="22"/>
    </row>
    <row r="7" spans="1:17" x14ac:dyDescent="0.25">
      <c r="I7" s="23"/>
      <c r="J7" s="23"/>
      <c r="K7" s="23"/>
    </row>
    <row r="8" spans="1:17" ht="20.25" customHeight="1" x14ac:dyDescent="0.25">
      <c r="A8" t="s">
        <v>49</v>
      </c>
    </row>
    <row r="9" spans="1:17" ht="20.25" customHeight="1" x14ac:dyDescent="0.25">
      <c r="A9" s="1"/>
      <c r="B9" s="294" t="s">
        <v>50</v>
      </c>
      <c r="C9" s="295"/>
      <c r="D9" s="294" t="s">
        <v>51</v>
      </c>
      <c r="E9" s="298"/>
      <c r="F9" s="295"/>
      <c r="G9" s="294" t="s">
        <v>52</v>
      </c>
      <c r="H9" s="298"/>
      <c r="I9" s="295"/>
      <c r="J9" s="313" t="s">
        <v>53</v>
      </c>
      <c r="K9" s="314"/>
      <c r="L9" s="314"/>
    </row>
    <row r="10" spans="1:17" ht="20.25" customHeight="1" x14ac:dyDescent="0.3">
      <c r="A10" s="1" t="s">
        <v>54</v>
      </c>
      <c r="B10" s="129">
        <f>①総括申込書!F47+'①総括申込書 (2)'!F47+'①総括申込書 (3)'!F47+'①総括申込書 (4)'!F47</f>
        <v>0</v>
      </c>
      <c r="C10" s="128" t="s">
        <v>76</v>
      </c>
      <c r="D10" s="321">
        <f>①総括申込書!J47+'①総括申込書 (2)'!J47+'①総括申込書 (3)'!J47+'①総括申込書 (4)'!J47</f>
        <v>0</v>
      </c>
      <c r="E10" s="322"/>
      <c r="F10" s="28" t="s">
        <v>76</v>
      </c>
      <c r="G10" s="27" t="s">
        <v>69</v>
      </c>
      <c r="H10" s="38">
        <f>B10+D10</f>
        <v>0</v>
      </c>
      <c r="I10" s="128" t="s">
        <v>76</v>
      </c>
      <c r="J10" s="315">
        <f>H10+H11+H12</f>
        <v>0</v>
      </c>
      <c r="K10" s="316"/>
      <c r="L10" s="317"/>
    </row>
    <row r="11" spans="1:17" ht="20.25" customHeight="1" x14ac:dyDescent="0.3">
      <c r="A11" s="1" t="s">
        <v>55</v>
      </c>
      <c r="B11" s="129">
        <f>①総括申込書!G47+'①総括申込書 (2)'!G47+'①総括申込書 (3)'!G47+'①総括申込書 (4)'!G47</f>
        <v>0</v>
      </c>
      <c r="C11" s="128" t="s">
        <v>76</v>
      </c>
      <c r="D11" s="321">
        <f>①総括申込書!K47+'①総括申込書 (2)'!K47+'①総括申込書 (3)'!K47+'①総括申込書 (4)'!K47</f>
        <v>0</v>
      </c>
      <c r="E11" s="322"/>
      <c r="F11" s="28" t="s">
        <v>76</v>
      </c>
      <c r="G11" s="27" t="s">
        <v>62</v>
      </c>
      <c r="H11" s="38">
        <f>B11+D11</f>
        <v>0</v>
      </c>
      <c r="I11" s="128" t="s">
        <v>76</v>
      </c>
      <c r="J11" s="318"/>
      <c r="K11" s="319"/>
      <c r="L11" s="320"/>
    </row>
    <row r="12" spans="1:17" ht="20.25" customHeight="1" x14ac:dyDescent="0.3">
      <c r="A12" s="1" t="s">
        <v>56</v>
      </c>
      <c r="B12" s="129">
        <f>①総括申込書!H47+'①総括申込書 (2)'!H47+'①総括申込書 (3)'!H47+'①総括申込書 (4)'!H47</f>
        <v>0</v>
      </c>
      <c r="C12" s="128" t="s">
        <v>76</v>
      </c>
      <c r="D12" s="321">
        <f>①総括申込書!L47+'①総括申込書 (2)'!L47+'①総括申込書 (3)'!L47+'①総括申込書 (4)'!L47</f>
        <v>0</v>
      </c>
      <c r="E12" s="322"/>
      <c r="F12" s="128" t="s">
        <v>76</v>
      </c>
      <c r="G12" s="127"/>
      <c r="H12" s="38">
        <f>B12+D12</f>
        <v>0</v>
      </c>
      <c r="I12" s="128" t="s">
        <v>76</v>
      </c>
      <c r="J12" s="35" t="s">
        <v>77</v>
      </c>
      <c r="K12" s="39"/>
      <c r="L12" s="40" t="s">
        <v>76</v>
      </c>
    </row>
    <row r="13" spans="1:17" ht="20.25" customHeight="1" x14ac:dyDescent="0.3">
      <c r="A13" s="1" t="s">
        <v>57</v>
      </c>
      <c r="B13" s="130">
        <f>①総括申込書!I47+'①総括申込書 (2)'!I47+'①総括申込書 (3)'!I47+'①総括申込書 (4)'!I47</f>
        <v>0</v>
      </c>
      <c r="C13" s="33" t="s">
        <v>74</v>
      </c>
      <c r="D13" s="323">
        <f>①総括申込書!M47+'①総括申込書 (2)'!M47+'①総括申込書 (3)'!M47+'①総括申込書 (4)'!M47</f>
        <v>0</v>
      </c>
      <c r="E13" s="324"/>
      <c r="F13" s="34" t="s">
        <v>74</v>
      </c>
      <c r="G13" s="27" t="s">
        <v>73</v>
      </c>
      <c r="H13" s="38">
        <f>B13+D13</f>
        <v>0</v>
      </c>
      <c r="I13" s="31" t="s">
        <v>75</v>
      </c>
      <c r="J13" s="126"/>
      <c r="K13" s="126"/>
      <c r="L13" s="126"/>
    </row>
    <row r="14" spans="1:17" ht="20.25" customHeight="1" x14ac:dyDescent="0.25">
      <c r="B14" s="11"/>
      <c r="C14" s="11"/>
      <c r="D14" s="11"/>
      <c r="E14" s="11"/>
      <c r="F14" s="11"/>
      <c r="G14" s="11"/>
      <c r="H14" s="11"/>
    </row>
    <row r="15" spans="1:17" ht="20.25" customHeight="1" x14ac:dyDescent="0.25">
      <c r="A15" t="s">
        <v>58</v>
      </c>
      <c r="B15" s="11"/>
      <c r="C15" s="11"/>
      <c r="D15" s="11"/>
      <c r="E15" s="11"/>
      <c r="F15" s="11"/>
      <c r="G15" s="11"/>
      <c r="H15" s="11"/>
    </row>
    <row r="16" spans="1:17" ht="20.25" customHeight="1" x14ac:dyDescent="0.25">
      <c r="A16" s="1" t="s">
        <v>8</v>
      </c>
      <c r="B16" s="294" t="s">
        <v>59</v>
      </c>
      <c r="C16" s="295"/>
      <c r="D16" s="294" t="s">
        <v>60</v>
      </c>
      <c r="E16" s="298"/>
      <c r="F16" s="295"/>
      <c r="G16" s="312" t="s">
        <v>5</v>
      </c>
      <c r="H16" s="312"/>
      <c r="I16" s="312"/>
    </row>
    <row r="17" spans="1:16" ht="20.25" customHeight="1" x14ac:dyDescent="0.3">
      <c r="A17" s="1" t="s">
        <v>54</v>
      </c>
      <c r="B17" s="303">
        <v>2000</v>
      </c>
      <c r="C17" s="304"/>
      <c r="D17" s="27" t="s">
        <v>70</v>
      </c>
      <c r="E17" s="41">
        <f>H10</f>
        <v>0</v>
      </c>
      <c r="F17" s="4" t="s">
        <v>76</v>
      </c>
      <c r="G17" s="36"/>
      <c r="H17" s="43">
        <f>B17*E17</f>
        <v>0</v>
      </c>
      <c r="I17" s="37" t="s">
        <v>61</v>
      </c>
    </row>
    <row r="18" spans="1:16" ht="20.25" customHeight="1" x14ac:dyDescent="0.3">
      <c r="A18" s="1" t="s">
        <v>55</v>
      </c>
      <c r="B18" s="303">
        <v>3000</v>
      </c>
      <c r="C18" s="304"/>
      <c r="D18" s="27" t="s">
        <v>71</v>
      </c>
      <c r="E18" s="41">
        <f>H11</f>
        <v>0</v>
      </c>
      <c r="F18" s="4" t="s">
        <v>76</v>
      </c>
      <c r="G18" s="36"/>
      <c r="H18" s="43">
        <f>B18*E18</f>
        <v>0</v>
      </c>
      <c r="I18" s="37" t="s">
        <v>61</v>
      </c>
    </row>
    <row r="19" spans="1:16" ht="20.25" customHeight="1" x14ac:dyDescent="0.3">
      <c r="A19" s="1" t="s">
        <v>57</v>
      </c>
      <c r="B19" s="303">
        <v>7000</v>
      </c>
      <c r="C19" s="304"/>
      <c r="D19" s="27" t="s">
        <v>72</v>
      </c>
      <c r="E19" s="42">
        <f>H13</f>
        <v>0</v>
      </c>
      <c r="F19" s="32" t="s">
        <v>75</v>
      </c>
      <c r="G19" s="36"/>
      <c r="H19" s="43">
        <f>B19*E19</f>
        <v>0</v>
      </c>
      <c r="I19" s="37" t="s">
        <v>61</v>
      </c>
    </row>
    <row r="20" spans="1:16" ht="20.25" customHeight="1" x14ac:dyDescent="0.25">
      <c r="B20" s="24"/>
      <c r="C20" s="11"/>
      <c r="D20" s="11"/>
      <c r="E20" s="11"/>
      <c r="F20" s="11"/>
      <c r="G20" s="11"/>
      <c r="H20" s="11"/>
    </row>
    <row r="21" spans="1:16" ht="20.25" customHeight="1" x14ac:dyDescent="0.25">
      <c r="A21" s="246" t="s">
        <v>172</v>
      </c>
      <c r="B21" s="24"/>
      <c r="C21" s="11"/>
      <c r="D21" s="11"/>
      <c r="E21" s="11"/>
      <c r="F21" s="11"/>
      <c r="G21" s="11"/>
      <c r="H21" s="11"/>
    </row>
    <row r="22" spans="1:16" ht="20.25" customHeight="1" x14ac:dyDescent="0.25">
      <c r="A22" s="249"/>
      <c r="B22" s="301" t="s">
        <v>59</v>
      </c>
      <c r="C22" s="302"/>
      <c r="D22" s="309" t="s">
        <v>53</v>
      </c>
      <c r="E22" s="310"/>
      <c r="F22" s="311"/>
      <c r="G22" s="312" t="s">
        <v>5</v>
      </c>
      <c r="H22" s="312"/>
      <c r="I22" s="312"/>
    </row>
    <row r="23" spans="1:16" ht="20.25" customHeight="1" x14ac:dyDescent="0.3">
      <c r="A23" s="249" t="s">
        <v>146</v>
      </c>
      <c r="B23" s="303">
        <v>400</v>
      </c>
      <c r="C23" s="304"/>
      <c r="D23" s="27" t="s">
        <v>63</v>
      </c>
      <c r="E23" s="38">
        <f>J10</f>
        <v>0</v>
      </c>
      <c r="F23" s="4" t="s">
        <v>76</v>
      </c>
      <c r="G23" s="29"/>
      <c r="H23" s="43">
        <f>B23*E23</f>
        <v>0</v>
      </c>
      <c r="I23" s="4" t="s">
        <v>61</v>
      </c>
    </row>
    <row r="24" spans="1:16" x14ac:dyDescent="0.25">
      <c r="B24" s="25"/>
    </row>
    <row r="25" spans="1:16" x14ac:dyDescent="0.25">
      <c r="A25" t="s">
        <v>81</v>
      </c>
      <c r="B25" s="25"/>
      <c r="G25" t="s">
        <v>83</v>
      </c>
    </row>
    <row r="26" spans="1:16" ht="6" customHeight="1" thickBot="1" x14ac:dyDescent="0.3">
      <c r="B26" s="25"/>
    </row>
    <row r="27" spans="1:16" ht="23.25" customHeight="1" thickBot="1" x14ac:dyDescent="0.35">
      <c r="B27" s="25"/>
      <c r="G27" s="50"/>
      <c r="H27" s="293">
        <f>H17+H18+H19+H23</f>
        <v>0</v>
      </c>
      <c r="I27" s="293"/>
      <c r="J27" s="293"/>
      <c r="K27" s="51" t="s">
        <v>61</v>
      </c>
      <c r="L27" s="52"/>
    </row>
    <row r="28" spans="1:16" s="132" customFormat="1" ht="10.5" customHeight="1" x14ac:dyDescent="0.25">
      <c r="A28" s="234"/>
      <c r="B28" s="235"/>
      <c r="C28" s="234"/>
      <c r="D28" s="234"/>
      <c r="E28" s="234"/>
      <c r="F28" s="234"/>
      <c r="G28" s="236"/>
      <c r="H28" s="237"/>
      <c r="I28" s="237"/>
      <c r="J28" s="237"/>
      <c r="K28" s="236"/>
      <c r="L28" s="236"/>
    </row>
    <row r="29" spans="1:16" x14ac:dyDescent="0.25">
      <c r="A29" s="123" t="s">
        <v>144</v>
      </c>
      <c r="B29" s="124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16" x14ac:dyDescent="0.25">
      <c r="A30" s="243" t="s">
        <v>179</v>
      </c>
      <c r="B30" s="244"/>
      <c r="C30" s="245"/>
      <c r="D30" s="245"/>
      <c r="E30" s="245"/>
      <c r="F30" s="246"/>
      <c r="G30" s="246"/>
      <c r="H30" s="246"/>
      <c r="I30" s="246"/>
      <c r="J30" s="246"/>
      <c r="K30" s="246"/>
    </row>
    <row r="31" spans="1:16" s="102" customFormat="1" x14ac:dyDescent="0.25">
      <c r="A31" s="246" t="s">
        <v>128</v>
      </c>
      <c r="B31" s="247" t="s">
        <v>176</v>
      </c>
      <c r="C31" s="245"/>
      <c r="D31" s="245"/>
      <c r="E31" s="245"/>
      <c r="F31" s="246"/>
      <c r="G31" s="246"/>
      <c r="H31" s="246"/>
      <c r="I31" s="246"/>
      <c r="J31" s="246"/>
      <c r="K31" s="246"/>
      <c r="N31" s="246"/>
      <c r="O31" s="246"/>
      <c r="P31" s="246"/>
    </row>
    <row r="32" spans="1:16" x14ac:dyDescent="0.25">
      <c r="A32" s="243" t="s">
        <v>177</v>
      </c>
      <c r="B32" s="244"/>
      <c r="C32" s="245"/>
      <c r="D32" s="245"/>
      <c r="E32" s="245"/>
      <c r="F32" s="246"/>
      <c r="G32" s="246"/>
      <c r="H32" s="246"/>
      <c r="I32" s="246"/>
      <c r="J32" s="246"/>
      <c r="K32" s="246"/>
    </row>
    <row r="33" spans="1:11" x14ac:dyDescent="0.25">
      <c r="A33" s="243" t="s">
        <v>145</v>
      </c>
      <c r="B33" s="248"/>
      <c r="C33" s="246"/>
      <c r="D33" s="246"/>
      <c r="E33" s="246"/>
      <c r="F33" s="246"/>
      <c r="G33" s="246"/>
      <c r="H33" s="246"/>
      <c r="I33" s="246"/>
      <c r="J33" s="246"/>
      <c r="K33" s="246"/>
    </row>
    <row r="34" spans="1:11" x14ac:dyDescent="0.25">
      <c r="A34" s="246" t="s">
        <v>178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8" spans="1:11" ht="12.4" x14ac:dyDescent="0.25">
      <c r="A38" s="241"/>
    </row>
    <row r="39" spans="1:11" ht="12.4" x14ac:dyDescent="0.25">
      <c r="A39" s="241"/>
    </row>
    <row r="40" spans="1:11" ht="12.4" x14ac:dyDescent="0.25">
      <c r="A40" s="241"/>
    </row>
    <row r="41" spans="1:11" ht="12.4" x14ac:dyDescent="0.25">
      <c r="A41" s="242"/>
    </row>
  </sheetData>
  <sheetProtection sheet="1" objects="1" scenarios="1"/>
  <mergeCells count="27">
    <mergeCell ref="B9:C9"/>
    <mergeCell ref="D22:F22"/>
    <mergeCell ref="G22:I22"/>
    <mergeCell ref="J9:L9"/>
    <mergeCell ref="J10:L11"/>
    <mergeCell ref="D12:E12"/>
    <mergeCell ref="D16:F16"/>
    <mergeCell ref="G16:I16"/>
    <mergeCell ref="D13:E13"/>
    <mergeCell ref="D10:E10"/>
    <mergeCell ref="D11:E11"/>
    <mergeCell ref="H27:J27"/>
    <mergeCell ref="B16:C16"/>
    <mergeCell ref="A1:K1"/>
    <mergeCell ref="A2:K2"/>
    <mergeCell ref="A3:K3"/>
    <mergeCell ref="G9:I9"/>
    <mergeCell ref="B5:G5"/>
    <mergeCell ref="B6:E6"/>
    <mergeCell ref="B22:C22"/>
    <mergeCell ref="B23:C23"/>
    <mergeCell ref="B17:C17"/>
    <mergeCell ref="B18:C18"/>
    <mergeCell ref="B19:C19"/>
    <mergeCell ref="H5:L5"/>
    <mergeCell ref="G6:I6"/>
    <mergeCell ref="D9:F9"/>
  </mergeCells>
  <phoneticPr fontId="3"/>
  <conditionalFormatting sqref="H10:H13 J10:L11 E17:E19 H17:H19 E23 H23 H27:J28">
    <cfRule type="cellIs" dxfId="2" priority="3" stopIfTrue="1" operator="equal">
      <formula>0</formula>
    </cfRule>
  </conditionalFormatting>
  <conditionalFormatting sqref="B10:B13">
    <cfRule type="cellIs" dxfId="1" priority="2" operator="equal">
      <formula>0</formula>
    </cfRule>
  </conditionalFormatting>
  <conditionalFormatting sqref="D10:E13">
    <cfRule type="cellIs" dxfId="0" priority="1" operator="equal">
      <formula>0</formula>
    </cfRule>
  </conditionalFormatting>
  <pageMargins left="0.82677165354330717" right="0.43307086614173229" top="0.78740157480314965" bottom="0.59055118110236227" header="0.51181102362204722" footer="0.51181102362204722"/>
  <pageSetup paperSize="9" scale="13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L48"/>
  <sheetViews>
    <sheetView zoomScaleNormal="100" workbookViewId="0">
      <selection activeCell="A41" sqref="A41:XFD48"/>
    </sheetView>
  </sheetViews>
  <sheetFormatPr defaultRowHeight="12" x14ac:dyDescent="0.25"/>
  <cols>
    <col min="1" max="1" width="5.85546875" style="55" customWidth="1"/>
    <col min="2" max="2" width="4.85546875" style="55" customWidth="1"/>
    <col min="3" max="3" width="23.5703125" style="55" customWidth="1"/>
    <col min="4" max="4" width="3.85546875" style="55" customWidth="1"/>
    <col min="5" max="6" width="9" style="55" customWidth="1"/>
    <col min="7" max="7" width="10.7109375" style="55" customWidth="1"/>
    <col min="8" max="8" width="5.7109375" style="55" customWidth="1"/>
    <col min="9" max="9" width="5.42578125" style="55" customWidth="1"/>
    <col min="10" max="10" width="15.140625" style="55" customWidth="1"/>
    <col min="11" max="12" width="15.28515625" style="55" customWidth="1"/>
    <col min="13" max="256" width="9.140625" style="55"/>
    <col min="257" max="257" width="5.85546875" style="55" customWidth="1"/>
    <col min="258" max="258" width="4.85546875" style="55" customWidth="1"/>
    <col min="259" max="259" width="23.5703125" style="55" customWidth="1"/>
    <col min="260" max="260" width="3.85546875" style="55" customWidth="1"/>
    <col min="261" max="262" width="9" style="55" customWidth="1"/>
    <col min="263" max="263" width="10.7109375" style="55" customWidth="1"/>
    <col min="264" max="264" width="5.7109375" style="55" customWidth="1"/>
    <col min="265" max="265" width="5.42578125" style="55" customWidth="1"/>
    <col min="266" max="266" width="15.140625" style="55" customWidth="1"/>
    <col min="267" max="268" width="15.28515625" style="55" customWidth="1"/>
    <col min="269" max="512" width="9.140625" style="55"/>
    <col min="513" max="513" width="5.85546875" style="55" customWidth="1"/>
    <col min="514" max="514" width="4.85546875" style="55" customWidth="1"/>
    <col min="515" max="515" width="23.5703125" style="55" customWidth="1"/>
    <col min="516" max="516" width="3.85546875" style="55" customWidth="1"/>
    <col min="517" max="518" width="9" style="55" customWidth="1"/>
    <col min="519" max="519" width="10.7109375" style="55" customWidth="1"/>
    <col min="520" max="520" width="5.7109375" style="55" customWidth="1"/>
    <col min="521" max="521" width="5.42578125" style="55" customWidth="1"/>
    <col min="522" max="522" width="15.140625" style="55" customWidth="1"/>
    <col min="523" max="524" width="15.28515625" style="55" customWidth="1"/>
    <col min="525" max="768" width="9.140625" style="55"/>
    <col min="769" max="769" width="5.85546875" style="55" customWidth="1"/>
    <col min="770" max="770" width="4.85546875" style="55" customWidth="1"/>
    <col min="771" max="771" width="23.5703125" style="55" customWidth="1"/>
    <col min="772" max="772" width="3.85546875" style="55" customWidth="1"/>
    <col min="773" max="774" width="9" style="55" customWidth="1"/>
    <col min="775" max="775" width="10.7109375" style="55" customWidth="1"/>
    <col min="776" max="776" width="5.7109375" style="55" customWidth="1"/>
    <col min="777" max="777" width="5.42578125" style="55" customWidth="1"/>
    <col min="778" max="778" width="15.140625" style="55" customWidth="1"/>
    <col min="779" max="780" width="15.28515625" style="55" customWidth="1"/>
    <col min="781" max="1024" width="9.140625" style="55"/>
    <col min="1025" max="1025" width="5.85546875" style="55" customWidth="1"/>
    <col min="1026" max="1026" width="4.85546875" style="55" customWidth="1"/>
    <col min="1027" max="1027" width="23.5703125" style="55" customWidth="1"/>
    <col min="1028" max="1028" width="3.85546875" style="55" customWidth="1"/>
    <col min="1029" max="1030" width="9" style="55" customWidth="1"/>
    <col min="1031" max="1031" width="10.7109375" style="55" customWidth="1"/>
    <col min="1032" max="1032" width="5.7109375" style="55" customWidth="1"/>
    <col min="1033" max="1033" width="5.42578125" style="55" customWidth="1"/>
    <col min="1034" max="1034" width="15.140625" style="55" customWidth="1"/>
    <col min="1035" max="1036" width="15.28515625" style="55" customWidth="1"/>
    <col min="1037" max="1280" width="9.140625" style="55"/>
    <col min="1281" max="1281" width="5.85546875" style="55" customWidth="1"/>
    <col min="1282" max="1282" width="4.85546875" style="55" customWidth="1"/>
    <col min="1283" max="1283" width="23.5703125" style="55" customWidth="1"/>
    <col min="1284" max="1284" width="3.85546875" style="55" customWidth="1"/>
    <col min="1285" max="1286" width="9" style="55" customWidth="1"/>
    <col min="1287" max="1287" width="10.7109375" style="55" customWidth="1"/>
    <col min="1288" max="1288" width="5.7109375" style="55" customWidth="1"/>
    <col min="1289" max="1289" width="5.42578125" style="55" customWidth="1"/>
    <col min="1290" max="1290" width="15.140625" style="55" customWidth="1"/>
    <col min="1291" max="1292" width="15.28515625" style="55" customWidth="1"/>
    <col min="1293" max="1536" width="9.140625" style="55"/>
    <col min="1537" max="1537" width="5.85546875" style="55" customWidth="1"/>
    <col min="1538" max="1538" width="4.85546875" style="55" customWidth="1"/>
    <col min="1539" max="1539" width="23.5703125" style="55" customWidth="1"/>
    <col min="1540" max="1540" width="3.85546875" style="55" customWidth="1"/>
    <col min="1541" max="1542" width="9" style="55" customWidth="1"/>
    <col min="1543" max="1543" width="10.7109375" style="55" customWidth="1"/>
    <col min="1544" max="1544" width="5.7109375" style="55" customWidth="1"/>
    <col min="1545" max="1545" width="5.42578125" style="55" customWidth="1"/>
    <col min="1546" max="1546" width="15.140625" style="55" customWidth="1"/>
    <col min="1547" max="1548" width="15.28515625" style="55" customWidth="1"/>
    <col min="1549" max="1792" width="9.140625" style="55"/>
    <col min="1793" max="1793" width="5.85546875" style="55" customWidth="1"/>
    <col min="1794" max="1794" width="4.85546875" style="55" customWidth="1"/>
    <col min="1795" max="1795" width="23.5703125" style="55" customWidth="1"/>
    <col min="1796" max="1796" width="3.85546875" style="55" customWidth="1"/>
    <col min="1797" max="1798" width="9" style="55" customWidth="1"/>
    <col min="1799" max="1799" width="10.7109375" style="55" customWidth="1"/>
    <col min="1800" max="1800" width="5.7109375" style="55" customWidth="1"/>
    <col min="1801" max="1801" width="5.42578125" style="55" customWidth="1"/>
    <col min="1802" max="1802" width="15.140625" style="55" customWidth="1"/>
    <col min="1803" max="1804" width="15.28515625" style="55" customWidth="1"/>
    <col min="1805" max="2048" width="9.140625" style="55"/>
    <col min="2049" max="2049" width="5.85546875" style="55" customWidth="1"/>
    <col min="2050" max="2050" width="4.85546875" style="55" customWidth="1"/>
    <col min="2051" max="2051" width="23.5703125" style="55" customWidth="1"/>
    <col min="2052" max="2052" width="3.85546875" style="55" customWidth="1"/>
    <col min="2053" max="2054" width="9" style="55" customWidth="1"/>
    <col min="2055" max="2055" width="10.7109375" style="55" customWidth="1"/>
    <col min="2056" max="2056" width="5.7109375" style="55" customWidth="1"/>
    <col min="2057" max="2057" width="5.42578125" style="55" customWidth="1"/>
    <col min="2058" max="2058" width="15.140625" style="55" customWidth="1"/>
    <col min="2059" max="2060" width="15.28515625" style="55" customWidth="1"/>
    <col min="2061" max="2304" width="9.140625" style="55"/>
    <col min="2305" max="2305" width="5.85546875" style="55" customWidth="1"/>
    <col min="2306" max="2306" width="4.85546875" style="55" customWidth="1"/>
    <col min="2307" max="2307" width="23.5703125" style="55" customWidth="1"/>
    <col min="2308" max="2308" width="3.85546875" style="55" customWidth="1"/>
    <col min="2309" max="2310" width="9" style="55" customWidth="1"/>
    <col min="2311" max="2311" width="10.7109375" style="55" customWidth="1"/>
    <col min="2312" max="2312" width="5.7109375" style="55" customWidth="1"/>
    <col min="2313" max="2313" width="5.42578125" style="55" customWidth="1"/>
    <col min="2314" max="2314" width="15.140625" style="55" customWidth="1"/>
    <col min="2315" max="2316" width="15.28515625" style="55" customWidth="1"/>
    <col min="2317" max="2560" width="9.140625" style="55"/>
    <col min="2561" max="2561" width="5.85546875" style="55" customWidth="1"/>
    <col min="2562" max="2562" width="4.85546875" style="55" customWidth="1"/>
    <col min="2563" max="2563" width="23.5703125" style="55" customWidth="1"/>
    <col min="2564" max="2564" width="3.85546875" style="55" customWidth="1"/>
    <col min="2565" max="2566" width="9" style="55" customWidth="1"/>
    <col min="2567" max="2567" width="10.7109375" style="55" customWidth="1"/>
    <col min="2568" max="2568" width="5.7109375" style="55" customWidth="1"/>
    <col min="2569" max="2569" width="5.42578125" style="55" customWidth="1"/>
    <col min="2570" max="2570" width="15.140625" style="55" customWidth="1"/>
    <col min="2571" max="2572" width="15.28515625" style="55" customWidth="1"/>
    <col min="2573" max="2816" width="9.140625" style="55"/>
    <col min="2817" max="2817" width="5.85546875" style="55" customWidth="1"/>
    <col min="2818" max="2818" width="4.85546875" style="55" customWidth="1"/>
    <col min="2819" max="2819" width="23.5703125" style="55" customWidth="1"/>
    <col min="2820" max="2820" width="3.85546875" style="55" customWidth="1"/>
    <col min="2821" max="2822" width="9" style="55" customWidth="1"/>
    <col min="2823" max="2823" width="10.7109375" style="55" customWidth="1"/>
    <col min="2824" max="2824" width="5.7109375" style="55" customWidth="1"/>
    <col min="2825" max="2825" width="5.42578125" style="55" customWidth="1"/>
    <col min="2826" max="2826" width="15.140625" style="55" customWidth="1"/>
    <col min="2827" max="2828" width="15.28515625" style="55" customWidth="1"/>
    <col min="2829" max="3072" width="9.140625" style="55"/>
    <col min="3073" max="3073" width="5.85546875" style="55" customWidth="1"/>
    <col min="3074" max="3074" width="4.85546875" style="55" customWidth="1"/>
    <col min="3075" max="3075" width="23.5703125" style="55" customWidth="1"/>
    <col min="3076" max="3076" width="3.85546875" style="55" customWidth="1"/>
    <col min="3077" max="3078" width="9" style="55" customWidth="1"/>
    <col min="3079" max="3079" width="10.7109375" style="55" customWidth="1"/>
    <col min="3080" max="3080" width="5.7109375" style="55" customWidth="1"/>
    <col min="3081" max="3081" width="5.42578125" style="55" customWidth="1"/>
    <col min="3082" max="3082" width="15.140625" style="55" customWidth="1"/>
    <col min="3083" max="3084" width="15.28515625" style="55" customWidth="1"/>
    <col min="3085" max="3328" width="9.140625" style="55"/>
    <col min="3329" max="3329" width="5.85546875" style="55" customWidth="1"/>
    <col min="3330" max="3330" width="4.85546875" style="55" customWidth="1"/>
    <col min="3331" max="3331" width="23.5703125" style="55" customWidth="1"/>
    <col min="3332" max="3332" width="3.85546875" style="55" customWidth="1"/>
    <col min="3333" max="3334" width="9" style="55" customWidth="1"/>
    <col min="3335" max="3335" width="10.7109375" style="55" customWidth="1"/>
    <col min="3336" max="3336" width="5.7109375" style="55" customWidth="1"/>
    <col min="3337" max="3337" width="5.42578125" style="55" customWidth="1"/>
    <col min="3338" max="3338" width="15.140625" style="55" customWidth="1"/>
    <col min="3339" max="3340" width="15.28515625" style="55" customWidth="1"/>
    <col min="3341" max="3584" width="9.140625" style="55"/>
    <col min="3585" max="3585" width="5.85546875" style="55" customWidth="1"/>
    <col min="3586" max="3586" width="4.85546875" style="55" customWidth="1"/>
    <col min="3587" max="3587" width="23.5703125" style="55" customWidth="1"/>
    <col min="3588" max="3588" width="3.85546875" style="55" customWidth="1"/>
    <col min="3589" max="3590" width="9" style="55" customWidth="1"/>
    <col min="3591" max="3591" width="10.7109375" style="55" customWidth="1"/>
    <col min="3592" max="3592" width="5.7109375" style="55" customWidth="1"/>
    <col min="3593" max="3593" width="5.42578125" style="55" customWidth="1"/>
    <col min="3594" max="3594" width="15.140625" style="55" customWidth="1"/>
    <col min="3595" max="3596" width="15.28515625" style="55" customWidth="1"/>
    <col min="3597" max="3840" width="9.140625" style="55"/>
    <col min="3841" max="3841" width="5.85546875" style="55" customWidth="1"/>
    <col min="3842" max="3842" width="4.85546875" style="55" customWidth="1"/>
    <col min="3843" max="3843" width="23.5703125" style="55" customWidth="1"/>
    <col min="3844" max="3844" width="3.85546875" style="55" customWidth="1"/>
    <col min="3845" max="3846" width="9" style="55" customWidth="1"/>
    <col min="3847" max="3847" width="10.7109375" style="55" customWidth="1"/>
    <col min="3848" max="3848" width="5.7109375" style="55" customWidth="1"/>
    <col min="3849" max="3849" width="5.42578125" style="55" customWidth="1"/>
    <col min="3850" max="3850" width="15.140625" style="55" customWidth="1"/>
    <col min="3851" max="3852" width="15.28515625" style="55" customWidth="1"/>
    <col min="3853" max="4096" width="9.140625" style="55"/>
    <col min="4097" max="4097" width="5.85546875" style="55" customWidth="1"/>
    <col min="4098" max="4098" width="4.85546875" style="55" customWidth="1"/>
    <col min="4099" max="4099" width="23.5703125" style="55" customWidth="1"/>
    <col min="4100" max="4100" width="3.85546875" style="55" customWidth="1"/>
    <col min="4101" max="4102" width="9" style="55" customWidth="1"/>
    <col min="4103" max="4103" width="10.7109375" style="55" customWidth="1"/>
    <col min="4104" max="4104" width="5.7109375" style="55" customWidth="1"/>
    <col min="4105" max="4105" width="5.42578125" style="55" customWidth="1"/>
    <col min="4106" max="4106" width="15.140625" style="55" customWidth="1"/>
    <col min="4107" max="4108" width="15.28515625" style="55" customWidth="1"/>
    <col min="4109" max="4352" width="9.140625" style="55"/>
    <col min="4353" max="4353" width="5.85546875" style="55" customWidth="1"/>
    <col min="4354" max="4354" width="4.85546875" style="55" customWidth="1"/>
    <col min="4355" max="4355" width="23.5703125" style="55" customWidth="1"/>
    <col min="4356" max="4356" width="3.85546875" style="55" customWidth="1"/>
    <col min="4357" max="4358" width="9" style="55" customWidth="1"/>
    <col min="4359" max="4359" width="10.7109375" style="55" customWidth="1"/>
    <col min="4360" max="4360" width="5.7109375" style="55" customWidth="1"/>
    <col min="4361" max="4361" width="5.42578125" style="55" customWidth="1"/>
    <col min="4362" max="4362" width="15.140625" style="55" customWidth="1"/>
    <col min="4363" max="4364" width="15.28515625" style="55" customWidth="1"/>
    <col min="4365" max="4608" width="9.140625" style="55"/>
    <col min="4609" max="4609" width="5.85546875" style="55" customWidth="1"/>
    <col min="4610" max="4610" width="4.85546875" style="55" customWidth="1"/>
    <col min="4611" max="4611" width="23.5703125" style="55" customWidth="1"/>
    <col min="4612" max="4612" width="3.85546875" style="55" customWidth="1"/>
    <col min="4613" max="4614" width="9" style="55" customWidth="1"/>
    <col min="4615" max="4615" width="10.7109375" style="55" customWidth="1"/>
    <col min="4616" max="4616" width="5.7109375" style="55" customWidth="1"/>
    <col min="4617" max="4617" width="5.42578125" style="55" customWidth="1"/>
    <col min="4618" max="4618" width="15.140625" style="55" customWidth="1"/>
    <col min="4619" max="4620" width="15.28515625" style="55" customWidth="1"/>
    <col min="4621" max="4864" width="9.140625" style="55"/>
    <col min="4865" max="4865" width="5.85546875" style="55" customWidth="1"/>
    <col min="4866" max="4866" width="4.85546875" style="55" customWidth="1"/>
    <col min="4867" max="4867" width="23.5703125" style="55" customWidth="1"/>
    <col min="4868" max="4868" width="3.85546875" style="55" customWidth="1"/>
    <col min="4869" max="4870" width="9" style="55" customWidth="1"/>
    <col min="4871" max="4871" width="10.7109375" style="55" customWidth="1"/>
    <col min="4872" max="4872" width="5.7109375" style="55" customWidth="1"/>
    <col min="4873" max="4873" width="5.42578125" style="55" customWidth="1"/>
    <col min="4874" max="4874" width="15.140625" style="55" customWidth="1"/>
    <col min="4875" max="4876" width="15.28515625" style="55" customWidth="1"/>
    <col min="4877" max="5120" width="9.140625" style="55"/>
    <col min="5121" max="5121" width="5.85546875" style="55" customWidth="1"/>
    <col min="5122" max="5122" width="4.85546875" style="55" customWidth="1"/>
    <col min="5123" max="5123" width="23.5703125" style="55" customWidth="1"/>
    <col min="5124" max="5124" width="3.85546875" style="55" customWidth="1"/>
    <col min="5125" max="5126" width="9" style="55" customWidth="1"/>
    <col min="5127" max="5127" width="10.7109375" style="55" customWidth="1"/>
    <col min="5128" max="5128" width="5.7109375" style="55" customWidth="1"/>
    <col min="5129" max="5129" width="5.42578125" style="55" customWidth="1"/>
    <col min="5130" max="5130" width="15.140625" style="55" customWidth="1"/>
    <col min="5131" max="5132" width="15.28515625" style="55" customWidth="1"/>
    <col min="5133" max="5376" width="9.140625" style="55"/>
    <col min="5377" max="5377" width="5.85546875" style="55" customWidth="1"/>
    <col min="5378" max="5378" width="4.85546875" style="55" customWidth="1"/>
    <col min="5379" max="5379" width="23.5703125" style="55" customWidth="1"/>
    <col min="5380" max="5380" width="3.85546875" style="55" customWidth="1"/>
    <col min="5381" max="5382" width="9" style="55" customWidth="1"/>
    <col min="5383" max="5383" width="10.7109375" style="55" customWidth="1"/>
    <col min="5384" max="5384" width="5.7109375" style="55" customWidth="1"/>
    <col min="5385" max="5385" width="5.42578125" style="55" customWidth="1"/>
    <col min="5386" max="5386" width="15.140625" style="55" customWidth="1"/>
    <col min="5387" max="5388" width="15.28515625" style="55" customWidth="1"/>
    <col min="5389" max="5632" width="9.140625" style="55"/>
    <col min="5633" max="5633" width="5.85546875" style="55" customWidth="1"/>
    <col min="5634" max="5634" width="4.85546875" style="55" customWidth="1"/>
    <col min="5635" max="5635" width="23.5703125" style="55" customWidth="1"/>
    <col min="5636" max="5636" width="3.85546875" style="55" customWidth="1"/>
    <col min="5637" max="5638" width="9" style="55" customWidth="1"/>
    <col min="5639" max="5639" width="10.7109375" style="55" customWidth="1"/>
    <col min="5640" max="5640" width="5.7109375" style="55" customWidth="1"/>
    <col min="5641" max="5641" width="5.42578125" style="55" customWidth="1"/>
    <col min="5642" max="5642" width="15.140625" style="55" customWidth="1"/>
    <col min="5643" max="5644" width="15.28515625" style="55" customWidth="1"/>
    <col min="5645" max="5888" width="9.140625" style="55"/>
    <col min="5889" max="5889" width="5.85546875" style="55" customWidth="1"/>
    <col min="5890" max="5890" width="4.85546875" style="55" customWidth="1"/>
    <col min="5891" max="5891" width="23.5703125" style="55" customWidth="1"/>
    <col min="5892" max="5892" width="3.85546875" style="55" customWidth="1"/>
    <col min="5893" max="5894" width="9" style="55" customWidth="1"/>
    <col min="5895" max="5895" width="10.7109375" style="55" customWidth="1"/>
    <col min="5896" max="5896" width="5.7109375" style="55" customWidth="1"/>
    <col min="5897" max="5897" width="5.42578125" style="55" customWidth="1"/>
    <col min="5898" max="5898" width="15.140625" style="55" customWidth="1"/>
    <col min="5899" max="5900" width="15.28515625" style="55" customWidth="1"/>
    <col min="5901" max="6144" width="9.140625" style="55"/>
    <col min="6145" max="6145" width="5.85546875" style="55" customWidth="1"/>
    <col min="6146" max="6146" width="4.85546875" style="55" customWidth="1"/>
    <col min="6147" max="6147" width="23.5703125" style="55" customWidth="1"/>
    <col min="6148" max="6148" width="3.85546875" style="55" customWidth="1"/>
    <col min="6149" max="6150" width="9" style="55" customWidth="1"/>
    <col min="6151" max="6151" width="10.7109375" style="55" customWidth="1"/>
    <col min="6152" max="6152" width="5.7109375" style="55" customWidth="1"/>
    <col min="6153" max="6153" width="5.42578125" style="55" customWidth="1"/>
    <col min="6154" max="6154" width="15.140625" style="55" customWidth="1"/>
    <col min="6155" max="6156" width="15.28515625" style="55" customWidth="1"/>
    <col min="6157" max="6400" width="9.140625" style="55"/>
    <col min="6401" max="6401" width="5.85546875" style="55" customWidth="1"/>
    <col min="6402" max="6402" width="4.85546875" style="55" customWidth="1"/>
    <col min="6403" max="6403" width="23.5703125" style="55" customWidth="1"/>
    <col min="6404" max="6404" width="3.85546875" style="55" customWidth="1"/>
    <col min="6405" max="6406" width="9" style="55" customWidth="1"/>
    <col min="6407" max="6407" width="10.7109375" style="55" customWidth="1"/>
    <col min="6408" max="6408" width="5.7109375" style="55" customWidth="1"/>
    <col min="6409" max="6409" width="5.42578125" style="55" customWidth="1"/>
    <col min="6410" max="6410" width="15.140625" style="55" customWidth="1"/>
    <col min="6411" max="6412" width="15.28515625" style="55" customWidth="1"/>
    <col min="6413" max="6656" width="9.140625" style="55"/>
    <col min="6657" max="6657" width="5.85546875" style="55" customWidth="1"/>
    <col min="6658" max="6658" width="4.85546875" style="55" customWidth="1"/>
    <col min="6659" max="6659" width="23.5703125" style="55" customWidth="1"/>
    <col min="6660" max="6660" width="3.85546875" style="55" customWidth="1"/>
    <col min="6661" max="6662" width="9" style="55" customWidth="1"/>
    <col min="6663" max="6663" width="10.7109375" style="55" customWidth="1"/>
    <col min="6664" max="6664" width="5.7109375" style="55" customWidth="1"/>
    <col min="6665" max="6665" width="5.42578125" style="55" customWidth="1"/>
    <col min="6666" max="6666" width="15.140625" style="55" customWidth="1"/>
    <col min="6667" max="6668" width="15.28515625" style="55" customWidth="1"/>
    <col min="6669" max="6912" width="9.140625" style="55"/>
    <col min="6913" max="6913" width="5.85546875" style="55" customWidth="1"/>
    <col min="6914" max="6914" width="4.85546875" style="55" customWidth="1"/>
    <col min="6915" max="6915" width="23.5703125" style="55" customWidth="1"/>
    <col min="6916" max="6916" width="3.85546875" style="55" customWidth="1"/>
    <col min="6917" max="6918" width="9" style="55" customWidth="1"/>
    <col min="6919" max="6919" width="10.7109375" style="55" customWidth="1"/>
    <col min="6920" max="6920" width="5.7109375" style="55" customWidth="1"/>
    <col min="6921" max="6921" width="5.42578125" style="55" customWidth="1"/>
    <col min="6922" max="6922" width="15.140625" style="55" customWidth="1"/>
    <col min="6923" max="6924" width="15.28515625" style="55" customWidth="1"/>
    <col min="6925" max="7168" width="9.140625" style="55"/>
    <col min="7169" max="7169" width="5.85546875" style="55" customWidth="1"/>
    <col min="7170" max="7170" width="4.85546875" style="55" customWidth="1"/>
    <col min="7171" max="7171" width="23.5703125" style="55" customWidth="1"/>
    <col min="7172" max="7172" width="3.85546875" style="55" customWidth="1"/>
    <col min="7173" max="7174" width="9" style="55" customWidth="1"/>
    <col min="7175" max="7175" width="10.7109375" style="55" customWidth="1"/>
    <col min="7176" max="7176" width="5.7109375" style="55" customWidth="1"/>
    <col min="7177" max="7177" width="5.42578125" style="55" customWidth="1"/>
    <col min="7178" max="7178" width="15.140625" style="55" customWidth="1"/>
    <col min="7179" max="7180" width="15.28515625" style="55" customWidth="1"/>
    <col min="7181" max="7424" width="9.140625" style="55"/>
    <col min="7425" max="7425" width="5.85546875" style="55" customWidth="1"/>
    <col min="7426" max="7426" width="4.85546875" style="55" customWidth="1"/>
    <col min="7427" max="7427" width="23.5703125" style="55" customWidth="1"/>
    <col min="7428" max="7428" width="3.85546875" style="55" customWidth="1"/>
    <col min="7429" max="7430" width="9" style="55" customWidth="1"/>
    <col min="7431" max="7431" width="10.7109375" style="55" customWidth="1"/>
    <col min="7432" max="7432" width="5.7109375" style="55" customWidth="1"/>
    <col min="7433" max="7433" width="5.42578125" style="55" customWidth="1"/>
    <col min="7434" max="7434" width="15.140625" style="55" customWidth="1"/>
    <col min="7435" max="7436" width="15.28515625" style="55" customWidth="1"/>
    <col min="7437" max="7680" width="9.140625" style="55"/>
    <col min="7681" max="7681" width="5.85546875" style="55" customWidth="1"/>
    <col min="7682" max="7682" width="4.85546875" style="55" customWidth="1"/>
    <col min="7683" max="7683" width="23.5703125" style="55" customWidth="1"/>
    <col min="7684" max="7684" width="3.85546875" style="55" customWidth="1"/>
    <col min="7685" max="7686" width="9" style="55" customWidth="1"/>
    <col min="7687" max="7687" width="10.7109375" style="55" customWidth="1"/>
    <col min="7688" max="7688" width="5.7109375" style="55" customWidth="1"/>
    <col min="7689" max="7689" width="5.42578125" style="55" customWidth="1"/>
    <col min="7690" max="7690" width="15.140625" style="55" customWidth="1"/>
    <col min="7691" max="7692" width="15.28515625" style="55" customWidth="1"/>
    <col min="7693" max="7936" width="9.140625" style="55"/>
    <col min="7937" max="7937" width="5.85546875" style="55" customWidth="1"/>
    <col min="7938" max="7938" width="4.85546875" style="55" customWidth="1"/>
    <col min="7939" max="7939" width="23.5703125" style="55" customWidth="1"/>
    <col min="7940" max="7940" width="3.85546875" style="55" customWidth="1"/>
    <col min="7941" max="7942" width="9" style="55" customWidth="1"/>
    <col min="7943" max="7943" width="10.7109375" style="55" customWidth="1"/>
    <col min="7944" max="7944" width="5.7109375" style="55" customWidth="1"/>
    <col min="7945" max="7945" width="5.42578125" style="55" customWidth="1"/>
    <col min="7946" max="7946" width="15.140625" style="55" customWidth="1"/>
    <col min="7947" max="7948" width="15.28515625" style="55" customWidth="1"/>
    <col min="7949" max="8192" width="9.140625" style="55"/>
    <col min="8193" max="8193" width="5.85546875" style="55" customWidth="1"/>
    <col min="8194" max="8194" width="4.85546875" style="55" customWidth="1"/>
    <col min="8195" max="8195" width="23.5703125" style="55" customWidth="1"/>
    <col min="8196" max="8196" width="3.85546875" style="55" customWidth="1"/>
    <col min="8197" max="8198" width="9" style="55" customWidth="1"/>
    <col min="8199" max="8199" width="10.7109375" style="55" customWidth="1"/>
    <col min="8200" max="8200" width="5.7109375" style="55" customWidth="1"/>
    <col min="8201" max="8201" width="5.42578125" style="55" customWidth="1"/>
    <col min="8202" max="8202" width="15.140625" style="55" customWidth="1"/>
    <col min="8203" max="8204" width="15.28515625" style="55" customWidth="1"/>
    <col min="8205" max="8448" width="9.140625" style="55"/>
    <col min="8449" max="8449" width="5.85546875" style="55" customWidth="1"/>
    <col min="8450" max="8450" width="4.85546875" style="55" customWidth="1"/>
    <col min="8451" max="8451" width="23.5703125" style="55" customWidth="1"/>
    <col min="8452" max="8452" width="3.85546875" style="55" customWidth="1"/>
    <col min="8453" max="8454" width="9" style="55" customWidth="1"/>
    <col min="8455" max="8455" width="10.7109375" style="55" customWidth="1"/>
    <col min="8456" max="8456" width="5.7109375" style="55" customWidth="1"/>
    <col min="8457" max="8457" width="5.42578125" style="55" customWidth="1"/>
    <col min="8458" max="8458" width="15.140625" style="55" customWidth="1"/>
    <col min="8459" max="8460" width="15.28515625" style="55" customWidth="1"/>
    <col min="8461" max="8704" width="9.140625" style="55"/>
    <col min="8705" max="8705" width="5.85546875" style="55" customWidth="1"/>
    <col min="8706" max="8706" width="4.85546875" style="55" customWidth="1"/>
    <col min="8707" max="8707" width="23.5703125" style="55" customWidth="1"/>
    <col min="8708" max="8708" width="3.85546875" style="55" customWidth="1"/>
    <col min="8709" max="8710" width="9" style="55" customWidth="1"/>
    <col min="8711" max="8711" width="10.7109375" style="55" customWidth="1"/>
    <col min="8712" max="8712" width="5.7109375" style="55" customWidth="1"/>
    <col min="8713" max="8713" width="5.42578125" style="55" customWidth="1"/>
    <col min="8714" max="8714" width="15.140625" style="55" customWidth="1"/>
    <col min="8715" max="8716" width="15.28515625" style="55" customWidth="1"/>
    <col min="8717" max="8960" width="9.140625" style="55"/>
    <col min="8961" max="8961" width="5.85546875" style="55" customWidth="1"/>
    <col min="8962" max="8962" width="4.85546875" style="55" customWidth="1"/>
    <col min="8963" max="8963" width="23.5703125" style="55" customWidth="1"/>
    <col min="8964" max="8964" width="3.85546875" style="55" customWidth="1"/>
    <col min="8965" max="8966" width="9" style="55" customWidth="1"/>
    <col min="8967" max="8967" width="10.7109375" style="55" customWidth="1"/>
    <col min="8968" max="8968" width="5.7109375" style="55" customWidth="1"/>
    <col min="8969" max="8969" width="5.42578125" style="55" customWidth="1"/>
    <col min="8970" max="8970" width="15.140625" style="55" customWidth="1"/>
    <col min="8971" max="8972" width="15.28515625" style="55" customWidth="1"/>
    <col min="8973" max="9216" width="9.140625" style="55"/>
    <col min="9217" max="9217" width="5.85546875" style="55" customWidth="1"/>
    <col min="9218" max="9218" width="4.85546875" style="55" customWidth="1"/>
    <col min="9219" max="9219" width="23.5703125" style="55" customWidth="1"/>
    <col min="9220" max="9220" width="3.85546875" style="55" customWidth="1"/>
    <col min="9221" max="9222" width="9" style="55" customWidth="1"/>
    <col min="9223" max="9223" width="10.7109375" style="55" customWidth="1"/>
    <col min="9224" max="9224" width="5.7109375" style="55" customWidth="1"/>
    <col min="9225" max="9225" width="5.42578125" style="55" customWidth="1"/>
    <col min="9226" max="9226" width="15.140625" style="55" customWidth="1"/>
    <col min="9227" max="9228" width="15.28515625" style="55" customWidth="1"/>
    <col min="9229" max="9472" width="9.140625" style="55"/>
    <col min="9473" max="9473" width="5.85546875" style="55" customWidth="1"/>
    <col min="9474" max="9474" width="4.85546875" style="55" customWidth="1"/>
    <col min="9475" max="9475" width="23.5703125" style="55" customWidth="1"/>
    <col min="9476" max="9476" width="3.85546875" style="55" customWidth="1"/>
    <col min="9477" max="9478" width="9" style="55" customWidth="1"/>
    <col min="9479" max="9479" width="10.7109375" style="55" customWidth="1"/>
    <col min="9480" max="9480" width="5.7109375" style="55" customWidth="1"/>
    <col min="9481" max="9481" width="5.42578125" style="55" customWidth="1"/>
    <col min="9482" max="9482" width="15.140625" style="55" customWidth="1"/>
    <col min="9483" max="9484" width="15.28515625" style="55" customWidth="1"/>
    <col min="9485" max="9728" width="9.140625" style="55"/>
    <col min="9729" max="9729" width="5.85546875" style="55" customWidth="1"/>
    <col min="9730" max="9730" width="4.85546875" style="55" customWidth="1"/>
    <col min="9731" max="9731" width="23.5703125" style="55" customWidth="1"/>
    <col min="9732" max="9732" width="3.85546875" style="55" customWidth="1"/>
    <col min="9733" max="9734" width="9" style="55" customWidth="1"/>
    <col min="9735" max="9735" width="10.7109375" style="55" customWidth="1"/>
    <col min="9736" max="9736" width="5.7109375" style="55" customWidth="1"/>
    <col min="9737" max="9737" width="5.42578125" style="55" customWidth="1"/>
    <col min="9738" max="9738" width="15.140625" style="55" customWidth="1"/>
    <col min="9739" max="9740" width="15.28515625" style="55" customWidth="1"/>
    <col min="9741" max="9984" width="9.140625" style="55"/>
    <col min="9985" max="9985" width="5.85546875" style="55" customWidth="1"/>
    <col min="9986" max="9986" width="4.85546875" style="55" customWidth="1"/>
    <col min="9987" max="9987" width="23.5703125" style="55" customWidth="1"/>
    <col min="9988" max="9988" width="3.85546875" style="55" customWidth="1"/>
    <col min="9989" max="9990" width="9" style="55" customWidth="1"/>
    <col min="9991" max="9991" width="10.7109375" style="55" customWidth="1"/>
    <col min="9992" max="9992" width="5.7109375" style="55" customWidth="1"/>
    <col min="9993" max="9993" width="5.42578125" style="55" customWidth="1"/>
    <col min="9994" max="9994" width="15.140625" style="55" customWidth="1"/>
    <col min="9995" max="9996" width="15.28515625" style="55" customWidth="1"/>
    <col min="9997" max="10240" width="9.140625" style="55"/>
    <col min="10241" max="10241" width="5.85546875" style="55" customWidth="1"/>
    <col min="10242" max="10242" width="4.85546875" style="55" customWidth="1"/>
    <col min="10243" max="10243" width="23.5703125" style="55" customWidth="1"/>
    <col min="10244" max="10244" width="3.85546875" style="55" customWidth="1"/>
    <col min="10245" max="10246" width="9" style="55" customWidth="1"/>
    <col min="10247" max="10247" width="10.7109375" style="55" customWidth="1"/>
    <col min="10248" max="10248" width="5.7109375" style="55" customWidth="1"/>
    <col min="10249" max="10249" width="5.42578125" style="55" customWidth="1"/>
    <col min="10250" max="10250" width="15.140625" style="55" customWidth="1"/>
    <col min="10251" max="10252" width="15.28515625" style="55" customWidth="1"/>
    <col min="10253" max="10496" width="9.140625" style="55"/>
    <col min="10497" max="10497" width="5.85546875" style="55" customWidth="1"/>
    <col min="10498" max="10498" width="4.85546875" style="55" customWidth="1"/>
    <col min="10499" max="10499" width="23.5703125" style="55" customWidth="1"/>
    <col min="10500" max="10500" width="3.85546875" style="55" customWidth="1"/>
    <col min="10501" max="10502" width="9" style="55" customWidth="1"/>
    <col min="10503" max="10503" width="10.7109375" style="55" customWidth="1"/>
    <col min="10504" max="10504" width="5.7109375" style="55" customWidth="1"/>
    <col min="10505" max="10505" width="5.42578125" style="55" customWidth="1"/>
    <col min="10506" max="10506" width="15.140625" style="55" customWidth="1"/>
    <col min="10507" max="10508" width="15.28515625" style="55" customWidth="1"/>
    <col min="10509" max="10752" width="9.140625" style="55"/>
    <col min="10753" max="10753" width="5.85546875" style="55" customWidth="1"/>
    <col min="10754" max="10754" width="4.85546875" style="55" customWidth="1"/>
    <col min="10755" max="10755" width="23.5703125" style="55" customWidth="1"/>
    <col min="10756" max="10756" width="3.85546875" style="55" customWidth="1"/>
    <col min="10757" max="10758" width="9" style="55" customWidth="1"/>
    <col min="10759" max="10759" width="10.7109375" style="55" customWidth="1"/>
    <col min="10760" max="10760" width="5.7109375" style="55" customWidth="1"/>
    <col min="10761" max="10761" width="5.42578125" style="55" customWidth="1"/>
    <col min="10762" max="10762" width="15.140625" style="55" customWidth="1"/>
    <col min="10763" max="10764" width="15.28515625" style="55" customWidth="1"/>
    <col min="10765" max="11008" width="9.140625" style="55"/>
    <col min="11009" max="11009" width="5.85546875" style="55" customWidth="1"/>
    <col min="11010" max="11010" width="4.85546875" style="55" customWidth="1"/>
    <col min="11011" max="11011" width="23.5703125" style="55" customWidth="1"/>
    <col min="11012" max="11012" width="3.85546875" style="55" customWidth="1"/>
    <col min="11013" max="11014" width="9" style="55" customWidth="1"/>
    <col min="11015" max="11015" width="10.7109375" style="55" customWidth="1"/>
    <col min="11016" max="11016" width="5.7109375" style="55" customWidth="1"/>
    <col min="11017" max="11017" width="5.42578125" style="55" customWidth="1"/>
    <col min="11018" max="11018" width="15.140625" style="55" customWidth="1"/>
    <col min="11019" max="11020" width="15.28515625" style="55" customWidth="1"/>
    <col min="11021" max="11264" width="9.140625" style="55"/>
    <col min="11265" max="11265" width="5.85546875" style="55" customWidth="1"/>
    <col min="11266" max="11266" width="4.85546875" style="55" customWidth="1"/>
    <col min="11267" max="11267" width="23.5703125" style="55" customWidth="1"/>
    <col min="11268" max="11268" width="3.85546875" style="55" customWidth="1"/>
    <col min="11269" max="11270" width="9" style="55" customWidth="1"/>
    <col min="11271" max="11271" width="10.7109375" style="55" customWidth="1"/>
    <col min="11272" max="11272" width="5.7109375" style="55" customWidth="1"/>
    <col min="11273" max="11273" width="5.42578125" style="55" customWidth="1"/>
    <col min="11274" max="11274" width="15.140625" style="55" customWidth="1"/>
    <col min="11275" max="11276" width="15.28515625" style="55" customWidth="1"/>
    <col min="11277" max="11520" width="9.140625" style="55"/>
    <col min="11521" max="11521" width="5.85546875" style="55" customWidth="1"/>
    <col min="11522" max="11522" width="4.85546875" style="55" customWidth="1"/>
    <col min="11523" max="11523" width="23.5703125" style="55" customWidth="1"/>
    <col min="11524" max="11524" width="3.85546875" style="55" customWidth="1"/>
    <col min="11525" max="11526" width="9" style="55" customWidth="1"/>
    <col min="11527" max="11527" width="10.7109375" style="55" customWidth="1"/>
    <col min="11528" max="11528" width="5.7109375" style="55" customWidth="1"/>
    <col min="11529" max="11529" width="5.42578125" style="55" customWidth="1"/>
    <col min="11530" max="11530" width="15.140625" style="55" customWidth="1"/>
    <col min="11531" max="11532" width="15.28515625" style="55" customWidth="1"/>
    <col min="11533" max="11776" width="9.140625" style="55"/>
    <col min="11777" max="11777" width="5.85546875" style="55" customWidth="1"/>
    <col min="11778" max="11778" width="4.85546875" style="55" customWidth="1"/>
    <col min="11779" max="11779" width="23.5703125" style="55" customWidth="1"/>
    <col min="11780" max="11780" width="3.85546875" style="55" customWidth="1"/>
    <col min="11781" max="11782" width="9" style="55" customWidth="1"/>
    <col min="11783" max="11783" width="10.7109375" style="55" customWidth="1"/>
    <col min="11784" max="11784" width="5.7109375" style="55" customWidth="1"/>
    <col min="11785" max="11785" width="5.42578125" style="55" customWidth="1"/>
    <col min="11786" max="11786" width="15.140625" style="55" customWidth="1"/>
    <col min="11787" max="11788" width="15.28515625" style="55" customWidth="1"/>
    <col min="11789" max="12032" width="9.140625" style="55"/>
    <col min="12033" max="12033" width="5.85546875" style="55" customWidth="1"/>
    <col min="12034" max="12034" width="4.85546875" style="55" customWidth="1"/>
    <col min="12035" max="12035" width="23.5703125" style="55" customWidth="1"/>
    <col min="12036" max="12036" width="3.85546875" style="55" customWidth="1"/>
    <col min="12037" max="12038" width="9" style="55" customWidth="1"/>
    <col min="12039" max="12039" width="10.7109375" style="55" customWidth="1"/>
    <col min="12040" max="12040" width="5.7109375" style="55" customWidth="1"/>
    <col min="12041" max="12041" width="5.42578125" style="55" customWidth="1"/>
    <col min="12042" max="12042" width="15.140625" style="55" customWidth="1"/>
    <col min="12043" max="12044" width="15.28515625" style="55" customWidth="1"/>
    <col min="12045" max="12288" width="9.140625" style="55"/>
    <col min="12289" max="12289" width="5.85546875" style="55" customWidth="1"/>
    <col min="12290" max="12290" width="4.85546875" style="55" customWidth="1"/>
    <col min="12291" max="12291" width="23.5703125" style="55" customWidth="1"/>
    <col min="12292" max="12292" width="3.85546875" style="55" customWidth="1"/>
    <col min="12293" max="12294" width="9" style="55" customWidth="1"/>
    <col min="12295" max="12295" width="10.7109375" style="55" customWidth="1"/>
    <col min="12296" max="12296" width="5.7109375" style="55" customWidth="1"/>
    <col min="12297" max="12297" width="5.42578125" style="55" customWidth="1"/>
    <col min="12298" max="12298" width="15.140625" style="55" customWidth="1"/>
    <col min="12299" max="12300" width="15.28515625" style="55" customWidth="1"/>
    <col min="12301" max="12544" width="9.140625" style="55"/>
    <col min="12545" max="12545" width="5.85546875" style="55" customWidth="1"/>
    <col min="12546" max="12546" width="4.85546875" style="55" customWidth="1"/>
    <col min="12547" max="12547" width="23.5703125" style="55" customWidth="1"/>
    <col min="12548" max="12548" width="3.85546875" style="55" customWidth="1"/>
    <col min="12549" max="12550" width="9" style="55" customWidth="1"/>
    <col min="12551" max="12551" width="10.7109375" style="55" customWidth="1"/>
    <col min="12552" max="12552" width="5.7109375" style="55" customWidth="1"/>
    <col min="12553" max="12553" width="5.42578125" style="55" customWidth="1"/>
    <col min="12554" max="12554" width="15.140625" style="55" customWidth="1"/>
    <col min="12555" max="12556" width="15.28515625" style="55" customWidth="1"/>
    <col min="12557" max="12800" width="9.140625" style="55"/>
    <col min="12801" max="12801" width="5.85546875" style="55" customWidth="1"/>
    <col min="12802" max="12802" width="4.85546875" style="55" customWidth="1"/>
    <col min="12803" max="12803" width="23.5703125" style="55" customWidth="1"/>
    <col min="12804" max="12804" width="3.85546875" style="55" customWidth="1"/>
    <col min="12805" max="12806" width="9" style="55" customWidth="1"/>
    <col min="12807" max="12807" width="10.7109375" style="55" customWidth="1"/>
    <col min="12808" max="12808" width="5.7109375" style="55" customWidth="1"/>
    <col min="12809" max="12809" width="5.42578125" style="55" customWidth="1"/>
    <col min="12810" max="12810" width="15.140625" style="55" customWidth="1"/>
    <col min="12811" max="12812" width="15.28515625" style="55" customWidth="1"/>
    <col min="12813" max="13056" width="9.140625" style="55"/>
    <col min="13057" max="13057" width="5.85546875" style="55" customWidth="1"/>
    <col min="13058" max="13058" width="4.85546875" style="55" customWidth="1"/>
    <col min="13059" max="13059" width="23.5703125" style="55" customWidth="1"/>
    <col min="13060" max="13060" width="3.85546875" style="55" customWidth="1"/>
    <col min="13061" max="13062" width="9" style="55" customWidth="1"/>
    <col min="13063" max="13063" width="10.7109375" style="55" customWidth="1"/>
    <col min="13064" max="13064" width="5.7109375" style="55" customWidth="1"/>
    <col min="13065" max="13065" width="5.42578125" style="55" customWidth="1"/>
    <col min="13066" max="13066" width="15.140625" style="55" customWidth="1"/>
    <col min="13067" max="13068" width="15.28515625" style="55" customWidth="1"/>
    <col min="13069" max="13312" width="9.140625" style="55"/>
    <col min="13313" max="13313" width="5.85546875" style="55" customWidth="1"/>
    <col min="13314" max="13314" width="4.85546875" style="55" customWidth="1"/>
    <col min="13315" max="13315" width="23.5703125" style="55" customWidth="1"/>
    <col min="13316" max="13316" width="3.85546875" style="55" customWidth="1"/>
    <col min="13317" max="13318" width="9" style="55" customWidth="1"/>
    <col min="13319" max="13319" width="10.7109375" style="55" customWidth="1"/>
    <col min="13320" max="13320" width="5.7109375" style="55" customWidth="1"/>
    <col min="13321" max="13321" width="5.42578125" style="55" customWidth="1"/>
    <col min="13322" max="13322" width="15.140625" style="55" customWidth="1"/>
    <col min="13323" max="13324" width="15.28515625" style="55" customWidth="1"/>
    <col min="13325" max="13568" width="9.140625" style="55"/>
    <col min="13569" max="13569" width="5.85546875" style="55" customWidth="1"/>
    <col min="13570" max="13570" width="4.85546875" style="55" customWidth="1"/>
    <col min="13571" max="13571" width="23.5703125" style="55" customWidth="1"/>
    <col min="13572" max="13572" width="3.85546875" style="55" customWidth="1"/>
    <col min="13573" max="13574" width="9" style="55" customWidth="1"/>
    <col min="13575" max="13575" width="10.7109375" style="55" customWidth="1"/>
    <col min="13576" max="13576" width="5.7109375" style="55" customWidth="1"/>
    <col min="13577" max="13577" width="5.42578125" style="55" customWidth="1"/>
    <col min="13578" max="13578" width="15.140625" style="55" customWidth="1"/>
    <col min="13579" max="13580" width="15.28515625" style="55" customWidth="1"/>
    <col min="13581" max="13824" width="9.140625" style="55"/>
    <col min="13825" max="13825" width="5.85546875" style="55" customWidth="1"/>
    <col min="13826" max="13826" width="4.85546875" style="55" customWidth="1"/>
    <col min="13827" max="13827" width="23.5703125" style="55" customWidth="1"/>
    <col min="13828" max="13828" width="3.85546875" style="55" customWidth="1"/>
    <col min="13829" max="13830" width="9" style="55" customWidth="1"/>
    <col min="13831" max="13831" width="10.7109375" style="55" customWidth="1"/>
    <col min="13832" max="13832" width="5.7109375" style="55" customWidth="1"/>
    <col min="13833" max="13833" width="5.42578125" style="55" customWidth="1"/>
    <col min="13834" max="13834" width="15.140625" style="55" customWidth="1"/>
    <col min="13835" max="13836" width="15.28515625" style="55" customWidth="1"/>
    <col min="13837" max="14080" width="9.140625" style="55"/>
    <col min="14081" max="14081" width="5.85546875" style="55" customWidth="1"/>
    <col min="14082" max="14082" width="4.85546875" style="55" customWidth="1"/>
    <col min="14083" max="14083" width="23.5703125" style="55" customWidth="1"/>
    <col min="14084" max="14084" width="3.85546875" style="55" customWidth="1"/>
    <col min="14085" max="14086" width="9" style="55" customWidth="1"/>
    <col min="14087" max="14087" width="10.7109375" style="55" customWidth="1"/>
    <col min="14088" max="14088" width="5.7109375" style="55" customWidth="1"/>
    <col min="14089" max="14089" width="5.42578125" style="55" customWidth="1"/>
    <col min="14090" max="14090" width="15.140625" style="55" customWidth="1"/>
    <col min="14091" max="14092" width="15.28515625" style="55" customWidth="1"/>
    <col min="14093" max="14336" width="9.140625" style="55"/>
    <col min="14337" max="14337" width="5.85546875" style="55" customWidth="1"/>
    <col min="14338" max="14338" width="4.85546875" style="55" customWidth="1"/>
    <col min="14339" max="14339" width="23.5703125" style="55" customWidth="1"/>
    <col min="14340" max="14340" width="3.85546875" style="55" customWidth="1"/>
    <col min="14341" max="14342" width="9" style="55" customWidth="1"/>
    <col min="14343" max="14343" width="10.7109375" style="55" customWidth="1"/>
    <col min="14344" max="14344" width="5.7109375" style="55" customWidth="1"/>
    <col min="14345" max="14345" width="5.42578125" style="55" customWidth="1"/>
    <col min="14346" max="14346" width="15.140625" style="55" customWidth="1"/>
    <col min="14347" max="14348" width="15.28515625" style="55" customWidth="1"/>
    <col min="14349" max="14592" width="9.140625" style="55"/>
    <col min="14593" max="14593" width="5.85546875" style="55" customWidth="1"/>
    <col min="14594" max="14594" width="4.85546875" style="55" customWidth="1"/>
    <col min="14595" max="14595" width="23.5703125" style="55" customWidth="1"/>
    <col min="14596" max="14596" width="3.85546875" style="55" customWidth="1"/>
    <col min="14597" max="14598" width="9" style="55" customWidth="1"/>
    <col min="14599" max="14599" width="10.7109375" style="55" customWidth="1"/>
    <col min="14600" max="14600" width="5.7109375" style="55" customWidth="1"/>
    <col min="14601" max="14601" width="5.42578125" style="55" customWidth="1"/>
    <col min="14602" max="14602" width="15.140625" style="55" customWidth="1"/>
    <col min="14603" max="14604" width="15.28515625" style="55" customWidth="1"/>
    <col min="14605" max="14848" width="9.140625" style="55"/>
    <col min="14849" max="14849" width="5.85546875" style="55" customWidth="1"/>
    <col min="14850" max="14850" width="4.85546875" style="55" customWidth="1"/>
    <col min="14851" max="14851" width="23.5703125" style="55" customWidth="1"/>
    <col min="14852" max="14852" width="3.85546875" style="55" customWidth="1"/>
    <col min="14853" max="14854" width="9" style="55" customWidth="1"/>
    <col min="14855" max="14855" width="10.7109375" style="55" customWidth="1"/>
    <col min="14856" max="14856" width="5.7109375" style="55" customWidth="1"/>
    <col min="14857" max="14857" width="5.42578125" style="55" customWidth="1"/>
    <col min="14858" max="14858" width="15.140625" style="55" customWidth="1"/>
    <col min="14859" max="14860" width="15.28515625" style="55" customWidth="1"/>
    <col min="14861" max="15104" width="9.140625" style="55"/>
    <col min="15105" max="15105" width="5.85546875" style="55" customWidth="1"/>
    <col min="15106" max="15106" width="4.85546875" style="55" customWidth="1"/>
    <col min="15107" max="15107" width="23.5703125" style="55" customWidth="1"/>
    <col min="15108" max="15108" width="3.85546875" style="55" customWidth="1"/>
    <col min="15109" max="15110" width="9" style="55" customWidth="1"/>
    <col min="15111" max="15111" width="10.7109375" style="55" customWidth="1"/>
    <col min="15112" max="15112" width="5.7109375" style="55" customWidth="1"/>
    <col min="15113" max="15113" width="5.42578125" style="55" customWidth="1"/>
    <col min="15114" max="15114" width="15.140625" style="55" customWidth="1"/>
    <col min="15115" max="15116" width="15.28515625" style="55" customWidth="1"/>
    <col min="15117" max="15360" width="9.140625" style="55"/>
    <col min="15361" max="15361" width="5.85546875" style="55" customWidth="1"/>
    <col min="15362" max="15362" width="4.85546875" style="55" customWidth="1"/>
    <col min="15363" max="15363" width="23.5703125" style="55" customWidth="1"/>
    <col min="15364" max="15364" width="3.85546875" style="55" customWidth="1"/>
    <col min="15365" max="15366" width="9" style="55" customWidth="1"/>
    <col min="15367" max="15367" width="10.7109375" style="55" customWidth="1"/>
    <col min="15368" max="15368" width="5.7109375" style="55" customWidth="1"/>
    <col min="15369" max="15369" width="5.42578125" style="55" customWidth="1"/>
    <col min="15370" max="15370" width="15.140625" style="55" customWidth="1"/>
    <col min="15371" max="15372" width="15.28515625" style="55" customWidth="1"/>
    <col min="15373" max="15616" width="9.140625" style="55"/>
    <col min="15617" max="15617" width="5.85546875" style="55" customWidth="1"/>
    <col min="15618" max="15618" width="4.85546875" style="55" customWidth="1"/>
    <col min="15619" max="15619" width="23.5703125" style="55" customWidth="1"/>
    <col min="15620" max="15620" width="3.85546875" style="55" customWidth="1"/>
    <col min="15621" max="15622" width="9" style="55" customWidth="1"/>
    <col min="15623" max="15623" width="10.7109375" style="55" customWidth="1"/>
    <col min="15624" max="15624" width="5.7109375" style="55" customWidth="1"/>
    <col min="15625" max="15625" width="5.42578125" style="55" customWidth="1"/>
    <col min="15626" max="15626" width="15.140625" style="55" customWidth="1"/>
    <col min="15627" max="15628" width="15.28515625" style="55" customWidth="1"/>
    <col min="15629" max="15872" width="9.140625" style="55"/>
    <col min="15873" max="15873" width="5.85546875" style="55" customWidth="1"/>
    <col min="15874" max="15874" width="4.85546875" style="55" customWidth="1"/>
    <col min="15875" max="15875" width="23.5703125" style="55" customWidth="1"/>
    <col min="15876" max="15876" width="3.85546875" style="55" customWidth="1"/>
    <col min="15877" max="15878" width="9" style="55" customWidth="1"/>
    <col min="15879" max="15879" width="10.7109375" style="55" customWidth="1"/>
    <col min="15880" max="15880" width="5.7109375" style="55" customWidth="1"/>
    <col min="15881" max="15881" width="5.42578125" style="55" customWidth="1"/>
    <col min="15882" max="15882" width="15.140625" style="55" customWidth="1"/>
    <col min="15883" max="15884" width="15.28515625" style="55" customWidth="1"/>
    <col min="15885" max="16128" width="9.140625" style="55"/>
    <col min="16129" max="16129" width="5.85546875" style="55" customWidth="1"/>
    <col min="16130" max="16130" width="4.85546875" style="55" customWidth="1"/>
    <col min="16131" max="16131" width="23.5703125" style="55" customWidth="1"/>
    <col min="16132" max="16132" width="3.85546875" style="55" customWidth="1"/>
    <col min="16133" max="16134" width="9" style="55" customWidth="1"/>
    <col min="16135" max="16135" width="10.7109375" style="55" customWidth="1"/>
    <col min="16136" max="16136" width="5.7109375" style="55" customWidth="1"/>
    <col min="16137" max="16137" width="5.42578125" style="55" customWidth="1"/>
    <col min="16138" max="16138" width="15.140625" style="55" customWidth="1"/>
    <col min="16139" max="16140" width="15.28515625" style="55" customWidth="1"/>
    <col min="16141" max="16384" width="9.140625" style="55"/>
  </cols>
  <sheetData>
    <row r="1" spans="1:12" ht="18" customHeight="1" x14ac:dyDescent="0.35">
      <c r="A1" s="53"/>
      <c r="B1" s="54" t="s">
        <v>115</v>
      </c>
      <c r="C1" s="53"/>
      <c r="D1" s="53"/>
      <c r="E1" s="53"/>
      <c r="F1" s="53"/>
      <c r="G1" s="53"/>
      <c r="H1" s="53"/>
      <c r="I1" s="53"/>
      <c r="J1" s="53"/>
    </row>
    <row r="2" spans="1:12" x14ac:dyDescent="0.25">
      <c r="A2" s="56" t="s">
        <v>116</v>
      </c>
      <c r="B2" s="56"/>
      <c r="C2" s="56" t="s">
        <v>117</v>
      </c>
      <c r="D2" s="84" t="s">
        <v>87</v>
      </c>
      <c r="E2" s="331" t="s">
        <v>88</v>
      </c>
      <c r="F2" s="331"/>
      <c r="G2" s="331" t="s">
        <v>89</v>
      </c>
      <c r="H2" s="331"/>
      <c r="I2" s="331" t="s">
        <v>90</v>
      </c>
      <c r="J2" s="331"/>
    </row>
    <row r="3" spans="1:12" ht="26.25" customHeight="1" x14ac:dyDescent="0.25">
      <c r="A3" s="59" t="s">
        <v>91</v>
      </c>
      <c r="B3" s="60"/>
      <c r="C3" s="60" t="s">
        <v>118</v>
      </c>
      <c r="D3" s="85">
        <v>3</v>
      </c>
      <c r="E3" s="331" t="s">
        <v>93</v>
      </c>
      <c r="F3" s="331"/>
      <c r="G3" s="331" t="s">
        <v>94</v>
      </c>
      <c r="H3" s="331"/>
      <c r="I3" s="331" t="s">
        <v>95</v>
      </c>
      <c r="J3" s="331"/>
      <c r="L3" s="55" t="s">
        <v>119</v>
      </c>
    </row>
    <row r="4" spans="1:12" ht="21" customHeight="1" x14ac:dyDescent="0.25">
      <c r="A4" s="332" t="s">
        <v>97</v>
      </c>
      <c r="B4" s="333"/>
      <c r="C4" s="334"/>
      <c r="D4" s="335" t="s">
        <v>98</v>
      </c>
      <c r="E4" s="63" t="s">
        <v>120</v>
      </c>
      <c r="F4" s="64" t="s">
        <v>121</v>
      </c>
      <c r="G4" s="86">
        <v>1.2</v>
      </c>
      <c r="H4" s="330">
        <f>IF(F4="","",IF(F4="記録無",0,IF(VALUE(F4)&gt;26.4,0,INT(9.23076*(26.7-VALUE(F4))^1.835))))</f>
        <v>314</v>
      </c>
      <c r="I4" s="330"/>
      <c r="J4" s="63" t="s">
        <v>101</v>
      </c>
    </row>
    <row r="5" spans="1:12" ht="21" customHeight="1" x14ac:dyDescent="0.25">
      <c r="A5" s="63" t="s">
        <v>102</v>
      </c>
      <c r="B5" s="87" t="s">
        <v>103</v>
      </c>
      <c r="C5" s="88"/>
      <c r="D5" s="335"/>
      <c r="E5" s="63" t="s">
        <v>107</v>
      </c>
      <c r="F5" s="336" t="s">
        <v>122</v>
      </c>
      <c r="G5" s="336"/>
      <c r="H5" s="330">
        <f>IF(F5="","",IF(F5="記録無",0,IF(VALUE(F5)&lt;0.76,0,INT(1.84523*(VALUE(F5)*100-75)^1.348))))</f>
        <v>409</v>
      </c>
      <c r="I5" s="330"/>
      <c r="J5" s="325">
        <f>SUM(H5:I7)</f>
        <v>1188</v>
      </c>
    </row>
    <row r="6" spans="1:12" ht="21" customHeight="1" x14ac:dyDescent="0.25">
      <c r="A6" s="63"/>
      <c r="B6" s="87" t="s">
        <v>106</v>
      </c>
      <c r="C6" s="88"/>
      <c r="D6" s="335"/>
      <c r="E6" s="63" t="s">
        <v>104</v>
      </c>
      <c r="F6" s="328" t="s" ph="1">
        <v>123</v>
      </c>
      <c r="G6" s="329" ph="1"/>
      <c r="H6" s="330">
        <f>IF(F6="","",IF(F6="記録無",0,IF(VALUE(F6)&lt;1.53,0,INT(56.0211*(VALUE(F6)-1.5)^1.05))))</f>
        <v>352</v>
      </c>
      <c r="I6" s="330"/>
      <c r="J6" s="326"/>
      <c r="K6" s="55" t="s">
        <v>109</v>
      </c>
    </row>
    <row r="7" spans="1:12" ht="21" customHeight="1" x14ac:dyDescent="0.25">
      <c r="A7" s="63"/>
      <c r="B7" s="87" t="s">
        <v>110</v>
      </c>
      <c r="C7" s="88"/>
      <c r="D7" s="335"/>
      <c r="E7" s="63" t="s">
        <v>124</v>
      </c>
      <c r="F7" s="64" t="s">
        <v>125</v>
      </c>
      <c r="G7" s="86">
        <v>-2.1</v>
      </c>
      <c r="H7" s="330">
        <f>IF(F7="","",IF(F7="記録無",0,IF(VALUE(F7)&gt;42.08,0,INT(4.99087*(42.5-VALUE(F7))^1.81))))</f>
        <v>427</v>
      </c>
      <c r="I7" s="330"/>
      <c r="J7" s="327"/>
    </row>
    <row r="8" spans="1:12" ht="11.2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2" s="89" customFormat="1" ht="18" customHeight="1" x14ac:dyDescent="0.35">
      <c r="B9" s="90" t="s">
        <v>126</v>
      </c>
    </row>
    <row r="10" spans="1:12" s="89" customFormat="1" x14ac:dyDescent="0.25">
      <c r="A10" s="91" t="s">
        <v>116</v>
      </c>
      <c r="B10" s="91"/>
      <c r="C10" s="91"/>
      <c r="D10" s="92" t="s">
        <v>87</v>
      </c>
      <c r="E10" s="339" t="s">
        <v>88</v>
      </c>
      <c r="F10" s="339"/>
      <c r="G10" s="339" t="s">
        <v>89</v>
      </c>
      <c r="H10" s="339"/>
      <c r="I10" s="339" t="s">
        <v>90</v>
      </c>
      <c r="J10" s="339"/>
    </row>
    <row r="11" spans="1:12" s="89" customFormat="1" ht="26.25" customHeight="1" x14ac:dyDescent="0.25">
      <c r="A11" s="93" t="s">
        <v>91</v>
      </c>
      <c r="B11" s="94"/>
      <c r="C11" s="94"/>
      <c r="D11" s="95"/>
      <c r="E11" s="339"/>
      <c r="F11" s="339"/>
      <c r="G11" s="339"/>
      <c r="H11" s="339"/>
      <c r="I11" s="339"/>
      <c r="J11" s="339"/>
      <c r="L11" s="89" t="s">
        <v>119</v>
      </c>
    </row>
    <row r="12" spans="1:12" s="89" customFormat="1" ht="21" customHeight="1" x14ac:dyDescent="0.25">
      <c r="A12" s="340" t="s">
        <v>97</v>
      </c>
      <c r="B12" s="341"/>
      <c r="C12" s="342"/>
      <c r="D12" s="343" t="s">
        <v>98</v>
      </c>
      <c r="E12" s="96" t="s">
        <v>120</v>
      </c>
      <c r="F12" s="97"/>
      <c r="G12" s="98"/>
      <c r="H12" s="330" t="str">
        <f>IF(F12="","",IF(F12="記録無",0,IF(VALUE(F12)&gt;26.4,0,INT(9.23076*(26.7-VALUE(F12))^1.835))))</f>
        <v/>
      </c>
      <c r="I12" s="330"/>
      <c r="J12" s="96" t="s">
        <v>101</v>
      </c>
    </row>
    <row r="13" spans="1:12" s="89" customFormat="1" ht="21" customHeight="1" x14ac:dyDescent="0.25">
      <c r="A13" s="96"/>
      <c r="B13" s="99" t="s">
        <v>103</v>
      </c>
      <c r="C13" s="100"/>
      <c r="D13" s="343"/>
      <c r="E13" s="96" t="s">
        <v>107</v>
      </c>
      <c r="F13" s="344"/>
      <c r="G13" s="344"/>
      <c r="H13" s="330" t="str">
        <f>IF(F13="","",IF(F13="記録無",0,IF(VALUE(F13)&lt;0.76,0,INT(1.84523*(VALUE(F13)*100-75)^1.348))))</f>
        <v/>
      </c>
      <c r="I13" s="330"/>
      <c r="J13" s="325">
        <f>SUM(H13:I15)</f>
        <v>0</v>
      </c>
    </row>
    <row r="14" spans="1:12" s="89" customFormat="1" ht="21" customHeight="1" x14ac:dyDescent="0.25">
      <c r="A14" s="96"/>
      <c r="B14" s="99" t="s">
        <v>106</v>
      </c>
      <c r="C14" s="100"/>
      <c r="D14" s="343"/>
      <c r="E14" s="96" t="s">
        <v>104</v>
      </c>
      <c r="F14" s="337" ph="1"/>
      <c r="G14" s="338" ph="1"/>
      <c r="H14" s="330" t="str">
        <f>IF(F14="","",IF(F14="記録無",0,IF(VALUE(F14)&lt;1.53,0,INT(56.0211*(VALUE(F14)-1.5)^1.05))))</f>
        <v/>
      </c>
      <c r="I14" s="330"/>
      <c r="J14" s="326"/>
      <c r="K14" s="89" t="s">
        <v>109</v>
      </c>
    </row>
    <row r="15" spans="1:12" s="89" customFormat="1" ht="21" customHeight="1" x14ac:dyDescent="0.25">
      <c r="A15" s="96"/>
      <c r="B15" s="99" t="s">
        <v>110</v>
      </c>
      <c r="C15" s="100"/>
      <c r="D15" s="343"/>
      <c r="E15" s="96" t="s">
        <v>124</v>
      </c>
      <c r="F15" s="97"/>
      <c r="G15" s="98"/>
      <c r="H15" s="330" t="str">
        <f>IF(F15="","",IF(F15="記録無",0,IF(VALUE(F15)&gt;42.08,0,INT(4.99087*(42.5-VALUE(F15))^1.81))))</f>
        <v/>
      </c>
      <c r="I15" s="330"/>
      <c r="J15" s="327"/>
    </row>
    <row r="16" spans="1:12" s="89" customFormat="1" ht="11.25" customHeight="1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2" s="89" customFormat="1" ht="18" customHeight="1" x14ac:dyDescent="0.35">
      <c r="B17" s="90" t="s">
        <v>126</v>
      </c>
    </row>
    <row r="18" spans="1:12" s="89" customFormat="1" x14ac:dyDescent="0.25">
      <c r="A18" s="91" t="s">
        <v>116</v>
      </c>
      <c r="B18" s="91"/>
      <c r="C18" s="91"/>
      <c r="D18" s="92" t="s">
        <v>87</v>
      </c>
      <c r="E18" s="339" t="s">
        <v>88</v>
      </c>
      <c r="F18" s="339"/>
      <c r="G18" s="339" t="s">
        <v>89</v>
      </c>
      <c r="H18" s="339"/>
      <c r="I18" s="339" t="s">
        <v>90</v>
      </c>
      <c r="J18" s="339"/>
    </row>
    <row r="19" spans="1:12" s="89" customFormat="1" ht="26.25" customHeight="1" x14ac:dyDescent="0.25">
      <c r="A19" s="93" t="s">
        <v>91</v>
      </c>
      <c r="B19" s="94"/>
      <c r="C19" s="94"/>
      <c r="D19" s="95"/>
      <c r="E19" s="339"/>
      <c r="F19" s="339"/>
      <c r="G19" s="339"/>
      <c r="H19" s="339"/>
      <c r="I19" s="339"/>
      <c r="J19" s="339"/>
      <c r="L19" s="89" t="s">
        <v>119</v>
      </c>
    </row>
    <row r="20" spans="1:12" s="89" customFormat="1" ht="21" customHeight="1" x14ac:dyDescent="0.25">
      <c r="A20" s="340" t="s">
        <v>97</v>
      </c>
      <c r="B20" s="341"/>
      <c r="C20" s="342"/>
      <c r="D20" s="343" t="s">
        <v>98</v>
      </c>
      <c r="E20" s="96" t="s">
        <v>120</v>
      </c>
      <c r="F20" s="97"/>
      <c r="G20" s="98"/>
      <c r="H20" s="330" t="str">
        <f>IF(F20="","",IF(F20="記録無",0,IF(VALUE(F20)&gt;26.4,0,INT(9.23076*(26.7-VALUE(F20))^1.835))))</f>
        <v/>
      </c>
      <c r="I20" s="330"/>
      <c r="J20" s="96" t="s">
        <v>101</v>
      </c>
    </row>
    <row r="21" spans="1:12" s="89" customFormat="1" ht="21" customHeight="1" x14ac:dyDescent="0.25">
      <c r="A21" s="96"/>
      <c r="B21" s="99" t="s">
        <v>103</v>
      </c>
      <c r="C21" s="100"/>
      <c r="D21" s="343"/>
      <c r="E21" s="96" t="s">
        <v>107</v>
      </c>
      <c r="F21" s="344"/>
      <c r="G21" s="344"/>
      <c r="H21" s="330" t="str">
        <f>IF(F21="","",IF(F21="記録無",0,IF(VALUE(F21)&lt;0.76,0,INT(1.84523*(VALUE(F21)*100-75)^1.348))))</f>
        <v/>
      </c>
      <c r="I21" s="330"/>
      <c r="J21" s="325">
        <f>SUM(H21:I23)</f>
        <v>0</v>
      </c>
    </row>
    <row r="22" spans="1:12" s="89" customFormat="1" ht="21" customHeight="1" x14ac:dyDescent="0.25">
      <c r="A22" s="96"/>
      <c r="B22" s="99" t="s">
        <v>106</v>
      </c>
      <c r="C22" s="100"/>
      <c r="D22" s="343"/>
      <c r="E22" s="96" t="s">
        <v>104</v>
      </c>
      <c r="F22" s="337" ph="1"/>
      <c r="G22" s="338" ph="1"/>
      <c r="H22" s="330" t="str">
        <f>IF(F22="","",IF(F22="記録無",0,IF(VALUE(F22)&lt;1.53,0,INT(56.0211*(VALUE(F22)-1.5)^1.05))))</f>
        <v/>
      </c>
      <c r="I22" s="330"/>
      <c r="J22" s="326"/>
      <c r="K22" s="89" t="s">
        <v>109</v>
      </c>
    </row>
    <row r="23" spans="1:12" s="89" customFormat="1" ht="21" customHeight="1" x14ac:dyDescent="0.25">
      <c r="A23" s="96"/>
      <c r="B23" s="99" t="s">
        <v>110</v>
      </c>
      <c r="C23" s="100"/>
      <c r="D23" s="343"/>
      <c r="E23" s="96" t="s">
        <v>127</v>
      </c>
      <c r="F23" s="97"/>
      <c r="G23" s="98"/>
      <c r="H23" s="330" t="str">
        <f>IF(F23="","",IF(F23="記録無",0,IF(VALUE(F23)&gt;42.08,0,INT(4.99087*(42.5-VALUE(F23))^1.81))))</f>
        <v/>
      </c>
      <c r="I23" s="330"/>
      <c r="J23" s="327"/>
    </row>
    <row r="24" spans="1:12" s="89" customFormat="1" ht="11.25" customHeigh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2" s="89" customFormat="1" ht="18" customHeight="1" x14ac:dyDescent="0.35">
      <c r="B25" s="90" t="s">
        <v>126</v>
      </c>
    </row>
    <row r="26" spans="1:12" s="89" customFormat="1" x14ac:dyDescent="0.25">
      <c r="A26" s="91" t="s">
        <v>116</v>
      </c>
      <c r="B26" s="91"/>
      <c r="C26" s="91"/>
      <c r="D26" s="92" t="s">
        <v>87</v>
      </c>
      <c r="E26" s="339" t="s">
        <v>88</v>
      </c>
      <c r="F26" s="339"/>
      <c r="G26" s="339" t="s">
        <v>89</v>
      </c>
      <c r="H26" s="339"/>
      <c r="I26" s="339" t="s">
        <v>90</v>
      </c>
      <c r="J26" s="339"/>
    </row>
    <row r="27" spans="1:12" s="89" customFormat="1" ht="26.25" customHeight="1" x14ac:dyDescent="0.25">
      <c r="A27" s="93" t="s">
        <v>91</v>
      </c>
      <c r="B27" s="94"/>
      <c r="C27" s="94"/>
      <c r="D27" s="95"/>
      <c r="E27" s="339"/>
      <c r="F27" s="339"/>
      <c r="G27" s="339"/>
      <c r="H27" s="339"/>
      <c r="I27" s="339"/>
      <c r="J27" s="339"/>
      <c r="L27" s="89" t="s">
        <v>119</v>
      </c>
    </row>
    <row r="28" spans="1:12" s="89" customFormat="1" ht="21" customHeight="1" x14ac:dyDescent="0.25">
      <c r="A28" s="340" t="s">
        <v>97</v>
      </c>
      <c r="B28" s="341"/>
      <c r="C28" s="342"/>
      <c r="D28" s="343" t="s">
        <v>98</v>
      </c>
      <c r="E28" s="96" t="s">
        <v>120</v>
      </c>
      <c r="F28" s="97"/>
      <c r="G28" s="98"/>
      <c r="H28" s="330" t="str">
        <f>IF(F28="","",IF(F28="記録無",0,IF(VALUE(F28)&gt;26.4,0,INT(9.23076*(26.7-VALUE(F28))^1.835))))</f>
        <v/>
      </c>
      <c r="I28" s="330"/>
      <c r="J28" s="96" t="s">
        <v>101</v>
      </c>
    </row>
    <row r="29" spans="1:12" s="89" customFormat="1" ht="21" customHeight="1" x14ac:dyDescent="0.25">
      <c r="A29" s="96"/>
      <c r="B29" s="99" t="s">
        <v>103</v>
      </c>
      <c r="C29" s="100"/>
      <c r="D29" s="343"/>
      <c r="E29" s="96" t="s">
        <v>107</v>
      </c>
      <c r="F29" s="344"/>
      <c r="G29" s="344"/>
      <c r="H29" s="330" t="str">
        <f>IF(F29="","",IF(F29="記録無",0,IF(VALUE(F29)&lt;0.76,0,INT(1.84523*(VALUE(F29)*100-75)^1.348))))</f>
        <v/>
      </c>
      <c r="I29" s="330"/>
      <c r="J29" s="325">
        <f>SUM(H29:I31)</f>
        <v>0</v>
      </c>
    </row>
    <row r="30" spans="1:12" s="89" customFormat="1" ht="21" customHeight="1" x14ac:dyDescent="0.25">
      <c r="A30" s="96"/>
      <c r="B30" s="99" t="s">
        <v>106</v>
      </c>
      <c r="C30" s="100"/>
      <c r="D30" s="343"/>
      <c r="E30" s="96" t="s">
        <v>104</v>
      </c>
      <c r="F30" s="337" ph="1"/>
      <c r="G30" s="338" ph="1"/>
      <c r="H30" s="330" t="str">
        <f>IF(F30="","",IF(F30="記録無",0,IF(VALUE(F30)&lt;1.53,0,INT(56.0211*(VALUE(F30)-1.5)^1.05))))</f>
        <v/>
      </c>
      <c r="I30" s="330"/>
      <c r="J30" s="326"/>
      <c r="K30" s="89" t="s">
        <v>109</v>
      </c>
    </row>
    <row r="31" spans="1:12" s="89" customFormat="1" ht="21" customHeight="1" x14ac:dyDescent="0.25">
      <c r="A31" s="96"/>
      <c r="B31" s="99" t="s">
        <v>110</v>
      </c>
      <c r="C31" s="100"/>
      <c r="D31" s="343"/>
      <c r="E31" s="96" t="s">
        <v>124</v>
      </c>
      <c r="F31" s="97"/>
      <c r="G31" s="98"/>
      <c r="H31" s="330" t="str">
        <f>IF(F31="","",IF(F31="記録無",0,IF(VALUE(F31)&gt;42.08,0,INT(4.99087*(42.5-VALUE(F31))^1.81))))</f>
        <v/>
      </c>
      <c r="I31" s="330"/>
      <c r="J31" s="327"/>
    </row>
    <row r="32" spans="1:12" s="89" customFormat="1" ht="11.25" customHeight="1" x14ac:dyDescent="0.25">
      <c r="A32" s="101"/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2" s="89" customFormat="1" ht="18" customHeight="1" x14ac:dyDescent="0.35">
      <c r="B33" s="90" t="s">
        <v>126</v>
      </c>
    </row>
    <row r="34" spans="1:12" s="89" customFormat="1" x14ac:dyDescent="0.25">
      <c r="A34" s="91" t="s">
        <v>116</v>
      </c>
      <c r="B34" s="91"/>
      <c r="C34" s="91"/>
      <c r="D34" s="92" t="s">
        <v>87</v>
      </c>
      <c r="E34" s="339" t="s">
        <v>88</v>
      </c>
      <c r="F34" s="339"/>
      <c r="G34" s="339" t="s">
        <v>89</v>
      </c>
      <c r="H34" s="339"/>
      <c r="I34" s="339" t="s">
        <v>90</v>
      </c>
      <c r="J34" s="339"/>
    </row>
    <row r="35" spans="1:12" s="89" customFormat="1" ht="26.25" customHeight="1" x14ac:dyDescent="0.25">
      <c r="A35" s="93" t="s">
        <v>91</v>
      </c>
      <c r="B35" s="94"/>
      <c r="C35" s="94"/>
      <c r="D35" s="95"/>
      <c r="E35" s="339"/>
      <c r="F35" s="339"/>
      <c r="G35" s="339"/>
      <c r="H35" s="339"/>
      <c r="I35" s="339"/>
      <c r="J35" s="339"/>
      <c r="L35" s="89" t="s">
        <v>119</v>
      </c>
    </row>
    <row r="36" spans="1:12" s="89" customFormat="1" ht="21" customHeight="1" x14ac:dyDescent="0.25">
      <c r="A36" s="340" t="s">
        <v>97</v>
      </c>
      <c r="B36" s="341"/>
      <c r="C36" s="342"/>
      <c r="D36" s="343" t="s">
        <v>98</v>
      </c>
      <c r="E36" s="96" t="s">
        <v>120</v>
      </c>
      <c r="F36" s="97"/>
      <c r="G36" s="98"/>
      <c r="H36" s="330" t="str">
        <f>IF(F36="","",IF(F36="記録無",0,IF(VALUE(F36)&gt;26.4,0,INT(9.23076*(26.7-VALUE(F36))^1.835))))</f>
        <v/>
      </c>
      <c r="I36" s="330"/>
      <c r="J36" s="96" t="s">
        <v>101</v>
      </c>
    </row>
    <row r="37" spans="1:12" s="89" customFormat="1" ht="21" customHeight="1" x14ac:dyDescent="0.25">
      <c r="A37" s="96"/>
      <c r="B37" s="99" t="s">
        <v>103</v>
      </c>
      <c r="C37" s="100"/>
      <c r="D37" s="343"/>
      <c r="E37" s="96" t="s">
        <v>107</v>
      </c>
      <c r="F37" s="344"/>
      <c r="G37" s="344"/>
      <c r="H37" s="330" t="str">
        <f>IF(F37="","",IF(F37="記録無",0,IF(VALUE(F37)&lt;0.76,0,INT(1.84523*(VALUE(F37)*100-75)^1.348))))</f>
        <v/>
      </c>
      <c r="I37" s="330"/>
      <c r="J37" s="325">
        <f>SUM(H37:I39)</f>
        <v>0</v>
      </c>
    </row>
    <row r="38" spans="1:12" s="89" customFormat="1" ht="21" customHeight="1" x14ac:dyDescent="0.25">
      <c r="A38" s="96"/>
      <c r="B38" s="99" t="s">
        <v>106</v>
      </c>
      <c r="C38" s="100"/>
      <c r="D38" s="343"/>
      <c r="E38" s="96" t="s">
        <v>104</v>
      </c>
      <c r="F38" s="337" ph="1"/>
      <c r="G38" s="338" ph="1"/>
      <c r="H38" s="330" t="str">
        <f>IF(F38="","",IF(F38="記録無",0,IF(VALUE(F38)&lt;1.53,0,INT(56.0211*(VALUE(F38)-1.5)^1.05))))</f>
        <v/>
      </c>
      <c r="I38" s="330"/>
      <c r="J38" s="326"/>
      <c r="K38" s="89" t="s">
        <v>109</v>
      </c>
    </row>
    <row r="39" spans="1:12" s="89" customFormat="1" ht="21" customHeight="1" x14ac:dyDescent="0.25">
      <c r="A39" s="96"/>
      <c r="B39" s="99" t="s">
        <v>110</v>
      </c>
      <c r="C39" s="100"/>
      <c r="D39" s="343"/>
      <c r="E39" s="96" t="s">
        <v>124</v>
      </c>
      <c r="F39" s="97"/>
      <c r="G39" s="98"/>
      <c r="H39" s="330" t="str">
        <f>IF(F39="","",IF(F39="記録無",0,IF(VALUE(F39)&gt;42.08,0,INT(4.99087*(42.5-VALUE(F39))^1.81))))</f>
        <v/>
      </c>
      <c r="I39" s="330"/>
      <c r="J39" s="327"/>
    </row>
    <row r="40" spans="1:12" s="89" customFormat="1" ht="11.2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2" s="89" customFormat="1" ht="18" customHeight="1" x14ac:dyDescent="0.35">
      <c r="B41" s="90" t="s">
        <v>126</v>
      </c>
    </row>
    <row r="42" spans="1:12" s="89" customFormat="1" x14ac:dyDescent="0.25">
      <c r="A42" s="91" t="s">
        <v>116</v>
      </c>
      <c r="B42" s="91"/>
      <c r="C42" s="91"/>
      <c r="D42" s="92" t="s">
        <v>87</v>
      </c>
      <c r="E42" s="339" t="s">
        <v>88</v>
      </c>
      <c r="F42" s="339"/>
      <c r="G42" s="339" t="s">
        <v>89</v>
      </c>
      <c r="H42" s="339"/>
      <c r="I42" s="339" t="s">
        <v>90</v>
      </c>
      <c r="J42" s="339"/>
    </row>
    <row r="43" spans="1:12" s="89" customFormat="1" ht="26.25" customHeight="1" x14ac:dyDescent="0.25">
      <c r="A43" s="93" t="s">
        <v>91</v>
      </c>
      <c r="B43" s="94"/>
      <c r="C43" s="94"/>
      <c r="D43" s="95"/>
      <c r="E43" s="339"/>
      <c r="F43" s="339"/>
      <c r="G43" s="339"/>
      <c r="H43" s="339"/>
      <c r="I43" s="339"/>
      <c r="J43" s="339"/>
      <c r="L43" s="89" t="s">
        <v>119</v>
      </c>
    </row>
    <row r="44" spans="1:12" s="89" customFormat="1" ht="21" customHeight="1" x14ac:dyDescent="0.25">
      <c r="A44" s="340" t="s">
        <v>97</v>
      </c>
      <c r="B44" s="341"/>
      <c r="C44" s="342"/>
      <c r="D44" s="343" t="s">
        <v>98</v>
      </c>
      <c r="E44" s="96" t="s">
        <v>120</v>
      </c>
      <c r="F44" s="97"/>
      <c r="G44" s="98"/>
      <c r="H44" s="330" t="str">
        <f>IF(F44="","",IF(F44="記録無",0,IF(VALUE(F44)&gt;26.4,0,INT(9.23076*(26.7-VALUE(F44))^1.835))))</f>
        <v/>
      </c>
      <c r="I44" s="330"/>
      <c r="J44" s="96" t="s">
        <v>101</v>
      </c>
    </row>
    <row r="45" spans="1:12" s="89" customFormat="1" ht="21" customHeight="1" x14ac:dyDescent="0.25">
      <c r="A45" s="96"/>
      <c r="B45" s="99" t="s">
        <v>103</v>
      </c>
      <c r="C45" s="100"/>
      <c r="D45" s="343"/>
      <c r="E45" s="96" t="s">
        <v>107</v>
      </c>
      <c r="F45" s="344"/>
      <c r="G45" s="344"/>
      <c r="H45" s="330" t="str">
        <f>IF(F45="","",IF(F45="記録無",0,IF(VALUE(F45)&lt;0.76,0,INT(1.84523*(VALUE(F45)*100-75)^1.348))))</f>
        <v/>
      </c>
      <c r="I45" s="330"/>
      <c r="J45" s="325">
        <f>SUM(H45:I47)</f>
        <v>0</v>
      </c>
    </row>
    <row r="46" spans="1:12" s="89" customFormat="1" ht="21" customHeight="1" x14ac:dyDescent="0.25">
      <c r="A46" s="96"/>
      <c r="B46" s="99" t="s">
        <v>106</v>
      </c>
      <c r="C46" s="100"/>
      <c r="D46" s="343"/>
      <c r="E46" s="96" t="s">
        <v>104</v>
      </c>
      <c r="F46" s="337" ph="1"/>
      <c r="G46" s="338" ph="1"/>
      <c r="H46" s="330" t="str">
        <f>IF(F46="","",IF(F46="記録無",0,IF(VALUE(F46)&lt;1.53,0,INT(56.0211*(VALUE(F46)-1.5)^1.05))))</f>
        <v/>
      </c>
      <c r="I46" s="330"/>
      <c r="J46" s="326"/>
      <c r="K46" s="89" t="s">
        <v>109</v>
      </c>
    </row>
    <row r="47" spans="1:12" s="89" customFormat="1" ht="21" customHeight="1" x14ac:dyDescent="0.25">
      <c r="A47" s="96"/>
      <c r="B47" s="99" t="s">
        <v>110</v>
      </c>
      <c r="C47" s="100"/>
      <c r="D47" s="343"/>
      <c r="E47" s="96" t="s">
        <v>124</v>
      </c>
      <c r="F47" s="97"/>
      <c r="G47" s="98"/>
      <c r="H47" s="330" t="str">
        <f>IF(F47="","",IF(F47="記録無",0,IF(VALUE(F47)&gt;42.08,0,INT(4.99087*(42.5-VALUE(F47))^1.81))))</f>
        <v/>
      </c>
      <c r="I47" s="330"/>
      <c r="J47" s="327"/>
    </row>
    <row r="48" spans="1:12" s="89" customFormat="1" ht="11.25" customHeight="1" x14ac:dyDescent="0.25">
      <c r="A48" s="101"/>
      <c r="B48" s="101"/>
      <c r="C48" s="101"/>
      <c r="D48" s="101"/>
      <c r="E48" s="101"/>
      <c r="F48" s="101"/>
      <c r="G48" s="101"/>
      <c r="H48" s="101"/>
      <c r="I48" s="101"/>
      <c r="J48" s="101"/>
    </row>
  </sheetData>
  <mergeCells count="90">
    <mergeCell ref="A44:C44"/>
    <mergeCell ref="D44:D47"/>
    <mergeCell ref="H44:I44"/>
    <mergeCell ref="F45:G45"/>
    <mergeCell ref="H45:I45"/>
    <mergeCell ref="J45:J47"/>
    <mergeCell ref="F46:G46"/>
    <mergeCell ref="H46:I46"/>
    <mergeCell ref="H47:I47"/>
    <mergeCell ref="E42:F42"/>
    <mergeCell ref="G42:H42"/>
    <mergeCell ref="I42:J42"/>
    <mergeCell ref="E43:F43"/>
    <mergeCell ref="G43:H43"/>
    <mergeCell ref="I43:J43"/>
    <mergeCell ref="A36:C36"/>
    <mergeCell ref="D36:D39"/>
    <mergeCell ref="H36:I36"/>
    <mergeCell ref="F37:G37"/>
    <mergeCell ref="H37:I37"/>
    <mergeCell ref="J37:J39"/>
    <mergeCell ref="F38:G38"/>
    <mergeCell ref="H38:I38"/>
    <mergeCell ref="H39:I39"/>
    <mergeCell ref="E34:F34"/>
    <mergeCell ref="G34:H34"/>
    <mergeCell ref="I34:J34"/>
    <mergeCell ref="E35:F35"/>
    <mergeCell ref="G35:H35"/>
    <mergeCell ref="I35:J35"/>
    <mergeCell ref="A28:C28"/>
    <mergeCell ref="D28:D31"/>
    <mergeCell ref="H28:I28"/>
    <mergeCell ref="F29:G29"/>
    <mergeCell ref="H29:I29"/>
    <mergeCell ref="J29:J31"/>
    <mergeCell ref="F30:G30"/>
    <mergeCell ref="H30:I30"/>
    <mergeCell ref="H31:I31"/>
    <mergeCell ref="E26:F26"/>
    <mergeCell ref="G26:H26"/>
    <mergeCell ref="I26:J26"/>
    <mergeCell ref="E27:F27"/>
    <mergeCell ref="G27:H27"/>
    <mergeCell ref="I27:J27"/>
    <mergeCell ref="A20:C20"/>
    <mergeCell ref="D20:D23"/>
    <mergeCell ref="H20:I20"/>
    <mergeCell ref="F21:G21"/>
    <mergeCell ref="H21:I21"/>
    <mergeCell ref="J21:J23"/>
    <mergeCell ref="F22:G22"/>
    <mergeCell ref="H22:I22"/>
    <mergeCell ref="H23:I23"/>
    <mergeCell ref="E18:F18"/>
    <mergeCell ref="G18:H18"/>
    <mergeCell ref="I18:J18"/>
    <mergeCell ref="E19:F19"/>
    <mergeCell ref="G19:H19"/>
    <mergeCell ref="I19:J19"/>
    <mergeCell ref="A12:C12"/>
    <mergeCell ref="D12:D15"/>
    <mergeCell ref="H12:I12"/>
    <mergeCell ref="F13:G13"/>
    <mergeCell ref="H13:I13"/>
    <mergeCell ref="J13:J15"/>
    <mergeCell ref="F14:G14"/>
    <mergeCell ref="H14:I14"/>
    <mergeCell ref="H15:I15"/>
    <mergeCell ref="E10:F10"/>
    <mergeCell ref="G10:H10"/>
    <mergeCell ref="I10:J10"/>
    <mergeCell ref="E11:F11"/>
    <mergeCell ref="G11:H11"/>
    <mergeCell ref="I11:J11"/>
    <mergeCell ref="A4:C4"/>
    <mergeCell ref="D4:D7"/>
    <mergeCell ref="H4:I4"/>
    <mergeCell ref="F5:G5"/>
    <mergeCell ref="H5:I5"/>
    <mergeCell ref="J5:J7"/>
    <mergeCell ref="F6:G6"/>
    <mergeCell ref="H6:I6"/>
    <mergeCell ref="H7:I7"/>
    <mergeCell ref="E2:F2"/>
    <mergeCell ref="G2:H2"/>
    <mergeCell ref="I2:J2"/>
    <mergeCell ref="E3:F3"/>
    <mergeCell ref="G3:H3"/>
    <mergeCell ref="I3:J3"/>
  </mergeCells>
  <phoneticPr fontId="3"/>
  <dataValidations count="2">
    <dataValidation type="list" allowBlank="1" showInputMessage="1" showErrorMessage="1" sqref="A5:A7 A13:A15 A21:A23 A29:A31 A37:A39 A45:A47" xr:uid="{00000000-0002-0000-0600-000000000000}">
      <formula1>$L$2:$L$3</formula1>
    </dataValidation>
    <dataValidation imeMode="halfKatakana" allowBlank="1" showInputMessage="1" showErrorMessage="1" sqref="C2 C10 C18 C26 C34 C42" xr:uid="{00000000-0002-0000-0600-000001000000}"/>
  </dataValidations>
  <pageMargins left="0.71" right="0.78700000000000003" top="0.41" bottom="0.62" header="0.51200000000000001" footer="0.51200000000000001"/>
  <pageSetup paperSize="9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FF"/>
  </sheetPr>
  <dimension ref="A1:L48"/>
  <sheetViews>
    <sheetView topLeftCell="A39" workbookViewId="0">
      <selection activeCell="J62" sqref="J62"/>
    </sheetView>
  </sheetViews>
  <sheetFormatPr defaultRowHeight="12" x14ac:dyDescent="0.25"/>
  <cols>
    <col min="1" max="1" width="5.85546875" style="55" customWidth="1"/>
    <col min="2" max="2" width="4.85546875" style="55" customWidth="1"/>
    <col min="3" max="3" width="23.5703125" style="55" customWidth="1"/>
    <col min="4" max="4" width="3.85546875" style="55" customWidth="1"/>
    <col min="5" max="6" width="9" style="55" customWidth="1"/>
    <col min="7" max="7" width="10.7109375" style="55" customWidth="1"/>
    <col min="8" max="8" width="5.7109375" style="55" customWidth="1"/>
    <col min="9" max="9" width="5.42578125" style="55" customWidth="1"/>
    <col min="10" max="10" width="15.140625" style="55" customWidth="1"/>
    <col min="11" max="12" width="15.28515625" style="55" customWidth="1"/>
    <col min="13" max="256" width="9.140625" style="55"/>
    <col min="257" max="257" width="5.85546875" style="55" customWidth="1"/>
    <col min="258" max="258" width="4.85546875" style="55" customWidth="1"/>
    <col min="259" max="259" width="23.5703125" style="55" customWidth="1"/>
    <col min="260" max="260" width="3.85546875" style="55" customWidth="1"/>
    <col min="261" max="262" width="9" style="55" customWidth="1"/>
    <col min="263" max="263" width="10.7109375" style="55" customWidth="1"/>
    <col min="264" max="264" width="5.7109375" style="55" customWidth="1"/>
    <col min="265" max="265" width="5.42578125" style="55" customWidth="1"/>
    <col min="266" max="266" width="15.140625" style="55" customWidth="1"/>
    <col min="267" max="268" width="15.28515625" style="55" customWidth="1"/>
    <col min="269" max="512" width="9.140625" style="55"/>
    <col min="513" max="513" width="5.85546875" style="55" customWidth="1"/>
    <col min="514" max="514" width="4.85546875" style="55" customWidth="1"/>
    <col min="515" max="515" width="23.5703125" style="55" customWidth="1"/>
    <col min="516" max="516" width="3.85546875" style="55" customWidth="1"/>
    <col min="517" max="518" width="9" style="55" customWidth="1"/>
    <col min="519" max="519" width="10.7109375" style="55" customWidth="1"/>
    <col min="520" max="520" width="5.7109375" style="55" customWidth="1"/>
    <col min="521" max="521" width="5.42578125" style="55" customWidth="1"/>
    <col min="522" max="522" width="15.140625" style="55" customWidth="1"/>
    <col min="523" max="524" width="15.28515625" style="55" customWidth="1"/>
    <col min="525" max="768" width="9.140625" style="55"/>
    <col min="769" max="769" width="5.85546875" style="55" customWidth="1"/>
    <col min="770" max="770" width="4.85546875" style="55" customWidth="1"/>
    <col min="771" max="771" width="23.5703125" style="55" customWidth="1"/>
    <col min="772" max="772" width="3.85546875" style="55" customWidth="1"/>
    <col min="773" max="774" width="9" style="55" customWidth="1"/>
    <col min="775" max="775" width="10.7109375" style="55" customWidth="1"/>
    <col min="776" max="776" width="5.7109375" style="55" customWidth="1"/>
    <col min="777" max="777" width="5.42578125" style="55" customWidth="1"/>
    <col min="778" max="778" width="15.140625" style="55" customWidth="1"/>
    <col min="779" max="780" width="15.28515625" style="55" customWidth="1"/>
    <col min="781" max="1024" width="9.140625" style="55"/>
    <col min="1025" max="1025" width="5.85546875" style="55" customWidth="1"/>
    <col min="1026" max="1026" width="4.85546875" style="55" customWidth="1"/>
    <col min="1027" max="1027" width="23.5703125" style="55" customWidth="1"/>
    <col min="1028" max="1028" width="3.85546875" style="55" customWidth="1"/>
    <col min="1029" max="1030" width="9" style="55" customWidth="1"/>
    <col min="1031" max="1031" width="10.7109375" style="55" customWidth="1"/>
    <col min="1032" max="1032" width="5.7109375" style="55" customWidth="1"/>
    <col min="1033" max="1033" width="5.42578125" style="55" customWidth="1"/>
    <col min="1034" max="1034" width="15.140625" style="55" customWidth="1"/>
    <col min="1035" max="1036" width="15.28515625" style="55" customWidth="1"/>
    <col min="1037" max="1280" width="9.140625" style="55"/>
    <col min="1281" max="1281" width="5.85546875" style="55" customWidth="1"/>
    <col min="1282" max="1282" width="4.85546875" style="55" customWidth="1"/>
    <col min="1283" max="1283" width="23.5703125" style="55" customWidth="1"/>
    <col min="1284" max="1284" width="3.85546875" style="55" customWidth="1"/>
    <col min="1285" max="1286" width="9" style="55" customWidth="1"/>
    <col min="1287" max="1287" width="10.7109375" style="55" customWidth="1"/>
    <col min="1288" max="1288" width="5.7109375" style="55" customWidth="1"/>
    <col min="1289" max="1289" width="5.42578125" style="55" customWidth="1"/>
    <col min="1290" max="1290" width="15.140625" style="55" customWidth="1"/>
    <col min="1291" max="1292" width="15.28515625" style="55" customWidth="1"/>
    <col min="1293" max="1536" width="9.140625" style="55"/>
    <col min="1537" max="1537" width="5.85546875" style="55" customWidth="1"/>
    <col min="1538" max="1538" width="4.85546875" style="55" customWidth="1"/>
    <col min="1539" max="1539" width="23.5703125" style="55" customWidth="1"/>
    <col min="1540" max="1540" width="3.85546875" style="55" customWidth="1"/>
    <col min="1541" max="1542" width="9" style="55" customWidth="1"/>
    <col min="1543" max="1543" width="10.7109375" style="55" customWidth="1"/>
    <col min="1544" max="1544" width="5.7109375" style="55" customWidth="1"/>
    <col min="1545" max="1545" width="5.42578125" style="55" customWidth="1"/>
    <col min="1546" max="1546" width="15.140625" style="55" customWidth="1"/>
    <col min="1547" max="1548" width="15.28515625" style="55" customWidth="1"/>
    <col min="1549" max="1792" width="9.140625" style="55"/>
    <col min="1793" max="1793" width="5.85546875" style="55" customWidth="1"/>
    <col min="1794" max="1794" width="4.85546875" style="55" customWidth="1"/>
    <col min="1795" max="1795" width="23.5703125" style="55" customWidth="1"/>
    <col min="1796" max="1796" width="3.85546875" style="55" customWidth="1"/>
    <col min="1797" max="1798" width="9" style="55" customWidth="1"/>
    <col min="1799" max="1799" width="10.7109375" style="55" customWidth="1"/>
    <col min="1800" max="1800" width="5.7109375" style="55" customWidth="1"/>
    <col min="1801" max="1801" width="5.42578125" style="55" customWidth="1"/>
    <col min="1802" max="1802" width="15.140625" style="55" customWidth="1"/>
    <col min="1803" max="1804" width="15.28515625" style="55" customWidth="1"/>
    <col min="1805" max="2048" width="9.140625" style="55"/>
    <col min="2049" max="2049" width="5.85546875" style="55" customWidth="1"/>
    <col min="2050" max="2050" width="4.85546875" style="55" customWidth="1"/>
    <col min="2051" max="2051" width="23.5703125" style="55" customWidth="1"/>
    <col min="2052" max="2052" width="3.85546875" style="55" customWidth="1"/>
    <col min="2053" max="2054" width="9" style="55" customWidth="1"/>
    <col min="2055" max="2055" width="10.7109375" style="55" customWidth="1"/>
    <col min="2056" max="2056" width="5.7109375" style="55" customWidth="1"/>
    <col min="2057" max="2057" width="5.42578125" style="55" customWidth="1"/>
    <col min="2058" max="2058" width="15.140625" style="55" customWidth="1"/>
    <col min="2059" max="2060" width="15.28515625" style="55" customWidth="1"/>
    <col min="2061" max="2304" width="9.140625" style="55"/>
    <col min="2305" max="2305" width="5.85546875" style="55" customWidth="1"/>
    <col min="2306" max="2306" width="4.85546875" style="55" customWidth="1"/>
    <col min="2307" max="2307" width="23.5703125" style="55" customWidth="1"/>
    <col min="2308" max="2308" width="3.85546875" style="55" customWidth="1"/>
    <col min="2309" max="2310" width="9" style="55" customWidth="1"/>
    <col min="2311" max="2311" width="10.7109375" style="55" customWidth="1"/>
    <col min="2312" max="2312" width="5.7109375" style="55" customWidth="1"/>
    <col min="2313" max="2313" width="5.42578125" style="55" customWidth="1"/>
    <col min="2314" max="2314" width="15.140625" style="55" customWidth="1"/>
    <col min="2315" max="2316" width="15.28515625" style="55" customWidth="1"/>
    <col min="2317" max="2560" width="9.140625" style="55"/>
    <col min="2561" max="2561" width="5.85546875" style="55" customWidth="1"/>
    <col min="2562" max="2562" width="4.85546875" style="55" customWidth="1"/>
    <col min="2563" max="2563" width="23.5703125" style="55" customWidth="1"/>
    <col min="2564" max="2564" width="3.85546875" style="55" customWidth="1"/>
    <col min="2565" max="2566" width="9" style="55" customWidth="1"/>
    <col min="2567" max="2567" width="10.7109375" style="55" customWidth="1"/>
    <col min="2568" max="2568" width="5.7109375" style="55" customWidth="1"/>
    <col min="2569" max="2569" width="5.42578125" style="55" customWidth="1"/>
    <col min="2570" max="2570" width="15.140625" style="55" customWidth="1"/>
    <col min="2571" max="2572" width="15.28515625" style="55" customWidth="1"/>
    <col min="2573" max="2816" width="9.140625" style="55"/>
    <col min="2817" max="2817" width="5.85546875" style="55" customWidth="1"/>
    <col min="2818" max="2818" width="4.85546875" style="55" customWidth="1"/>
    <col min="2819" max="2819" width="23.5703125" style="55" customWidth="1"/>
    <col min="2820" max="2820" width="3.85546875" style="55" customWidth="1"/>
    <col min="2821" max="2822" width="9" style="55" customWidth="1"/>
    <col min="2823" max="2823" width="10.7109375" style="55" customWidth="1"/>
    <col min="2824" max="2824" width="5.7109375" style="55" customWidth="1"/>
    <col min="2825" max="2825" width="5.42578125" style="55" customWidth="1"/>
    <col min="2826" max="2826" width="15.140625" style="55" customWidth="1"/>
    <col min="2827" max="2828" width="15.28515625" style="55" customWidth="1"/>
    <col min="2829" max="3072" width="9.140625" style="55"/>
    <col min="3073" max="3073" width="5.85546875" style="55" customWidth="1"/>
    <col min="3074" max="3074" width="4.85546875" style="55" customWidth="1"/>
    <col min="3075" max="3075" width="23.5703125" style="55" customWidth="1"/>
    <col min="3076" max="3076" width="3.85546875" style="55" customWidth="1"/>
    <col min="3077" max="3078" width="9" style="55" customWidth="1"/>
    <col min="3079" max="3079" width="10.7109375" style="55" customWidth="1"/>
    <col min="3080" max="3080" width="5.7109375" style="55" customWidth="1"/>
    <col min="3081" max="3081" width="5.42578125" style="55" customWidth="1"/>
    <col min="3082" max="3082" width="15.140625" style="55" customWidth="1"/>
    <col min="3083" max="3084" width="15.28515625" style="55" customWidth="1"/>
    <col min="3085" max="3328" width="9.140625" style="55"/>
    <col min="3329" max="3329" width="5.85546875" style="55" customWidth="1"/>
    <col min="3330" max="3330" width="4.85546875" style="55" customWidth="1"/>
    <col min="3331" max="3331" width="23.5703125" style="55" customWidth="1"/>
    <col min="3332" max="3332" width="3.85546875" style="55" customWidth="1"/>
    <col min="3333" max="3334" width="9" style="55" customWidth="1"/>
    <col min="3335" max="3335" width="10.7109375" style="55" customWidth="1"/>
    <col min="3336" max="3336" width="5.7109375" style="55" customWidth="1"/>
    <col min="3337" max="3337" width="5.42578125" style="55" customWidth="1"/>
    <col min="3338" max="3338" width="15.140625" style="55" customWidth="1"/>
    <col min="3339" max="3340" width="15.28515625" style="55" customWidth="1"/>
    <col min="3341" max="3584" width="9.140625" style="55"/>
    <col min="3585" max="3585" width="5.85546875" style="55" customWidth="1"/>
    <col min="3586" max="3586" width="4.85546875" style="55" customWidth="1"/>
    <col min="3587" max="3587" width="23.5703125" style="55" customWidth="1"/>
    <col min="3588" max="3588" width="3.85546875" style="55" customWidth="1"/>
    <col min="3589" max="3590" width="9" style="55" customWidth="1"/>
    <col min="3591" max="3591" width="10.7109375" style="55" customWidth="1"/>
    <col min="3592" max="3592" width="5.7109375" style="55" customWidth="1"/>
    <col min="3593" max="3593" width="5.42578125" style="55" customWidth="1"/>
    <col min="3594" max="3594" width="15.140625" style="55" customWidth="1"/>
    <col min="3595" max="3596" width="15.28515625" style="55" customWidth="1"/>
    <col min="3597" max="3840" width="9.140625" style="55"/>
    <col min="3841" max="3841" width="5.85546875" style="55" customWidth="1"/>
    <col min="3842" max="3842" width="4.85546875" style="55" customWidth="1"/>
    <col min="3843" max="3843" width="23.5703125" style="55" customWidth="1"/>
    <col min="3844" max="3844" width="3.85546875" style="55" customWidth="1"/>
    <col min="3845" max="3846" width="9" style="55" customWidth="1"/>
    <col min="3847" max="3847" width="10.7109375" style="55" customWidth="1"/>
    <col min="3848" max="3848" width="5.7109375" style="55" customWidth="1"/>
    <col min="3849" max="3849" width="5.42578125" style="55" customWidth="1"/>
    <col min="3850" max="3850" width="15.140625" style="55" customWidth="1"/>
    <col min="3851" max="3852" width="15.28515625" style="55" customWidth="1"/>
    <col min="3853" max="4096" width="9.140625" style="55"/>
    <col min="4097" max="4097" width="5.85546875" style="55" customWidth="1"/>
    <col min="4098" max="4098" width="4.85546875" style="55" customWidth="1"/>
    <col min="4099" max="4099" width="23.5703125" style="55" customWidth="1"/>
    <col min="4100" max="4100" width="3.85546875" style="55" customWidth="1"/>
    <col min="4101" max="4102" width="9" style="55" customWidth="1"/>
    <col min="4103" max="4103" width="10.7109375" style="55" customWidth="1"/>
    <col min="4104" max="4104" width="5.7109375" style="55" customWidth="1"/>
    <col min="4105" max="4105" width="5.42578125" style="55" customWidth="1"/>
    <col min="4106" max="4106" width="15.140625" style="55" customWidth="1"/>
    <col min="4107" max="4108" width="15.28515625" style="55" customWidth="1"/>
    <col min="4109" max="4352" width="9.140625" style="55"/>
    <col min="4353" max="4353" width="5.85546875" style="55" customWidth="1"/>
    <col min="4354" max="4354" width="4.85546875" style="55" customWidth="1"/>
    <col min="4355" max="4355" width="23.5703125" style="55" customWidth="1"/>
    <col min="4356" max="4356" width="3.85546875" style="55" customWidth="1"/>
    <col min="4357" max="4358" width="9" style="55" customWidth="1"/>
    <col min="4359" max="4359" width="10.7109375" style="55" customWidth="1"/>
    <col min="4360" max="4360" width="5.7109375" style="55" customWidth="1"/>
    <col min="4361" max="4361" width="5.42578125" style="55" customWidth="1"/>
    <col min="4362" max="4362" width="15.140625" style="55" customWidth="1"/>
    <col min="4363" max="4364" width="15.28515625" style="55" customWidth="1"/>
    <col min="4365" max="4608" width="9.140625" style="55"/>
    <col min="4609" max="4609" width="5.85546875" style="55" customWidth="1"/>
    <col min="4610" max="4610" width="4.85546875" style="55" customWidth="1"/>
    <col min="4611" max="4611" width="23.5703125" style="55" customWidth="1"/>
    <col min="4612" max="4612" width="3.85546875" style="55" customWidth="1"/>
    <col min="4613" max="4614" width="9" style="55" customWidth="1"/>
    <col min="4615" max="4615" width="10.7109375" style="55" customWidth="1"/>
    <col min="4616" max="4616" width="5.7109375" style="55" customWidth="1"/>
    <col min="4617" max="4617" width="5.42578125" style="55" customWidth="1"/>
    <col min="4618" max="4618" width="15.140625" style="55" customWidth="1"/>
    <col min="4619" max="4620" width="15.28515625" style="55" customWidth="1"/>
    <col min="4621" max="4864" width="9.140625" style="55"/>
    <col min="4865" max="4865" width="5.85546875" style="55" customWidth="1"/>
    <col min="4866" max="4866" width="4.85546875" style="55" customWidth="1"/>
    <col min="4867" max="4867" width="23.5703125" style="55" customWidth="1"/>
    <col min="4868" max="4868" width="3.85546875" style="55" customWidth="1"/>
    <col min="4869" max="4870" width="9" style="55" customWidth="1"/>
    <col min="4871" max="4871" width="10.7109375" style="55" customWidth="1"/>
    <col min="4872" max="4872" width="5.7109375" style="55" customWidth="1"/>
    <col min="4873" max="4873" width="5.42578125" style="55" customWidth="1"/>
    <col min="4874" max="4874" width="15.140625" style="55" customWidth="1"/>
    <col min="4875" max="4876" width="15.28515625" style="55" customWidth="1"/>
    <col min="4877" max="5120" width="9.140625" style="55"/>
    <col min="5121" max="5121" width="5.85546875" style="55" customWidth="1"/>
    <col min="5122" max="5122" width="4.85546875" style="55" customWidth="1"/>
    <col min="5123" max="5123" width="23.5703125" style="55" customWidth="1"/>
    <col min="5124" max="5124" width="3.85546875" style="55" customWidth="1"/>
    <col min="5125" max="5126" width="9" style="55" customWidth="1"/>
    <col min="5127" max="5127" width="10.7109375" style="55" customWidth="1"/>
    <col min="5128" max="5128" width="5.7109375" style="55" customWidth="1"/>
    <col min="5129" max="5129" width="5.42578125" style="55" customWidth="1"/>
    <col min="5130" max="5130" width="15.140625" style="55" customWidth="1"/>
    <col min="5131" max="5132" width="15.28515625" style="55" customWidth="1"/>
    <col min="5133" max="5376" width="9.140625" style="55"/>
    <col min="5377" max="5377" width="5.85546875" style="55" customWidth="1"/>
    <col min="5378" max="5378" width="4.85546875" style="55" customWidth="1"/>
    <col min="5379" max="5379" width="23.5703125" style="55" customWidth="1"/>
    <col min="5380" max="5380" width="3.85546875" style="55" customWidth="1"/>
    <col min="5381" max="5382" width="9" style="55" customWidth="1"/>
    <col min="5383" max="5383" width="10.7109375" style="55" customWidth="1"/>
    <col min="5384" max="5384" width="5.7109375" style="55" customWidth="1"/>
    <col min="5385" max="5385" width="5.42578125" style="55" customWidth="1"/>
    <col min="5386" max="5386" width="15.140625" style="55" customWidth="1"/>
    <col min="5387" max="5388" width="15.28515625" style="55" customWidth="1"/>
    <col min="5389" max="5632" width="9.140625" style="55"/>
    <col min="5633" max="5633" width="5.85546875" style="55" customWidth="1"/>
    <col min="5634" max="5634" width="4.85546875" style="55" customWidth="1"/>
    <col min="5635" max="5635" width="23.5703125" style="55" customWidth="1"/>
    <col min="5636" max="5636" width="3.85546875" style="55" customWidth="1"/>
    <col min="5637" max="5638" width="9" style="55" customWidth="1"/>
    <col min="5639" max="5639" width="10.7109375" style="55" customWidth="1"/>
    <col min="5640" max="5640" width="5.7109375" style="55" customWidth="1"/>
    <col min="5641" max="5641" width="5.42578125" style="55" customWidth="1"/>
    <col min="5642" max="5642" width="15.140625" style="55" customWidth="1"/>
    <col min="5643" max="5644" width="15.28515625" style="55" customWidth="1"/>
    <col min="5645" max="5888" width="9.140625" style="55"/>
    <col min="5889" max="5889" width="5.85546875" style="55" customWidth="1"/>
    <col min="5890" max="5890" width="4.85546875" style="55" customWidth="1"/>
    <col min="5891" max="5891" width="23.5703125" style="55" customWidth="1"/>
    <col min="5892" max="5892" width="3.85546875" style="55" customWidth="1"/>
    <col min="5893" max="5894" width="9" style="55" customWidth="1"/>
    <col min="5895" max="5895" width="10.7109375" style="55" customWidth="1"/>
    <col min="5896" max="5896" width="5.7109375" style="55" customWidth="1"/>
    <col min="5897" max="5897" width="5.42578125" style="55" customWidth="1"/>
    <col min="5898" max="5898" width="15.140625" style="55" customWidth="1"/>
    <col min="5899" max="5900" width="15.28515625" style="55" customWidth="1"/>
    <col min="5901" max="6144" width="9.140625" style="55"/>
    <col min="6145" max="6145" width="5.85546875" style="55" customWidth="1"/>
    <col min="6146" max="6146" width="4.85546875" style="55" customWidth="1"/>
    <col min="6147" max="6147" width="23.5703125" style="55" customWidth="1"/>
    <col min="6148" max="6148" width="3.85546875" style="55" customWidth="1"/>
    <col min="6149" max="6150" width="9" style="55" customWidth="1"/>
    <col min="6151" max="6151" width="10.7109375" style="55" customWidth="1"/>
    <col min="6152" max="6152" width="5.7109375" style="55" customWidth="1"/>
    <col min="6153" max="6153" width="5.42578125" style="55" customWidth="1"/>
    <col min="6154" max="6154" width="15.140625" style="55" customWidth="1"/>
    <col min="6155" max="6156" width="15.28515625" style="55" customWidth="1"/>
    <col min="6157" max="6400" width="9.140625" style="55"/>
    <col min="6401" max="6401" width="5.85546875" style="55" customWidth="1"/>
    <col min="6402" max="6402" width="4.85546875" style="55" customWidth="1"/>
    <col min="6403" max="6403" width="23.5703125" style="55" customWidth="1"/>
    <col min="6404" max="6404" width="3.85546875" style="55" customWidth="1"/>
    <col min="6405" max="6406" width="9" style="55" customWidth="1"/>
    <col min="6407" max="6407" width="10.7109375" style="55" customWidth="1"/>
    <col min="6408" max="6408" width="5.7109375" style="55" customWidth="1"/>
    <col min="6409" max="6409" width="5.42578125" style="55" customWidth="1"/>
    <col min="6410" max="6410" width="15.140625" style="55" customWidth="1"/>
    <col min="6411" max="6412" width="15.28515625" style="55" customWidth="1"/>
    <col min="6413" max="6656" width="9.140625" style="55"/>
    <col min="6657" max="6657" width="5.85546875" style="55" customWidth="1"/>
    <col min="6658" max="6658" width="4.85546875" style="55" customWidth="1"/>
    <col min="6659" max="6659" width="23.5703125" style="55" customWidth="1"/>
    <col min="6660" max="6660" width="3.85546875" style="55" customWidth="1"/>
    <col min="6661" max="6662" width="9" style="55" customWidth="1"/>
    <col min="6663" max="6663" width="10.7109375" style="55" customWidth="1"/>
    <col min="6664" max="6664" width="5.7109375" style="55" customWidth="1"/>
    <col min="6665" max="6665" width="5.42578125" style="55" customWidth="1"/>
    <col min="6666" max="6666" width="15.140625" style="55" customWidth="1"/>
    <col min="6667" max="6668" width="15.28515625" style="55" customWidth="1"/>
    <col min="6669" max="6912" width="9.140625" style="55"/>
    <col min="6913" max="6913" width="5.85546875" style="55" customWidth="1"/>
    <col min="6914" max="6914" width="4.85546875" style="55" customWidth="1"/>
    <col min="6915" max="6915" width="23.5703125" style="55" customWidth="1"/>
    <col min="6916" max="6916" width="3.85546875" style="55" customWidth="1"/>
    <col min="6917" max="6918" width="9" style="55" customWidth="1"/>
    <col min="6919" max="6919" width="10.7109375" style="55" customWidth="1"/>
    <col min="6920" max="6920" width="5.7109375" style="55" customWidth="1"/>
    <col min="6921" max="6921" width="5.42578125" style="55" customWidth="1"/>
    <col min="6922" max="6922" width="15.140625" style="55" customWidth="1"/>
    <col min="6923" max="6924" width="15.28515625" style="55" customWidth="1"/>
    <col min="6925" max="7168" width="9.140625" style="55"/>
    <col min="7169" max="7169" width="5.85546875" style="55" customWidth="1"/>
    <col min="7170" max="7170" width="4.85546875" style="55" customWidth="1"/>
    <col min="7171" max="7171" width="23.5703125" style="55" customWidth="1"/>
    <col min="7172" max="7172" width="3.85546875" style="55" customWidth="1"/>
    <col min="7173" max="7174" width="9" style="55" customWidth="1"/>
    <col min="7175" max="7175" width="10.7109375" style="55" customWidth="1"/>
    <col min="7176" max="7176" width="5.7109375" style="55" customWidth="1"/>
    <col min="7177" max="7177" width="5.42578125" style="55" customWidth="1"/>
    <col min="7178" max="7178" width="15.140625" style="55" customWidth="1"/>
    <col min="7179" max="7180" width="15.28515625" style="55" customWidth="1"/>
    <col min="7181" max="7424" width="9.140625" style="55"/>
    <col min="7425" max="7425" width="5.85546875" style="55" customWidth="1"/>
    <col min="7426" max="7426" width="4.85546875" style="55" customWidth="1"/>
    <col min="7427" max="7427" width="23.5703125" style="55" customWidth="1"/>
    <col min="7428" max="7428" width="3.85546875" style="55" customWidth="1"/>
    <col min="7429" max="7430" width="9" style="55" customWidth="1"/>
    <col min="7431" max="7431" width="10.7109375" style="55" customWidth="1"/>
    <col min="7432" max="7432" width="5.7109375" style="55" customWidth="1"/>
    <col min="7433" max="7433" width="5.42578125" style="55" customWidth="1"/>
    <col min="7434" max="7434" width="15.140625" style="55" customWidth="1"/>
    <col min="7435" max="7436" width="15.28515625" style="55" customWidth="1"/>
    <col min="7437" max="7680" width="9.140625" style="55"/>
    <col min="7681" max="7681" width="5.85546875" style="55" customWidth="1"/>
    <col min="7682" max="7682" width="4.85546875" style="55" customWidth="1"/>
    <col min="7683" max="7683" width="23.5703125" style="55" customWidth="1"/>
    <col min="7684" max="7684" width="3.85546875" style="55" customWidth="1"/>
    <col min="7685" max="7686" width="9" style="55" customWidth="1"/>
    <col min="7687" max="7687" width="10.7109375" style="55" customWidth="1"/>
    <col min="7688" max="7688" width="5.7109375" style="55" customWidth="1"/>
    <col min="7689" max="7689" width="5.42578125" style="55" customWidth="1"/>
    <col min="7690" max="7690" width="15.140625" style="55" customWidth="1"/>
    <col min="7691" max="7692" width="15.28515625" style="55" customWidth="1"/>
    <col min="7693" max="7936" width="9.140625" style="55"/>
    <col min="7937" max="7937" width="5.85546875" style="55" customWidth="1"/>
    <col min="7938" max="7938" width="4.85546875" style="55" customWidth="1"/>
    <col min="7939" max="7939" width="23.5703125" style="55" customWidth="1"/>
    <col min="7940" max="7940" width="3.85546875" style="55" customWidth="1"/>
    <col min="7941" max="7942" width="9" style="55" customWidth="1"/>
    <col min="7943" max="7943" width="10.7109375" style="55" customWidth="1"/>
    <col min="7944" max="7944" width="5.7109375" style="55" customWidth="1"/>
    <col min="7945" max="7945" width="5.42578125" style="55" customWidth="1"/>
    <col min="7946" max="7946" width="15.140625" style="55" customWidth="1"/>
    <col min="7947" max="7948" width="15.28515625" style="55" customWidth="1"/>
    <col min="7949" max="8192" width="9.140625" style="55"/>
    <col min="8193" max="8193" width="5.85546875" style="55" customWidth="1"/>
    <col min="8194" max="8194" width="4.85546875" style="55" customWidth="1"/>
    <col min="8195" max="8195" width="23.5703125" style="55" customWidth="1"/>
    <col min="8196" max="8196" width="3.85546875" style="55" customWidth="1"/>
    <col min="8197" max="8198" width="9" style="55" customWidth="1"/>
    <col min="8199" max="8199" width="10.7109375" style="55" customWidth="1"/>
    <col min="8200" max="8200" width="5.7109375" style="55" customWidth="1"/>
    <col min="8201" max="8201" width="5.42578125" style="55" customWidth="1"/>
    <col min="8202" max="8202" width="15.140625" style="55" customWidth="1"/>
    <col min="8203" max="8204" width="15.28515625" style="55" customWidth="1"/>
    <col min="8205" max="8448" width="9.140625" style="55"/>
    <col min="8449" max="8449" width="5.85546875" style="55" customWidth="1"/>
    <col min="8450" max="8450" width="4.85546875" style="55" customWidth="1"/>
    <col min="8451" max="8451" width="23.5703125" style="55" customWidth="1"/>
    <col min="8452" max="8452" width="3.85546875" style="55" customWidth="1"/>
    <col min="8453" max="8454" width="9" style="55" customWidth="1"/>
    <col min="8455" max="8455" width="10.7109375" style="55" customWidth="1"/>
    <col min="8456" max="8456" width="5.7109375" style="55" customWidth="1"/>
    <col min="8457" max="8457" width="5.42578125" style="55" customWidth="1"/>
    <col min="8458" max="8458" width="15.140625" style="55" customWidth="1"/>
    <col min="8459" max="8460" width="15.28515625" style="55" customWidth="1"/>
    <col min="8461" max="8704" width="9.140625" style="55"/>
    <col min="8705" max="8705" width="5.85546875" style="55" customWidth="1"/>
    <col min="8706" max="8706" width="4.85546875" style="55" customWidth="1"/>
    <col min="8707" max="8707" width="23.5703125" style="55" customWidth="1"/>
    <col min="8708" max="8708" width="3.85546875" style="55" customWidth="1"/>
    <col min="8709" max="8710" width="9" style="55" customWidth="1"/>
    <col min="8711" max="8711" width="10.7109375" style="55" customWidth="1"/>
    <col min="8712" max="8712" width="5.7109375" style="55" customWidth="1"/>
    <col min="8713" max="8713" width="5.42578125" style="55" customWidth="1"/>
    <col min="8714" max="8714" width="15.140625" style="55" customWidth="1"/>
    <col min="8715" max="8716" width="15.28515625" style="55" customWidth="1"/>
    <col min="8717" max="8960" width="9.140625" style="55"/>
    <col min="8961" max="8961" width="5.85546875" style="55" customWidth="1"/>
    <col min="8962" max="8962" width="4.85546875" style="55" customWidth="1"/>
    <col min="8963" max="8963" width="23.5703125" style="55" customWidth="1"/>
    <col min="8964" max="8964" width="3.85546875" style="55" customWidth="1"/>
    <col min="8965" max="8966" width="9" style="55" customWidth="1"/>
    <col min="8967" max="8967" width="10.7109375" style="55" customWidth="1"/>
    <col min="8968" max="8968" width="5.7109375" style="55" customWidth="1"/>
    <col min="8969" max="8969" width="5.42578125" style="55" customWidth="1"/>
    <col min="8970" max="8970" width="15.140625" style="55" customWidth="1"/>
    <col min="8971" max="8972" width="15.28515625" style="55" customWidth="1"/>
    <col min="8973" max="9216" width="9.140625" style="55"/>
    <col min="9217" max="9217" width="5.85546875" style="55" customWidth="1"/>
    <col min="9218" max="9218" width="4.85546875" style="55" customWidth="1"/>
    <col min="9219" max="9219" width="23.5703125" style="55" customWidth="1"/>
    <col min="9220" max="9220" width="3.85546875" style="55" customWidth="1"/>
    <col min="9221" max="9222" width="9" style="55" customWidth="1"/>
    <col min="9223" max="9223" width="10.7109375" style="55" customWidth="1"/>
    <col min="9224" max="9224" width="5.7109375" style="55" customWidth="1"/>
    <col min="9225" max="9225" width="5.42578125" style="55" customWidth="1"/>
    <col min="9226" max="9226" width="15.140625" style="55" customWidth="1"/>
    <col min="9227" max="9228" width="15.28515625" style="55" customWidth="1"/>
    <col min="9229" max="9472" width="9.140625" style="55"/>
    <col min="9473" max="9473" width="5.85546875" style="55" customWidth="1"/>
    <col min="9474" max="9474" width="4.85546875" style="55" customWidth="1"/>
    <col min="9475" max="9475" width="23.5703125" style="55" customWidth="1"/>
    <col min="9476" max="9476" width="3.85546875" style="55" customWidth="1"/>
    <col min="9477" max="9478" width="9" style="55" customWidth="1"/>
    <col min="9479" max="9479" width="10.7109375" style="55" customWidth="1"/>
    <col min="9480" max="9480" width="5.7109375" style="55" customWidth="1"/>
    <col min="9481" max="9481" width="5.42578125" style="55" customWidth="1"/>
    <col min="9482" max="9482" width="15.140625" style="55" customWidth="1"/>
    <col min="9483" max="9484" width="15.28515625" style="55" customWidth="1"/>
    <col min="9485" max="9728" width="9.140625" style="55"/>
    <col min="9729" max="9729" width="5.85546875" style="55" customWidth="1"/>
    <col min="9730" max="9730" width="4.85546875" style="55" customWidth="1"/>
    <col min="9731" max="9731" width="23.5703125" style="55" customWidth="1"/>
    <col min="9732" max="9732" width="3.85546875" style="55" customWidth="1"/>
    <col min="9733" max="9734" width="9" style="55" customWidth="1"/>
    <col min="9735" max="9735" width="10.7109375" style="55" customWidth="1"/>
    <col min="9736" max="9736" width="5.7109375" style="55" customWidth="1"/>
    <col min="9737" max="9737" width="5.42578125" style="55" customWidth="1"/>
    <col min="9738" max="9738" width="15.140625" style="55" customWidth="1"/>
    <col min="9739" max="9740" width="15.28515625" style="55" customWidth="1"/>
    <col min="9741" max="9984" width="9.140625" style="55"/>
    <col min="9985" max="9985" width="5.85546875" style="55" customWidth="1"/>
    <col min="9986" max="9986" width="4.85546875" style="55" customWidth="1"/>
    <col min="9987" max="9987" width="23.5703125" style="55" customWidth="1"/>
    <col min="9988" max="9988" width="3.85546875" style="55" customWidth="1"/>
    <col min="9989" max="9990" width="9" style="55" customWidth="1"/>
    <col min="9991" max="9991" width="10.7109375" style="55" customWidth="1"/>
    <col min="9992" max="9992" width="5.7109375" style="55" customWidth="1"/>
    <col min="9993" max="9993" width="5.42578125" style="55" customWidth="1"/>
    <col min="9994" max="9994" width="15.140625" style="55" customWidth="1"/>
    <col min="9995" max="9996" width="15.28515625" style="55" customWidth="1"/>
    <col min="9997" max="10240" width="9.140625" style="55"/>
    <col min="10241" max="10241" width="5.85546875" style="55" customWidth="1"/>
    <col min="10242" max="10242" width="4.85546875" style="55" customWidth="1"/>
    <col min="10243" max="10243" width="23.5703125" style="55" customWidth="1"/>
    <col min="10244" max="10244" width="3.85546875" style="55" customWidth="1"/>
    <col min="10245" max="10246" width="9" style="55" customWidth="1"/>
    <col min="10247" max="10247" width="10.7109375" style="55" customWidth="1"/>
    <col min="10248" max="10248" width="5.7109375" style="55" customWidth="1"/>
    <col min="10249" max="10249" width="5.42578125" style="55" customWidth="1"/>
    <col min="10250" max="10250" width="15.140625" style="55" customWidth="1"/>
    <col min="10251" max="10252" width="15.28515625" style="55" customWidth="1"/>
    <col min="10253" max="10496" width="9.140625" style="55"/>
    <col min="10497" max="10497" width="5.85546875" style="55" customWidth="1"/>
    <col min="10498" max="10498" width="4.85546875" style="55" customWidth="1"/>
    <col min="10499" max="10499" width="23.5703125" style="55" customWidth="1"/>
    <col min="10500" max="10500" width="3.85546875" style="55" customWidth="1"/>
    <col min="10501" max="10502" width="9" style="55" customWidth="1"/>
    <col min="10503" max="10503" width="10.7109375" style="55" customWidth="1"/>
    <col min="10504" max="10504" width="5.7109375" style="55" customWidth="1"/>
    <col min="10505" max="10505" width="5.42578125" style="55" customWidth="1"/>
    <col min="10506" max="10506" width="15.140625" style="55" customWidth="1"/>
    <col min="10507" max="10508" width="15.28515625" style="55" customWidth="1"/>
    <col min="10509" max="10752" width="9.140625" style="55"/>
    <col min="10753" max="10753" width="5.85546875" style="55" customWidth="1"/>
    <col min="10754" max="10754" width="4.85546875" style="55" customWidth="1"/>
    <col min="10755" max="10755" width="23.5703125" style="55" customWidth="1"/>
    <col min="10756" max="10756" width="3.85546875" style="55" customWidth="1"/>
    <col min="10757" max="10758" width="9" style="55" customWidth="1"/>
    <col min="10759" max="10759" width="10.7109375" style="55" customWidth="1"/>
    <col min="10760" max="10760" width="5.7109375" style="55" customWidth="1"/>
    <col min="10761" max="10761" width="5.42578125" style="55" customWidth="1"/>
    <col min="10762" max="10762" width="15.140625" style="55" customWidth="1"/>
    <col min="10763" max="10764" width="15.28515625" style="55" customWidth="1"/>
    <col min="10765" max="11008" width="9.140625" style="55"/>
    <col min="11009" max="11009" width="5.85546875" style="55" customWidth="1"/>
    <col min="11010" max="11010" width="4.85546875" style="55" customWidth="1"/>
    <col min="11011" max="11011" width="23.5703125" style="55" customWidth="1"/>
    <col min="11012" max="11012" width="3.85546875" style="55" customWidth="1"/>
    <col min="11013" max="11014" width="9" style="55" customWidth="1"/>
    <col min="11015" max="11015" width="10.7109375" style="55" customWidth="1"/>
    <col min="11016" max="11016" width="5.7109375" style="55" customWidth="1"/>
    <col min="11017" max="11017" width="5.42578125" style="55" customWidth="1"/>
    <col min="11018" max="11018" width="15.140625" style="55" customWidth="1"/>
    <col min="11019" max="11020" width="15.28515625" style="55" customWidth="1"/>
    <col min="11021" max="11264" width="9.140625" style="55"/>
    <col min="11265" max="11265" width="5.85546875" style="55" customWidth="1"/>
    <col min="11266" max="11266" width="4.85546875" style="55" customWidth="1"/>
    <col min="11267" max="11267" width="23.5703125" style="55" customWidth="1"/>
    <col min="11268" max="11268" width="3.85546875" style="55" customWidth="1"/>
    <col min="11269" max="11270" width="9" style="55" customWidth="1"/>
    <col min="11271" max="11271" width="10.7109375" style="55" customWidth="1"/>
    <col min="11272" max="11272" width="5.7109375" style="55" customWidth="1"/>
    <col min="11273" max="11273" width="5.42578125" style="55" customWidth="1"/>
    <col min="11274" max="11274" width="15.140625" style="55" customWidth="1"/>
    <col min="11275" max="11276" width="15.28515625" style="55" customWidth="1"/>
    <col min="11277" max="11520" width="9.140625" style="55"/>
    <col min="11521" max="11521" width="5.85546875" style="55" customWidth="1"/>
    <col min="11522" max="11522" width="4.85546875" style="55" customWidth="1"/>
    <col min="11523" max="11523" width="23.5703125" style="55" customWidth="1"/>
    <col min="11524" max="11524" width="3.85546875" style="55" customWidth="1"/>
    <col min="11525" max="11526" width="9" style="55" customWidth="1"/>
    <col min="11527" max="11527" width="10.7109375" style="55" customWidth="1"/>
    <col min="11528" max="11528" width="5.7109375" style="55" customWidth="1"/>
    <col min="11529" max="11529" width="5.42578125" style="55" customWidth="1"/>
    <col min="11530" max="11530" width="15.140625" style="55" customWidth="1"/>
    <col min="11531" max="11532" width="15.28515625" style="55" customWidth="1"/>
    <col min="11533" max="11776" width="9.140625" style="55"/>
    <col min="11777" max="11777" width="5.85546875" style="55" customWidth="1"/>
    <col min="11778" max="11778" width="4.85546875" style="55" customWidth="1"/>
    <col min="11779" max="11779" width="23.5703125" style="55" customWidth="1"/>
    <col min="11780" max="11780" width="3.85546875" style="55" customWidth="1"/>
    <col min="11781" max="11782" width="9" style="55" customWidth="1"/>
    <col min="11783" max="11783" width="10.7109375" style="55" customWidth="1"/>
    <col min="11784" max="11784" width="5.7109375" style="55" customWidth="1"/>
    <col min="11785" max="11785" width="5.42578125" style="55" customWidth="1"/>
    <col min="11786" max="11786" width="15.140625" style="55" customWidth="1"/>
    <col min="11787" max="11788" width="15.28515625" style="55" customWidth="1"/>
    <col min="11789" max="12032" width="9.140625" style="55"/>
    <col min="12033" max="12033" width="5.85546875" style="55" customWidth="1"/>
    <col min="12034" max="12034" width="4.85546875" style="55" customWidth="1"/>
    <col min="12035" max="12035" width="23.5703125" style="55" customWidth="1"/>
    <col min="12036" max="12036" width="3.85546875" style="55" customWidth="1"/>
    <col min="12037" max="12038" width="9" style="55" customWidth="1"/>
    <col min="12039" max="12039" width="10.7109375" style="55" customWidth="1"/>
    <col min="12040" max="12040" width="5.7109375" style="55" customWidth="1"/>
    <col min="12041" max="12041" width="5.42578125" style="55" customWidth="1"/>
    <col min="12042" max="12042" width="15.140625" style="55" customWidth="1"/>
    <col min="12043" max="12044" width="15.28515625" style="55" customWidth="1"/>
    <col min="12045" max="12288" width="9.140625" style="55"/>
    <col min="12289" max="12289" width="5.85546875" style="55" customWidth="1"/>
    <col min="12290" max="12290" width="4.85546875" style="55" customWidth="1"/>
    <col min="12291" max="12291" width="23.5703125" style="55" customWidth="1"/>
    <col min="12292" max="12292" width="3.85546875" style="55" customWidth="1"/>
    <col min="12293" max="12294" width="9" style="55" customWidth="1"/>
    <col min="12295" max="12295" width="10.7109375" style="55" customWidth="1"/>
    <col min="12296" max="12296" width="5.7109375" style="55" customWidth="1"/>
    <col min="12297" max="12297" width="5.42578125" style="55" customWidth="1"/>
    <col min="12298" max="12298" width="15.140625" style="55" customWidth="1"/>
    <col min="12299" max="12300" width="15.28515625" style="55" customWidth="1"/>
    <col min="12301" max="12544" width="9.140625" style="55"/>
    <col min="12545" max="12545" width="5.85546875" style="55" customWidth="1"/>
    <col min="12546" max="12546" width="4.85546875" style="55" customWidth="1"/>
    <col min="12547" max="12547" width="23.5703125" style="55" customWidth="1"/>
    <col min="12548" max="12548" width="3.85546875" style="55" customWidth="1"/>
    <col min="12549" max="12550" width="9" style="55" customWidth="1"/>
    <col min="12551" max="12551" width="10.7109375" style="55" customWidth="1"/>
    <col min="12552" max="12552" width="5.7109375" style="55" customWidth="1"/>
    <col min="12553" max="12553" width="5.42578125" style="55" customWidth="1"/>
    <col min="12554" max="12554" width="15.140625" style="55" customWidth="1"/>
    <col min="12555" max="12556" width="15.28515625" style="55" customWidth="1"/>
    <col min="12557" max="12800" width="9.140625" style="55"/>
    <col min="12801" max="12801" width="5.85546875" style="55" customWidth="1"/>
    <col min="12802" max="12802" width="4.85546875" style="55" customWidth="1"/>
    <col min="12803" max="12803" width="23.5703125" style="55" customWidth="1"/>
    <col min="12804" max="12804" width="3.85546875" style="55" customWidth="1"/>
    <col min="12805" max="12806" width="9" style="55" customWidth="1"/>
    <col min="12807" max="12807" width="10.7109375" style="55" customWidth="1"/>
    <col min="12808" max="12808" width="5.7109375" style="55" customWidth="1"/>
    <col min="12809" max="12809" width="5.42578125" style="55" customWidth="1"/>
    <col min="12810" max="12810" width="15.140625" style="55" customWidth="1"/>
    <col min="12811" max="12812" width="15.28515625" style="55" customWidth="1"/>
    <col min="12813" max="13056" width="9.140625" style="55"/>
    <col min="13057" max="13057" width="5.85546875" style="55" customWidth="1"/>
    <col min="13058" max="13058" width="4.85546875" style="55" customWidth="1"/>
    <col min="13059" max="13059" width="23.5703125" style="55" customWidth="1"/>
    <col min="13060" max="13060" width="3.85546875" style="55" customWidth="1"/>
    <col min="13061" max="13062" width="9" style="55" customWidth="1"/>
    <col min="13063" max="13063" width="10.7109375" style="55" customWidth="1"/>
    <col min="13064" max="13064" width="5.7109375" style="55" customWidth="1"/>
    <col min="13065" max="13065" width="5.42578125" style="55" customWidth="1"/>
    <col min="13066" max="13066" width="15.140625" style="55" customWidth="1"/>
    <col min="13067" max="13068" width="15.28515625" style="55" customWidth="1"/>
    <col min="13069" max="13312" width="9.140625" style="55"/>
    <col min="13313" max="13313" width="5.85546875" style="55" customWidth="1"/>
    <col min="13314" max="13314" width="4.85546875" style="55" customWidth="1"/>
    <col min="13315" max="13315" width="23.5703125" style="55" customWidth="1"/>
    <col min="13316" max="13316" width="3.85546875" style="55" customWidth="1"/>
    <col min="13317" max="13318" width="9" style="55" customWidth="1"/>
    <col min="13319" max="13319" width="10.7109375" style="55" customWidth="1"/>
    <col min="13320" max="13320" width="5.7109375" style="55" customWidth="1"/>
    <col min="13321" max="13321" width="5.42578125" style="55" customWidth="1"/>
    <col min="13322" max="13322" width="15.140625" style="55" customWidth="1"/>
    <col min="13323" max="13324" width="15.28515625" style="55" customWidth="1"/>
    <col min="13325" max="13568" width="9.140625" style="55"/>
    <col min="13569" max="13569" width="5.85546875" style="55" customWidth="1"/>
    <col min="13570" max="13570" width="4.85546875" style="55" customWidth="1"/>
    <col min="13571" max="13571" width="23.5703125" style="55" customWidth="1"/>
    <col min="13572" max="13572" width="3.85546875" style="55" customWidth="1"/>
    <col min="13573" max="13574" width="9" style="55" customWidth="1"/>
    <col min="13575" max="13575" width="10.7109375" style="55" customWidth="1"/>
    <col min="13576" max="13576" width="5.7109375" style="55" customWidth="1"/>
    <col min="13577" max="13577" width="5.42578125" style="55" customWidth="1"/>
    <col min="13578" max="13578" width="15.140625" style="55" customWidth="1"/>
    <col min="13579" max="13580" width="15.28515625" style="55" customWidth="1"/>
    <col min="13581" max="13824" width="9.140625" style="55"/>
    <col min="13825" max="13825" width="5.85546875" style="55" customWidth="1"/>
    <col min="13826" max="13826" width="4.85546875" style="55" customWidth="1"/>
    <col min="13827" max="13827" width="23.5703125" style="55" customWidth="1"/>
    <col min="13828" max="13828" width="3.85546875" style="55" customWidth="1"/>
    <col min="13829" max="13830" width="9" style="55" customWidth="1"/>
    <col min="13831" max="13831" width="10.7109375" style="55" customWidth="1"/>
    <col min="13832" max="13832" width="5.7109375" style="55" customWidth="1"/>
    <col min="13833" max="13833" width="5.42578125" style="55" customWidth="1"/>
    <col min="13834" max="13834" width="15.140625" style="55" customWidth="1"/>
    <col min="13835" max="13836" width="15.28515625" style="55" customWidth="1"/>
    <col min="13837" max="14080" width="9.140625" style="55"/>
    <col min="14081" max="14081" width="5.85546875" style="55" customWidth="1"/>
    <col min="14082" max="14082" width="4.85546875" style="55" customWidth="1"/>
    <col min="14083" max="14083" width="23.5703125" style="55" customWidth="1"/>
    <col min="14084" max="14084" width="3.85546875" style="55" customWidth="1"/>
    <col min="14085" max="14086" width="9" style="55" customWidth="1"/>
    <col min="14087" max="14087" width="10.7109375" style="55" customWidth="1"/>
    <col min="14088" max="14088" width="5.7109375" style="55" customWidth="1"/>
    <col min="14089" max="14089" width="5.42578125" style="55" customWidth="1"/>
    <col min="14090" max="14090" width="15.140625" style="55" customWidth="1"/>
    <col min="14091" max="14092" width="15.28515625" style="55" customWidth="1"/>
    <col min="14093" max="14336" width="9.140625" style="55"/>
    <col min="14337" max="14337" width="5.85546875" style="55" customWidth="1"/>
    <col min="14338" max="14338" width="4.85546875" style="55" customWidth="1"/>
    <col min="14339" max="14339" width="23.5703125" style="55" customWidth="1"/>
    <col min="14340" max="14340" width="3.85546875" style="55" customWidth="1"/>
    <col min="14341" max="14342" width="9" style="55" customWidth="1"/>
    <col min="14343" max="14343" width="10.7109375" style="55" customWidth="1"/>
    <col min="14344" max="14344" width="5.7109375" style="55" customWidth="1"/>
    <col min="14345" max="14345" width="5.42578125" style="55" customWidth="1"/>
    <col min="14346" max="14346" width="15.140625" style="55" customWidth="1"/>
    <col min="14347" max="14348" width="15.28515625" style="55" customWidth="1"/>
    <col min="14349" max="14592" width="9.140625" style="55"/>
    <col min="14593" max="14593" width="5.85546875" style="55" customWidth="1"/>
    <col min="14594" max="14594" width="4.85546875" style="55" customWidth="1"/>
    <col min="14595" max="14595" width="23.5703125" style="55" customWidth="1"/>
    <col min="14596" max="14596" width="3.85546875" style="55" customWidth="1"/>
    <col min="14597" max="14598" width="9" style="55" customWidth="1"/>
    <col min="14599" max="14599" width="10.7109375" style="55" customWidth="1"/>
    <col min="14600" max="14600" width="5.7109375" style="55" customWidth="1"/>
    <col min="14601" max="14601" width="5.42578125" style="55" customWidth="1"/>
    <col min="14602" max="14602" width="15.140625" style="55" customWidth="1"/>
    <col min="14603" max="14604" width="15.28515625" style="55" customWidth="1"/>
    <col min="14605" max="14848" width="9.140625" style="55"/>
    <col min="14849" max="14849" width="5.85546875" style="55" customWidth="1"/>
    <col min="14850" max="14850" width="4.85546875" style="55" customWidth="1"/>
    <col min="14851" max="14851" width="23.5703125" style="55" customWidth="1"/>
    <col min="14852" max="14852" width="3.85546875" style="55" customWidth="1"/>
    <col min="14853" max="14854" width="9" style="55" customWidth="1"/>
    <col min="14855" max="14855" width="10.7109375" style="55" customWidth="1"/>
    <col min="14856" max="14856" width="5.7109375" style="55" customWidth="1"/>
    <col min="14857" max="14857" width="5.42578125" style="55" customWidth="1"/>
    <col min="14858" max="14858" width="15.140625" style="55" customWidth="1"/>
    <col min="14859" max="14860" width="15.28515625" style="55" customWidth="1"/>
    <col min="14861" max="15104" width="9.140625" style="55"/>
    <col min="15105" max="15105" width="5.85546875" style="55" customWidth="1"/>
    <col min="15106" max="15106" width="4.85546875" style="55" customWidth="1"/>
    <col min="15107" max="15107" width="23.5703125" style="55" customWidth="1"/>
    <col min="15108" max="15108" width="3.85546875" style="55" customWidth="1"/>
    <col min="15109" max="15110" width="9" style="55" customWidth="1"/>
    <col min="15111" max="15111" width="10.7109375" style="55" customWidth="1"/>
    <col min="15112" max="15112" width="5.7109375" style="55" customWidth="1"/>
    <col min="15113" max="15113" width="5.42578125" style="55" customWidth="1"/>
    <col min="15114" max="15114" width="15.140625" style="55" customWidth="1"/>
    <col min="15115" max="15116" width="15.28515625" style="55" customWidth="1"/>
    <col min="15117" max="15360" width="9.140625" style="55"/>
    <col min="15361" max="15361" width="5.85546875" style="55" customWidth="1"/>
    <col min="15362" max="15362" width="4.85546875" style="55" customWidth="1"/>
    <col min="15363" max="15363" width="23.5703125" style="55" customWidth="1"/>
    <col min="15364" max="15364" width="3.85546875" style="55" customWidth="1"/>
    <col min="15365" max="15366" width="9" style="55" customWidth="1"/>
    <col min="15367" max="15367" width="10.7109375" style="55" customWidth="1"/>
    <col min="15368" max="15368" width="5.7109375" style="55" customWidth="1"/>
    <col min="15369" max="15369" width="5.42578125" style="55" customWidth="1"/>
    <col min="15370" max="15370" width="15.140625" style="55" customWidth="1"/>
    <col min="15371" max="15372" width="15.28515625" style="55" customWidth="1"/>
    <col min="15373" max="15616" width="9.140625" style="55"/>
    <col min="15617" max="15617" width="5.85546875" style="55" customWidth="1"/>
    <col min="15618" max="15618" width="4.85546875" style="55" customWidth="1"/>
    <col min="15619" max="15619" width="23.5703125" style="55" customWidth="1"/>
    <col min="15620" max="15620" width="3.85546875" style="55" customWidth="1"/>
    <col min="15621" max="15622" width="9" style="55" customWidth="1"/>
    <col min="15623" max="15623" width="10.7109375" style="55" customWidth="1"/>
    <col min="15624" max="15624" width="5.7109375" style="55" customWidth="1"/>
    <col min="15625" max="15625" width="5.42578125" style="55" customWidth="1"/>
    <col min="15626" max="15626" width="15.140625" style="55" customWidth="1"/>
    <col min="15627" max="15628" width="15.28515625" style="55" customWidth="1"/>
    <col min="15629" max="15872" width="9.140625" style="55"/>
    <col min="15873" max="15873" width="5.85546875" style="55" customWidth="1"/>
    <col min="15874" max="15874" width="4.85546875" style="55" customWidth="1"/>
    <col min="15875" max="15875" width="23.5703125" style="55" customWidth="1"/>
    <col min="15876" max="15876" width="3.85546875" style="55" customWidth="1"/>
    <col min="15877" max="15878" width="9" style="55" customWidth="1"/>
    <col min="15879" max="15879" width="10.7109375" style="55" customWidth="1"/>
    <col min="15880" max="15880" width="5.7109375" style="55" customWidth="1"/>
    <col min="15881" max="15881" width="5.42578125" style="55" customWidth="1"/>
    <col min="15882" max="15882" width="15.140625" style="55" customWidth="1"/>
    <col min="15883" max="15884" width="15.28515625" style="55" customWidth="1"/>
    <col min="15885" max="16128" width="9.140625" style="55"/>
    <col min="16129" max="16129" width="5.85546875" style="55" customWidth="1"/>
    <col min="16130" max="16130" width="4.85546875" style="55" customWidth="1"/>
    <col min="16131" max="16131" width="23.5703125" style="55" customWidth="1"/>
    <col min="16132" max="16132" width="3.85546875" style="55" customWidth="1"/>
    <col min="16133" max="16134" width="9" style="55" customWidth="1"/>
    <col min="16135" max="16135" width="10.7109375" style="55" customWidth="1"/>
    <col min="16136" max="16136" width="5.7109375" style="55" customWidth="1"/>
    <col min="16137" max="16137" width="5.42578125" style="55" customWidth="1"/>
    <col min="16138" max="16138" width="15.140625" style="55" customWidth="1"/>
    <col min="16139" max="16140" width="15.28515625" style="55" customWidth="1"/>
    <col min="16141" max="16384" width="9.140625" style="55"/>
  </cols>
  <sheetData>
    <row r="1" spans="1:12" ht="18" customHeight="1" x14ac:dyDescent="0.35">
      <c r="A1" s="53"/>
      <c r="B1" s="54" t="s">
        <v>84</v>
      </c>
      <c r="C1" s="53"/>
      <c r="D1" s="53"/>
      <c r="E1" s="53"/>
      <c r="F1" s="53"/>
      <c r="G1" s="53"/>
      <c r="H1" s="53"/>
      <c r="I1" s="53"/>
      <c r="J1" s="53"/>
    </row>
    <row r="2" spans="1:12" x14ac:dyDescent="0.25">
      <c r="A2" s="56" t="s">
        <v>85</v>
      </c>
      <c r="B2" s="56"/>
      <c r="C2" s="57" t="s">
        <v>86</v>
      </c>
      <c r="D2" s="58" t="s">
        <v>87</v>
      </c>
      <c r="E2" s="331" t="s">
        <v>88</v>
      </c>
      <c r="F2" s="331"/>
      <c r="G2" s="331" t="s">
        <v>89</v>
      </c>
      <c r="H2" s="331"/>
      <c r="I2" s="331" t="s">
        <v>90</v>
      </c>
      <c r="J2" s="331"/>
    </row>
    <row r="3" spans="1:12" ht="26.25" customHeight="1" x14ac:dyDescent="0.25">
      <c r="A3" s="59" t="s">
        <v>91</v>
      </c>
      <c r="B3" s="60"/>
      <c r="C3" s="61" t="s">
        <v>92</v>
      </c>
      <c r="D3" s="62">
        <v>2</v>
      </c>
      <c r="E3" s="331" t="s">
        <v>93</v>
      </c>
      <c r="F3" s="331"/>
      <c r="G3" s="331" t="s">
        <v>94</v>
      </c>
      <c r="H3" s="331"/>
      <c r="I3" s="331" t="s">
        <v>95</v>
      </c>
      <c r="J3" s="331"/>
      <c r="L3" s="55" t="s">
        <v>96</v>
      </c>
    </row>
    <row r="4" spans="1:12" ht="21" customHeight="1" x14ac:dyDescent="0.25">
      <c r="A4" s="332" t="s">
        <v>97</v>
      </c>
      <c r="B4" s="333"/>
      <c r="C4" s="334"/>
      <c r="D4" s="335" t="s">
        <v>98</v>
      </c>
      <c r="E4" s="63" t="s">
        <v>99</v>
      </c>
      <c r="F4" s="64" t="s">
        <v>100</v>
      </c>
      <c r="G4" s="65">
        <v>1.2</v>
      </c>
      <c r="H4" s="345">
        <f>IF(F4="","",IF(F4="記録無",0,IF(VALUE(F4)&gt;17.83,0,INT(25.4347*(18-VALUE(F4))^1.81))))</f>
        <v>614</v>
      </c>
      <c r="I4" s="346"/>
      <c r="J4" s="63" t="s">
        <v>101</v>
      </c>
    </row>
    <row r="5" spans="1:12" ht="21" customHeight="1" x14ac:dyDescent="0.25">
      <c r="A5" s="63" t="s">
        <v>102</v>
      </c>
      <c r="B5" s="66" t="s">
        <v>103</v>
      </c>
      <c r="C5" s="67"/>
      <c r="D5" s="335"/>
      <c r="E5" s="63" t="s">
        <v>104</v>
      </c>
      <c r="F5" s="336" t="s">
        <v>105</v>
      </c>
      <c r="G5" s="336"/>
      <c r="H5" s="345">
        <f>IF(F5="","",IF(F5="記録無",0,IF(VALUE(F5)&lt;1.53,0,INT(51.39*(VALUE(F5)-1.5)^1.05))))</f>
        <v>410</v>
      </c>
      <c r="I5" s="346"/>
      <c r="J5" s="325">
        <f>SUM(H5:I7)</f>
        <v>1138</v>
      </c>
    </row>
    <row r="6" spans="1:12" ht="21" customHeight="1" x14ac:dyDescent="0.25">
      <c r="A6" s="63"/>
      <c r="B6" s="66" t="s">
        <v>106</v>
      </c>
      <c r="C6" s="67"/>
      <c r="D6" s="335"/>
      <c r="E6" s="63" t="s">
        <v>107</v>
      </c>
      <c r="F6" s="336" t="s">
        <v>108</v>
      </c>
      <c r="G6" s="336"/>
      <c r="H6" s="345">
        <f>IF(F6="","",IF(F6="記録無",0,IF(VALUE(F6)&lt;0.77,0,INT(0.8465*(VALUE(F6)*100-75)^1.42))))</f>
        <v>352</v>
      </c>
      <c r="I6" s="346"/>
      <c r="J6" s="326"/>
      <c r="K6" s="55" t="s">
        <v>109</v>
      </c>
    </row>
    <row r="7" spans="1:12" ht="21" customHeight="1" x14ac:dyDescent="0.25">
      <c r="A7" s="63"/>
      <c r="B7" s="66" t="s">
        <v>110</v>
      </c>
      <c r="C7" s="67"/>
      <c r="D7" s="335"/>
      <c r="E7" s="63" t="s">
        <v>111</v>
      </c>
      <c r="F7" s="336" t="s">
        <v>112</v>
      </c>
      <c r="G7" s="336"/>
      <c r="H7" s="345">
        <f>IF(F7="","",IF(F7="記録無",0,IF(VALUE(F7)&gt;81.21,0,INT(1.53775*(82-VALUE(F7))^1.81))))</f>
        <v>376</v>
      </c>
      <c r="I7" s="346"/>
      <c r="J7" s="327"/>
      <c r="K7" s="55" t="s">
        <v>113</v>
      </c>
    </row>
    <row r="8" spans="1:12" ht="11.2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2" ht="18" customHeight="1" x14ac:dyDescent="0.35">
      <c r="A9" s="69"/>
      <c r="B9" s="70" t="s">
        <v>114</v>
      </c>
      <c r="C9" s="69"/>
      <c r="D9" s="69"/>
      <c r="E9" s="69"/>
      <c r="F9" s="69"/>
      <c r="G9" s="69"/>
      <c r="H9" s="69"/>
      <c r="I9" s="69"/>
      <c r="J9" s="69"/>
    </row>
    <row r="10" spans="1:12" x14ac:dyDescent="0.25">
      <c r="A10" s="71" t="s">
        <v>85</v>
      </c>
      <c r="B10" s="71"/>
      <c r="C10" s="72"/>
      <c r="D10" s="73" t="s">
        <v>87</v>
      </c>
      <c r="E10" s="347" t="s">
        <v>88</v>
      </c>
      <c r="F10" s="347"/>
      <c r="G10" s="347" t="s">
        <v>89</v>
      </c>
      <c r="H10" s="347"/>
      <c r="I10" s="347" t="s">
        <v>90</v>
      </c>
      <c r="J10" s="347"/>
    </row>
    <row r="11" spans="1:12" ht="26.25" customHeight="1" x14ac:dyDescent="0.25">
      <c r="A11" s="74" t="s">
        <v>91</v>
      </c>
      <c r="B11" s="75"/>
      <c r="C11" s="76"/>
      <c r="D11" s="77">
        <v>2</v>
      </c>
      <c r="E11" s="347"/>
      <c r="F11" s="347"/>
      <c r="G11" s="347"/>
      <c r="H11" s="347"/>
      <c r="I11" s="347"/>
      <c r="J11" s="347"/>
      <c r="L11" s="55" t="s">
        <v>96</v>
      </c>
    </row>
    <row r="12" spans="1:12" ht="21" customHeight="1" x14ac:dyDescent="0.25">
      <c r="A12" s="349" t="s">
        <v>97</v>
      </c>
      <c r="B12" s="350"/>
      <c r="C12" s="351"/>
      <c r="D12" s="352" t="s">
        <v>98</v>
      </c>
      <c r="E12" s="78" t="s">
        <v>99</v>
      </c>
      <c r="F12" s="79"/>
      <c r="G12" s="80"/>
      <c r="H12" s="345" t="str">
        <f>IF(F12="","",IF(F12="記録無",0,IF(VALUE(F12)&gt;17.83,0,INT(25.4347*(18-VALUE(F12))^1.81))))</f>
        <v/>
      </c>
      <c r="I12" s="346"/>
      <c r="J12" s="78" t="s">
        <v>101</v>
      </c>
    </row>
    <row r="13" spans="1:12" ht="21" customHeight="1" x14ac:dyDescent="0.25">
      <c r="A13" s="78"/>
      <c r="B13" s="81" t="s">
        <v>103</v>
      </c>
      <c r="C13" s="82"/>
      <c r="D13" s="352"/>
      <c r="E13" s="78" t="s">
        <v>104</v>
      </c>
      <c r="F13" s="348"/>
      <c r="G13" s="348"/>
      <c r="H13" s="345" t="str">
        <f>IF(F13="","",IF(F13="記録無",0,IF(VALUE(F13)&lt;1.53,0,INT(51.39*(VALUE(F13)-1.5)^1.05))))</f>
        <v/>
      </c>
      <c r="I13" s="346"/>
      <c r="J13" s="325">
        <f>SUM(H13:I15)</f>
        <v>0</v>
      </c>
    </row>
    <row r="14" spans="1:12" ht="21" customHeight="1" x14ac:dyDescent="0.25">
      <c r="A14" s="78"/>
      <c r="B14" s="81" t="s">
        <v>106</v>
      </c>
      <c r="C14" s="82"/>
      <c r="D14" s="352"/>
      <c r="E14" s="78" t="s">
        <v>107</v>
      </c>
      <c r="F14" s="348"/>
      <c r="G14" s="348"/>
      <c r="H14" s="345" t="str">
        <f>IF(F14="","",IF(F14="記録無",0,IF(VALUE(F14)&lt;0.77,0,INT(0.8465*(VALUE(F14)*100-75)^1.42))))</f>
        <v/>
      </c>
      <c r="I14" s="346"/>
      <c r="J14" s="326"/>
      <c r="K14" s="55" t="s">
        <v>109</v>
      </c>
    </row>
    <row r="15" spans="1:12" ht="21" customHeight="1" x14ac:dyDescent="0.25">
      <c r="A15" s="78"/>
      <c r="B15" s="81" t="s">
        <v>110</v>
      </c>
      <c r="C15" s="82"/>
      <c r="D15" s="352"/>
      <c r="E15" s="78" t="s">
        <v>111</v>
      </c>
      <c r="F15" s="348"/>
      <c r="G15" s="348"/>
      <c r="H15" s="345" t="str">
        <f>IF(F15="","",IF(F15="記録無",0,IF(VALUE(F15)&gt;81.21,0,INT(1.53775*(82-VALUE(F15))^1.81))))</f>
        <v/>
      </c>
      <c r="I15" s="346"/>
      <c r="J15" s="327"/>
      <c r="K15" s="55" t="s">
        <v>113</v>
      </c>
    </row>
    <row r="16" spans="1:12" ht="11.25" customHeight="1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</row>
    <row r="17" spans="1:12" ht="18" customHeight="1" x14ac:dyDescent="0.35">
      <c r="A17" s="69"/>
      <c r="B17" s="70" t="s">
        <v>114</v>
      </c>
      <c r="C17" s="69"/>
      <c r="D17" s="69"/>
      <c r="E17" s="69"/>
      <c r="F17" s="69"/>
      <c r="G17" s="69"/>
      <c r="H17" s="69"/>
      <c r="I17" s="69"/>
      <c r="J17" s="69"/>
    </row>
    <row r="18" spans="1:12" x14ac:dyDescent="0.25">
      <c r="A18" s="71" t="s">
        <v>85</v>
      </c>
      <c r="B18" s="71"/>
      <c r="C18" s="72"/>
      <c r="D18" s="73" t="s">
        <v>87</v>
      </c>
      <c r="E18" s="347" t="s">
        <v>88</v>
      </c>
      <c r="F18" s="347"/>
      <c r="G18" s="347" t="s">
        <v>89</v>
      </c>
      <c r="H18" s="347"/>
      <c r="I18" s="347" t="s">
        <v>90</v>
      </c>
      <c r="J18" s="347"/>
    </row>
    <row r="19" spans="1:12" ht="26.25" customHeight="1" x14ac:dyDescent="0.25">
      <c r="A19" s="74" t="s">
        <v>91</v>
      </c>
      <c r="B19" s="75"/>
      <c r="C19" s="76"/>
      <c r="D19" s="77">
        <v>2</v>
      </c>
      <c r="E19" s="347"/>
      <c r="F19" s="347"/>
      <c r="G19" s="347"/>
      <c r="H19" s="347"/>
      <c r="I19" s="347"/>
      <c r="J19" s="347"/>
      <c r="L19" s="55" t="s">
        <v>96</v>
      </c>
    </row>
    <row r="20" spans="1:12" ht="21" customHeight="1" x14ac:dyDescent="0.25">
      <c r="A20" s="349" t="s">
        <v>97</v>
      </c>
      <c r="B20" s="350"/>
      <c r="C20" s="351"/>
      <c r="D20" s="352" t="s">
        <v>98</v>
      </c>
      <c r="E20" s="78" t="s">
        <v>99</v>
      </c>
      <c r="F20" s="79"/>
      <c r="G20" s="80"/>
      <c r="H20" s="345" t="str">
        <f>IF(F20="","",IF(F20="記録無",0,IF(VALUE(F20)&gt;17.83,0,INT(25.4347*(18-VALUE(F20))^1.81))))</f>
        <v/>
      </c>
      <c r="I20" s="346"/>
      <c r="J20" s="78" t="s">
        <v>101</v>
      </c>
    </row>
    <row r="21" spans="1:12" ht="21" customHeight="1" x14ac:dyDescent="0.25">
      <c r="A21" s="78"/>
      <c r="B21" s="81" t="s">
        <v>103</v>
      </c>
      <c r="C21" s="82"/>
      <c r="D21" s="352"/>
      <c r="E21" s="78" t="s">
        <v>104</v>
      </c>
      <c r="F21" s="348"/>
      <c r="G21" s="348"/>
      <c r="H21" s="345" t="str">
        <f>IF(F21="","",IF(F21="記録無",0,IF(VALUE(F21)&lt;1.53,0,INT(51.39*(VALUE(F21)-1.5)^1.05))))</f>
        <v/>
      </c>
      <c r="I21" s="346"/>
      <c r="J21" s="325">
        <f>SUM(H21:I23)</f>
        <v>0</v>
      </c>
    </row>
    <row r="22" spans="1:12" ht="21" customHeight="1" x14ac:dyDescent="0.25">
      <c r="A22" s="78"/>
      <c r="B22" s="81" t="s">
        <v>106</v>
      </c>
      <c r="C22" s="82"/>
      <c r="D22" s="352"/>
      <c r="E22" s="78" t="s">
        <v>107</v>
      </c>
      <c r="F22" s="348"/>
      <c r="G22" s="348"/>
      <c r="H22" s="345" t="str">
        <f>IF(F22="","",IF(F22="記録無",0,IF(VALUE(F22)&lt;0.77,0,INT(0.8465*(VALUE(F22)*100-75)^1.42))))</f>
        <v/>
      </c>
      <c r="I22" s="346"/>
      <c r="J22" s="326"/>
      <c r="K22" s="55" t="s">
        <v>109</v>
      </c>
    </row>
    <row r="23" spans="1:12" ht="21" customHeight="1" x14ac:dyDescent="0.25">
      <c r="A23" s="78"/>
      <c r="B23" s="81" t="s">
        <v>110</v>
      </c>
      <c r="C23" s="82"/>
      <c r="D23" s="352"/>
      <c r="E23" s="78" t="s">
        <v>111</v>
      </c>
      <c r="F23" s="348"/>
      <c r="G23" s="348"/>
      <c r="H23" s="345" t="str">
        <f>IF(F23="","",IF(F23="記録無",0,IF(VALUE(F23)&gt;81.21,0,INT(1.53775*(82-VALUE(F23))^1.81))))</f>
        <v/>
      </c>
      <c r="I23" s="346"/>
      <c r="J23" s="327"/>
      <c r="K23" s="55" t="s">
        <v>113</v>
      </c>
    </row>
    <row r="24" spans="1:12" ht="11.25" customHeight="1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</row>
    <row r="25" spans="1:12" ht="18" customHeight="1" x14ac:dyDescent="0.35">
      <c r="A25" s="69"/>
      <c r="B25" s="70" t="s">
        <v>114</v>
      </c>
      <c r="C25" s="69"/>
      <c r="D25" s="69"/>
      <c r="E25" s="69"/>
      <c r="F25" s="69"/>
      <c r="G25" s="69"/>
      <c r="H25" s="69"/>
      <c r="I25" s="69"/>
      <c r="J25" s="69"/>
    </row>
    <row r="26" spans="1:12" x14ac:dyDescent="0.25">
      <c r="A26" s="71" t="s">
        <v>85</v>
      </c>
      <c r="B26" s="71"/>
      <c r="C26" s="72"/>
      <c r="D26" s="73" t="s">
        <v>87</v>
      </c>
      <c r="E26" s="347" t="s">
        <v>88</v>
      </c>
      <c r="F26" s="347"/>
      <c r="G26" s="347" t="s">
        <v>89</v>
      </c>
      <c r="H26" s="347"/>
      <c r="I26" s="347" t="s">
        <v>90</v>
      </c>
      <c r="J26" s="347"/>
    </row>
    <row r="27" spans="1:12" ht="26.25" customHeight="1" x14ac:dyDescent="0.25">
      <c r="A27" s="74" t="s">
        <v>91</v>
      </c>
      <c r="B27" s="75"/>
      <c r="C27" s="76"/>
      <c r="D27" s="77">
        <v>2</v>
      </c>
      <c r="E27" s="347"/>
      <c r="F27" s="347"/>
      <c r="G27" s="347"/>
      <c r="H27" s="347"/>
      <c r="I27" s="347"/>
      <c r="J27" s="347"/>
      <c r="L27" s="55" t="s">
        <v>96</v>
      </c>
    </row>
    <row r="28" spans="1:12" ht="21" customHeight="1" x14ac:dyDescent="0.25">
      <c r="A28" s="349" t="s">
        <v>97</v>
      </c>
      <c r="B28" s="350"/>
      <c r="C28" s="351"/>
      <c r="D28" s="352" t="s">
        <v>98</v>
      </c>
      <c r="E28" s="78" t="s">
        <v>99</v>
      </c>
      <c r="F28" s="79"/>
      <c r="G28" s="80"/>
      <c r="H28" s="345" t="str">
        <f>IF(F28="","",IF(F28="記録無",0,IF(VALUE(F28)&gt;17.83,0,INT(25.4347*(18-VALUE(F28))^1.81))))</f>
        <v/>
      </c>
      <c r="I28" s="346"/>
      <c r="J28" s="78" t="s">
        <v>101</v>
      </c>
    </row>
    <row r="29" spans="1:12" ht="21" customHeight="1" x14ac:dyDescent="0.25">
      <c r="A29" s="78"/>
      <c r="B29" s="81" t="s">
        <v>103</v>
      </c>
      <c r="C29" s="82"/>
      <c r="D29" s="352"/>
      <c r="E29" s="78" t="s">
        <v>104</v>
      </c>
      <c r="F29" s="348"/>
      <c r="G29" s="348"/>
      <c r="H29" s="345" t="str">
        <f>IF(F29="","",IF(F29="記録無",0,IF(VALUE(F29)&lt;1.53,0,INT(51.39*(VALUE(F29)-1.5)^1.05))))</f>
        <v/>
      </c>
      <c r="I29" s="346"/>
      <c r="J29" s="325">
        <f>SUM(H29:I31)</f>
        <v>0</v>
      </c>
    </row>
    <row r="30" spans="1:12" ht="21" customHeight="1" x14ac:dyDescent="0.25">
      <c r="A30" s="78"/>
      <c r="B30" s="81" t="s">
        <v>106</v>
      </c>
      <c r="C30" s="82"/>
      <c r="D30" s="352"/>
      <c r="E30" s="78" t="s">
        <v>107</v>
      </c>
      <c r="F30" s="348"/>
      <c r="G30" s="348"/>
      <c r="H30" s="345" t="str">
        <f>IF(F30="","",IF(F30="記録無",0,IF(VALUE(F30)&lt;0.77,0,INT(0.8465*(VALUE(F30)*100-75)^1.42))))</f>
        <v/>
      </c>
      <c r="I30" s="346"/>
      <c r="J30" s="326"/>
      <c r="K30" s="55" t="s">
        <v>109</v>
      </c>
    </row>
    <row r="31" spans="1:12" ht="21" customHeight="1" x14ac:dyDescent="0.25">
      <c r="A31" s="78"/>
      <c r="B31" s="81" t="s">
        <v>110</v>
      </c>
      <c r="C31" s="82"/>
      <c r="D31" s="352"/>
      <c r="E31" s="78" t="s">
        <v>111</v>
      </c>
      <c r="F31" s="348"/>
      <c r="G31" s="348"/>
      <c r="H31" s="345" t="str">
        <f>IF(F31="","",IF(F31="記録無",0,IF(VALUE(F31)&gt;81.21,0,INT(1.53775*(82-VALUE(F31))^1.81))))</f>
        <v/>
      </c>
      <c r="I31" s="346"/>
      <c r="J31" s="327"/>
      <c r="K31" s="55" t="s">
        <v>113</v>
      </c>
    </row>
    <row r="32" spans="1:12" ht="11.25" customHeight="1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</row>
    <row r="33" spans="1:12" ht="18" customHeight="1" x14ac:dyDescent="0.35">
      <c r="A33" s="69"/>
      <c r="B33" s="70" t="s">
        <v>114</v>
      </c>
      <c r="C33" s="69"/>
      <c r="D33" s="69"/>
      <c r="E33" s="69"/>
      <c r="F33" s="69"/>
      <c r="G33" s="69"/>
      <c r="H33" s="69"/>
      <c r="I33" s="69"/>
      <c r="J33" s="69"/>
    </row>
    <row r="34" spans="1:12" x14ac:dyDescent="0.25">
      <c r="A34" s="71" t="s">
        <v>85</v>
      </c>
      <c r="B34" s="71"/>
      <c r="C34" s="72"/>
      <c r="D34" s="73" t="s">
        <v>87</v>
      </c>
      <c r="E34" s="347" t="s">
        <v>88</v>
      </c>
      <c r="F34" s="347"/>
      <c r="G34" s="347" t="s">
        <v>89</v>
      </c>
      <c r="H34" s="347"/>
      <c r="I34" s="347" t="s">
        <v>90</v>
      </c>
      <c r="J34" s="347"/>
    </row>
    <row r="35" spans="1:12" ht="26.25" customHeight="1" x14ac:dyDescent="0.25">
      <c r="A35" s="74" t="s">
        <v>91</v>
      </c>
      <c r="B35" s="75"/>
      <c r="C35" s="76"/>
      <c r="D35" s="77">
        <v>2</v>
      </c>
      <c r="E35" s="347"/>
      <c r="F35" s="347"/>
      <c r="G35" s="347"/>
      <c r="H35" s="347"/>
      <c r="I35" s="347"/>
      <c r="J35" s="347"/>
      <c r="L35" s="55" t="s">
        <v>96</v>
      </c>
    </row>
    <row r="36" spans="1:12" ht="21" customHeight="1" x14ac:dyDescent="0.25">
      <c r="A36" s="349" t="s">
        <v>97</v>
      </c>
      <c r="B36" s="350"/>
      <c r="C36" s="351"/>
      <c r="D36" s="352" t="s">
        <v>98</v>
      </c>
      <c r="E36" s="78" t="s">
        <v>99</v>
      </c>
      <c r="F36" s="79"/>
      <c r="G36" s="80"/>
      <c r="H36" s="345" t="str">
        <f>IF(F36="","",IF(F36="記録無",0,IF(VALUE(F36)&gt;17.83,0,INT(25.4347*(18-VALUE(F36))^1.81))))</f>
        <v/>
      </c>
      <c r="I36" s="346"/>
      <c r="J36" s="78" t="s">
        <v>101</v>
      </c>
    </row>
    <row r="37" spans="1:12" ht="21" customHeight="1" x14ac:dyDescent="0.25">
      <c r="A37" s="78"/>
      <c r="B37" s="81" t="s">
        <v>103</v>
      </c>
      <c r="C37" s="82"/>
      <c r="D37" s="352"/>
      <c r="E37" s="78" t="s">
        <v>104</v>
      </c>
      <c r="F37" s="348"/>
      <c r="G37" s="348"/>
      <c r="H37" s="345" t="str">
        <f>IF(F37="","",IF(F37="記録無",0,IF(VALUE(F37)&lt;1.53,0,INT(51.39*(VALUE(F37)-1.5)^1.05))))</f>
        <v/>
      </c>
      <c r="I37" s="346"/>
      <c r="J37" s="325">
        <f>SUM(H37:I39)</f>
        <v>0</v>
      </c>
    </row>
    <row r="38" spans="1:12" ht="21" customHeight="1" x14ac:dyDescent="0.25">
      <c r="A38" s="78"/>
      <c r="B38" s="81" t="s">
        <v>106</v>
      </c>
      <c r="C38" s="82"/>
      <c r="D38" s="352"/>
      <c r="E38" s="78" t="s">
        <v>107</v>
      </c>
      <c r="F38" s="348"/>
      <c r="G38" s="348"/>
      <c r="H38" s="345" t="str">
        <f>IF(F38="","",IF(F38="記録無",0,IF(VALUE(F38)&lt;0.77,0,INT(0.8465*(VALUE(F38)*100-75)^1.42))))</f>
        <v/>
      </c>
      <c r="I38" s="346"/>
      <c r="J38" s="326"/>
      <c r="K38" s="55" t="s">
        <v>109</v>
      </c>
    </row>
    <row r="39" spans="1:12" ht="21" customHeight="1" x14ac:dyDescent="0.25">
      <c r="A39" s="78"/>
      <c r="B39" s="81" t="s">
        <v>110</v>
      </c>
      <c r="C39" s="82"/>
      <c r="D39" s="352"/>
      <c r="E39" s="78" t="s">
        <v>111</v>
      </c>
      <c r="F39" s="348"/>
      <c r="G39" s="348"/>
      <c r="H39" s="345" t="str">
        <f>IF(F39="","",IF(F39="記録無",0,IF(VALUE(F39)&gt;81.21,0,INT(1.53775*(82-VALUE(F39))^1.81))))</f>
        <v/>
      </c>
      <c r="I39" s="346"/>
      <c r="J39" s="327"/>
      <c r="K39" s="55" t="s">
        <v>113</v>
      </c>
    </row>
    <row r="40" spans="1:12" ht="11.25" customHeight="1" x14ac:dyDescent="0.25">
      <c r="A40" s="83"/>
      <c r="B40" s="83"/>
      <c r="C40" s="83"/>
      <c r="D40" s="83"/>
      <c r="E40" s="83"/>
      <c r="F40" s="83"/>
      <c r="G40" s="83"/>
      <c r="H40" s="83"/>
      <c r="I40" s="83"/>
      <c r="J40" s="83"/>
    </row>
    <row r="41" spans="1:12" ht="18" customHeight="1" x14ac:dyDescent="0.35">
      <c r="A41" s="69"/>
      <c r="B41" s="70" t="s">
        <v>114</v>
      </c>
      <c r="C41" s="69"/>
      <c r="D41" s="69"/>
      <c r="E41" s="69"/>
      <c r="F41" s="69"/>
      <c r="G41" s="69"/>
      <c r="H41" s="69"/>
      <c r="I41" s="69"/>
      <c r="J41" s="69"/>
    </row>
    <row r="42" spans="1:12" x14ac:dyDescent="0.25">
      <c r="A42" s="71" t="s">
        <v>85</v>
      </c>
      <c r="B42" s="71"/>
      <c r="C42" s="72"/>
      <c r="D42" s="73" t="s">
        <v>87</v>
      </c>
      <c r="E42" s="347" t="s">
        <v>88</v>
      </c>
      <c r="F42" s="347"/>
      <c r="G42" s="347" t="s">
        <v>89</v>
      </c>
      <c r="H42" s="347"/>
      <c r="I42" s="347" t="s">
        <v>90</v>
      </c>
      <c r="J42" s="347"/>
    </row>
    <row r="43" spans="1:12" ht="26.25" customHeight="1" x14ac:dyDescent="0.25">
      <c r="A43" s="74" t="s">
        <v>91</v>
      </c>
      <c r="B43" s="75"/>
      <c r="C43" s="76"/>
      <c r="D43" s="77">
        <v>2</v>
      </c>
      <c r="E43" s="347"/>
      <c r="F43" s="347"/>
      <c r="G43" s="347"/>
      <c r="H43" s="347"/>
      <c r="I43" s="347"/>
      <c r="J43" s="347"/>
      <c r="L43" s="55" t="s">
        <v>96</v>
      </c>
    </row>
    <row r="44" spans="1:12" ht="21" customHeight="1" x14ac:dyDescent="0.25">
      <c r="A44" s="349" t="s">
        <v>97</v>
      </c>
      <c r="B44" s="350"/>
      <c r="C44" s="351"/>
      <c r="D44" s="352" t="s">
        <v>98</v>
      </c>
      <c r="E44" s="78" t="s">
        <v>99</v>
      </c>
      <c r="F44" s="79"/>
      <c r="G44" s="80"/>
      <c r="H44" s="345" t="str">
        <f>IF(F44="","",IF(F44="記録無",0,IF(VALUE(F44)&gt;17.83,0,INT(25.4347*(18-VALUE(F44))^1.81))))</f>
        <v/>
      </c>
      <c r="I44" s="346"/>
      <c r="J44" s="78" t="s">
        <v>101</v>
      </c>
    </row>
    <row r="45" spans="1:12" ht="21" customHeight="1" x14ac:dyDescent="0.25">
      <c r="A45" s="78"/>
      <c r="B45" s="81" t="s">
        <v>103</v>
      </c>
      <c r="C45" s="82"/>
      <c r="D45" s="352"/>
      <c r="E45" s="78" t="s">
        <v>104</v>
      </c>
      <c r="F45" s="348"/>
      <c r="G45" s="348"/>
      <c r="H45" s="345" t="str">
        <f>IF(F45="","",IF(F45="記録無",0,IF(VALUE(F45)&lt;1.53,0,INT(51.39*(VALUE(F45)-1.5)^1.05))))</f>
        <v/>
      </c>
      <c r="I45" s="346"/>
      <c r="J45" s="325">
        <f>SUM(H45:I47)</f>
        <v>0</v>
      </c>
    </row>
    <row r="46" spans="1:12" ht="21" customHeight="1" x14ac:dyDescent="0.25">
      <c r="A46" s="78"/>
      <c r="B46" s="81" t="s">
        <v>106</v>
      </c>
      <c r="C46" s="82"/>
      <c r="D46" s="352"/>
      <c r="E46" s="78" t="s">
        <v>107</v>
      </c>
      <c r="F46" s="348"/>
      <c r="G46" s="348"/>
      <c r="H46" s="345" t="str">
        <f>IF(F46="","",IF(F46="記録無",0,IF(VALUE(F46)&lt;0.77,0,INT(0.8465*(VALUE(F46)*100-75)^1.42))))</f>
        <v/>
      </c>
      <c r="I46" s="346"/>
      <c r="J46" s="326"/>
      <c r="K46" s="55" t="s">
        <v>109</v>
      </c>
    </row>
    <row r="47" spans="1:12" ht="21" customHeight="1" x14ac:dyDescent="0.25">
      <c r="A47" s="78"/>
      <c r="B47" s="81" t="s">
        <v>110</v>
      </c>
      <c r="C47" s="82"/>
      <c r="D47" s="352"/>
      <c r="E47" s="78" t="s">
        <v>111</v>
      </c>
      <c r="F47" s="348"/>
      <c r="G47" s="348"/>
      <c r="H47" s="345" t="str">
        <f>IF(F47="","",IF(F47="記録無",0,IF(VALUE(F47)&gt;81.21,0,INT(1.53775*(82-VALUE(F47))^1.81))))</f>
        <v/>
      </c>
      <c r="I47" s="346"/>
      <c r="J47" s="327"/>
      <c r="K47" s="55" t="s">
        <v>113</v>
      </c>
    </row>
    <row r="48" spans="1:12" ht="11.25" customHeight="1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</row>
  </sheetData>
  <mergeCells count="96">
    <mergeCell ref="A44:C44"/>
    <mergeCell ref="D44:D47"/>
    <mergeCell ref="H44:I44"/>
    <mergeCell ref="F45:G45"/>
    <mergeCell ref="H45:I45"/>
    <mergeCell ref="J45:J47"/>
    <mergeCell ref="F46:G46"/>
    <mergeCell ref="H46:I46"/>
    <mergeCell ref="F47:G47"/>
    <mergeCell ref="H47:I47"/>
    <mergeCell ref="E42:F42"/>
    <mergeCell ref="G42:H42"/>
    <mergeCell ref="I42:J42"/>
    <mergeCell ref="E43:F43"/>
    <mergeCell ref="G43:H43"/>
    <mergeCell ref="I43:J43"/>
    <mergeCell ref="A36:C36"/>
    <mergeCell ref="D36:D39"/>
    <mergeCell ref="H36:I36"/>
    <mergeCell ref="F37:G37"/>
    <mergeCell ref="H37:I37"/>
    <mergeCell ref="J37:J39"/>
    <mergeCell ref="F38:G38"/>
    <mergeCell ref="H38:I38"/>
    <mergeCell ref="F39:G39"/>
    <mergeCell ref="H39:I39"/>
    <mergeCell ref="E34:F34"/>
    <mergeCell ref="G34:H34"/>
    <mergeCell ref="I34:J34"/>
    <mergeCell ref="E35:F35"/>
    <mergeCell ref="G35:H35"/>
    <mergeCell ref="I35:J35"/>
    <mergeCell ref="A28:C28"/>
    <mergeCell ref="D28:D31"/>
    <mergeCell ref="H28:I28"/>
    <mergeCell ref="F29:G29"/>
    <mergeCell ref="H29:I29"/>
    <mergeCell ref="J29:J31"/>
    <mergeCell ref="F30:G30"/>
    <mergeCell ref="H30:I30"/>
    <mergeCell ref="F31:G31"/>
    <mergeCell ref="H31:I31"/>
    <mergeCell ref="E26:F26"/>
    <mergeCell ref="G26:H26"/>
    <mergeCell ref="I26:J26"/>
    <mergeCell ref="E27:F27"/>
    <mergeCell ref="G27:H27"/>
    <mergeCell ref="I27:J27"/>
    <mergeCell ref="A20:C20"/>
    <mergeCell ref="D20:D23"/>
    <mergeCell ref="H20:I20"/>
    <mergeCell ref="F21:G21"/>
    <mergeCell ref="H21:I21"/>
    <mergeCell ref="J21:J23"/>
    <mergeCell ref="F22:G22"/>
    <mergeCell ref="H22:I22"/>
    <mergeCell ref="F23:G23"/>
    <mergeCell ref="H23:I23"/>
    <mergeCell ref="E18:F18"/>
    <mergeCell ref="G18:H18"/>
    <mergeCell ref="I18:J18"/>
    <mergeCell ref="E19:F19"/>
    <mergeCell ref="G19:H19"/>
    <mergeCell ref="I19:J19"/>
    <mergeCell ref="A12:C12"/>
    <mergeCell ref="D12:D15"/>
    <mergeCell ref="H12:I12"/>
    <mergeCell ref="F13:G13"/>
    <mergeCell ref="H13:I13"/>
    <mergeCell ref="J13:J15"/>
    <mergeCell ref="F14:G14"/>
    <mergeCell ref="H14:I14"/>
    <mergeCell ref="F15:G15"/>
    <mergeCell ref="H15:I15"/>
    <mergeCell ref="E10:F10"/>
    <mergeCell ref="G10:H10"/>
    <mergeCell ref="I10:J10"/>
    <mergeCell ref="E11:F11"/>
    <mergeCell ref="G11:H11"/>
    <mergeCell ref="I11:J11"/>
    <mergeCell ref="A4:C4"/>
    <mergeCell ref="D4:D7"/>
    <mergeCell ref="H4:I4"/>
    <mergeCell ref="F5:G5"/>
    <mergeCell ref="H5:I5"/>
    <mergeCell ref="J5:J7"/>
    <mergeCell ref="F6:G6"/>
    <mergeCell ref="H6:I6"/>
    <mergeCell ref="F7:G7"/>
    <mergeCell ref="H7:I7"/>
    <mergeCell ref="E2:F2"/>
    <mergeCell ref="G2:H2"/>
    <mergeCell ref="I2:J2"/>
    <mergeCell ref="E3:F3"/>
    <mergeCell ref="G3:H3"/>
    <mergeCell ref="I3:J3"/>
  </mergeCells>
  <phoneticPr fontId="3"/>
  <dataValidations count="2">
    <dataValidation imeMode="halfKatakana" allowBlank="1" showInputMessage="1" showErrorMessage="1" sqref="C2 C10 C18 C26 C34 C42" xr:uid="{00000000-0002-0000-0700-000000000000}"/>
    <dataValidation type="list" allowBlank="1" showInputMessage="1" showErrorMessage="1" sqref="A5:A7 A45:A47 A37:A39 A29:A31 A21:A23 A13:A15" xr:uid="{00000000-0002-0000-0700-000001000000}">
      <formula1>$L$2:$L$3</formula1>
    </dataValidation>
  </dataValidations>
  <pageMargins left="0.78740157480314965" right="0.78740157480314965" top="0.39370078740157483" bottom="0.62992125984251968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①総括申込書</vt:lpstr>
      <vt:lpstr>①総括申込書 (2)</vt:lpstr>
      <vt:lpstr>①総括申込書 (3)</vt:lpstr>
      <vt:lpstr>①総括申込書 (4)</vt:lpstr>
      <vt:lpstr>②種目別参加者数</vt:lpstr>
      <vt:lpstr>③送金内訳</vt:lpstr>
      <vt:lpstr>女子四種</vt:lpstr>
      <vt:lpstr>男子四種</vt:lpstr>
      <vt:lpstr>①総括申込書!Print_Area</vt:lpstr>
      <vt:lpstr>②種目別参加者数!Print_Area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onodera</dc:creator>
  <cp:lastModifiedBy>陸上競技・専門委員長</cp:lastModifiedBy>
  <cp:lastPrinted>2019-06-08T08:51:19Z</cp:lastPrinted>
  <dcterms:created xsi:type="dcterms:W3CDTF">2002-02-19T01:13:48Z</dcterms:created>
  <dcterms:modified xsi:type="dcterms:W3CDTF">2022-06-16T19:59:16Z</dcterms:modified>
</cp:coreProperties>
</file>