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8" firstSheet="1" activeTab="1"/>
  </bookViews>
  <sheets>
    <sheet name="初期設定" sheetId="10" state="hidden" r:id="rId1"/>
    <sheet name="基本入力" sheetId="11" r:id="rId2"/>
    <sheet name="選手データ入力" sheetId="5" r:id="rId3"/>
    <sheet name="女子一覧" sheetId="2" r:id="rId4"/>
    <sheet name="女子一覧 (2)" sheetId="15" r:id="rId5"/>
    <sheet name="●貼付（事務局）" sheetId="14" state="hidden" r:id="rId6"/>
  </sheets>
  <externalReferences>
    <externalReference r:id="rId7"/>
  </externalReferences>
  <definedNames>
    <definedName name="_xlnm._FilterDatabase" localSheetId="5" hidden="1">'●貼付（事務局）'!$B$2:$L$41</definedName>
    <definedName name="_xlnm.Print_Area" localSheetId="3">女子一覧!$B$1:$AY$40</definedName>
    <definedName name="_xlnm.Print_Area" localSheetId="4">'女子一覧 (2)'!$B$1:$AY$40</definedName>
    <definedName name="_xlnm.Print_Area" localSheetId="2">選手データ入力!$D$2:$BT$45</definedName>
    <definedName name="ひらがな" localSheetId="5">#REF!</definedName>
    <definedName name="ひらがな" localSheetId="4">#REF!</definedName>
    <definedName name="ひらがな">#REF!</definedName>
    <definedName name="プルダウン種目" localSheetId="5">#REF!</definedName>
    <definedName name="プルダウン種目" localSheetId="4">#REF!</definedName>
    <definedName name="プルダウン種目">#REF!</definedName>
    <definedName name="一般" localSheetId="5">#REF!</definedName>
    <definedName name="一般" localSheetId="4">#REF!</definedName>
    <definedName name="一般">#REF!</definedName>
    <definedName name="一般女" localSheetId="5">#REF!</definedName>
    <definedName name="一般女" localSheetId="4">#REF!</definedName>
    <definedName name="一般女">#REF!</definedName>
    <definedName name="一般女子全種目名">'[1]●初期設定（事務局）'!$AT$3:$AU$45</definedName>
    <definedName name="一般女種目変換" localSheetId="5">#REF!</definedName>
    <definedName name="一般女種目変換" localSheetId="4">#REF!</definedName>
    <definedName name="一般女種目変換">#REF!</definedName>
    <definedName name="一般女通し番号" localSheetId="5">#REF!</definedName>
    <definedName name="一般女通し番号" localSheetId="4">#REF!</definedName>
    <definedName name="一般女通し番号">#REF!</definedName>
    <definedName name="一般男" localSheetId="5">#REF!</definedName>
    <definedName name="一般男" localSheetId="4">#REF!</definedName>
    <definedName name="一般男">#REF!</definedName>
    <definedName name="一般男子全種目名">'[1]●初期設定（事務局）'!$AQ$3:$AR$45</definedName>
    <definedName name="一般男種目変換" localSheetId="5">#REF!</definedName>
    <definedName name="一般男種目変換" localSheetId="4">#REF!</definedName>
    <definedName name="一般男種目変換">#REF!</definedName>
    <definedName name="一般男通し番号" localSheetId="5">#REF!</definedName>
    <definedName name="一般男通し番号" localSheetId="4">#REF!</definedName>
    <definedName name="一般男通し番号">#REF!</definedName>
    <definedName name="高校女" localSheetId="5">#REF!</definedName>
    <definedName name="高校女" localSheetId="4">#REF!</definedName>
    <definedName name="高校女">#REF!</definedName>
    <definedName name="高校女子全種目名">'[1]●初期設定（事務局）'!$AN$3:$AO$45</definedName>
    <definedName name="高校女種目変換" localSheetId="5">#REF!</definedName>
    <definedName name="高校女種目変換" localSheetId="4">#REF!</definedName>
    <definedName name="高校女種目変換">#REF!</definedName>
    <definedName name="高校女通し番号" localSheetId="5">#REF!</definedName>
    <definedName name="高校女通し番号" localSheetId="4">#REF!</definedName>
    <definedName name="高校女通し番号">#REF!</definedName>
    <definedName name="高校生" localSheetId="5">#REF!</definedName>
    <definedName name="高校生" localSheetId="4">#REF!</definedName>
    <definedName name="高校生">#REF!</definedName>
    <definedName name="高校生女" localSheetId="5">#REF!</definedName>
    <definedName name="高校生女" localSheetId="4">#REF!</definedName>
    <definedName name="高校生女">#REF!</definedName>
    <definedName name="高校生男" localSheetId="5">#REF!</definedName>
    <definedName name="高校生男" localSheetId="4">#REF!</definedName>
    <definedName name="高校生男">#REF!</definedName>
    <definedName name="高校男" localSheetId="5">#REF!</definedName>
    <definedName name="高校男" localSheetId="4">#REF!</definedName>
    <definedName name="高校男">#REF!</definedName>
    <definedName name="高校男子全種目名">'[1]●初期設定（事務局）'!$AK$3:$AL$45</definedName>
    <definedName name="高校男種目変換" localSheetId="5">#REF!</definedName>
    <definedName name="高校男種目変換" localSheetId="4">#REF!</definedName>
    <definedName name="高校男種目変換">#REF!</definedName>
    <definedName name="高校男通し番号" localSheetId="5">#REF!</definedName>
    <definedName name="高校男通し番号" localSheetId="4">#REF!</definedName>
    <definedName name="高校男通し番号">#REF!</definedName>
    <definedName name="小学女" localSheetId="5">#REF!</definedName>
    <definedName name="小学女" localSheetId="4">#REF!</definedName>
    <definedName name="小学女">#REF!</definedName>
    <definedName name="小学女子全種目名">'[1]●初期設定（事務局）'!$AB$3:$AC$45</definedName>
    <definedName name="小学女種目変換" localSheetId="5">#REF!</definedName>
    <definedName name="小学女種目変換" localSheetId="4">#REF!</definedName>
    <definedName name="小学女種目変換">#REF!</definedName>
    <definedName name="小学女通し番号" localSheetId="5">#REF!</definedName>
    <definedName name="小学女通し番号" localSheetId="4">#REF!</definedName>
    <definedName name="小学女通し番号">#REF!</definedName>
    <definedName name="小学生" localSheetId="5">#REF!</definedName>
    <definedName name="小学生" localSheetId="4">#REF!</definedName>
    <definedName name="小学生">#REF!</definedName>
    <definedName name="小学生女" localSheetId="5">#REF!</definedName>
    <definedName name="小学生女" localSheetId="4">#REF!</definedName>
    <definedName name="小学生女">#REF!</definedName>
    <definedName name="小学生男" localSheetId="5">#REF!</definedName>
    <definedName name="小学生男" localSheetId="4">#REF!</definedName>
    <definedName name="小学生男">#REF!</definedName>
    <definedName name="小学男" localSheetId="5">#REF!</definedName>
    <definedName name="小学男" localSheetId="4">#REF!</definedName>
    <definedName name="小学男">#REF!</definedName>
    <definedName name="小学男子全種目名">'[1]●初期設定（事務局）'!$Y$3:$Z$45</definedName>
    <definedName name="小学男種目変換" localSheetId="5">#REF!</definedName>
    <definedName name="小学男種目変換" localSheetId="4">#REF!</definedName>
    <definedName name="小学男種目変換">#REF!</definedName>
    <definedName name="小学男通し番号" localSheetId="5">#REF!</definedName>
    <definedName name="小学男通し番号" localSheetId="4">#REF!</definedName>
    <definedName name="小学男通し番号">#REF!</definedName>
    <definedName name="中学女" localSheetId="5">#REF!</definedName>
    <definedName name="中学女" localSheetId="4">#REF!</definedName>
    <definedName name="中学女">#REF!</definedName>
    <definedName name="中学女子全種目名">'[1]●初期設定（事務局）'!$AH$3:$AI$45</definedName>
    <definedName name="中学女種目変換" localSheetId="5">#REF!</definedName>
    <definedName name="中学女種目変換" localSheetId="4">#REF!</definedName>
    <definedName name="中学女種目変換">#REF!</definedName>
    <definedName name="中学女通し番号" localSheetId="5">#REF!</definedName>
    <definedName name="中学女通し番号" localSheetId="4">#REF!</definedName>
    <definedName name="中学女通し番号">#REF!</definedName>
    <definedName name="中学生" localSheetId="5">#REF!</definedName>
    <definedName name="中学生" localSheetId="4">#REF!</definedName>
    <definedName name="中学生">#REF!</definedName>
    <definedName name="中学生女" localSheetId="5">#REF!</definedName>
    <definedName name="中学生女" localSheetId="4">#REF!</definedName>
    <definedName name="中学生女">#REF!</definedName>
    <definedName name="中学生男" localSheetId="5">#REF!</definedName>
    <definedName name="中学生男" localSheetId="4">#REF!</definedName>
    <definedName name="中学生男">#REF!</definedName>
    <definedName name="中学男子全種目名">'[1]●初期設定（事務局）'!$AE$3:$AF$45</definedName>
    <definedName name="中学男種目変換" localSheetId="5">#REF!</definedName>
    <definedName name="中学男種目変換" localSheetId="4">#REF!</definedName>
    <definedName name="中学男種目変換">#REF!</definedName>
    <definedName name="中学男通し番号" localSheetId="5">#REF!</definedName>
    <definedName name="中学男通し番号" localSheetId="4">#REF!</definedName>
    <definedName name="中学男通し番号">#REF!</definedName>
    <definedName name="幼児女" localSheetId="5">#REF!</definedName>
    <definedName name="幼児女" localSheetId="4">#REF!</definedName>
    <definedName name="幼児女">#REF!</definedName>
    <definedName name="幼児女子全種目名">'[1]●初期設定（事務局）'!$V$3:$W$45</definedName>
    <definedName name="幼児女種目変換" localSheetId="5">#REF!</definedName>
    <definedName name="幼児女種目変換" localSheetId="4">#REF!</definedName>
    <definedName name="幼児女種目変換">#REF!</definedName>
    <definedName name="幼児女通し番号" localSheetId="5">#REF!</definedName>
    <definedName name="幼児女通し番号" localSheetId="4">#REF!</definedName>
    <definedName name="幼児女通し番号">#REF!</definedName>
    <definedName name="幼児男" localSheetId="5">#REF!</definedName>
    <definedName name="幼児男" localSheetId="4">#REF!</definedName>
    <definedName name="幼児男">#REF!</definedName>
    <definedName name="幼児男子全種目名">'[1]●初期設定（事務局）'!$S$3:$T$45</definedName>
    <definedName name="幼児男種目変換" localSheetId="5">#REF!</definedName>
    <definedName name="幼児男種目変換" localSheetId="4">#REF!</definedName>
    <definedName name="幼児男種目変換">#REF!</definedName>
    <definedName name="幼児男通し番号" localSheetId="5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C1" i="10" l="1"/>
  <c r="AE16" i="15" l="1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E15" i="15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E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15" i="2"/>
  <c r="AI7" i="5" l="1"/>
  <c r="AL7" i="5"/>
  <c r="AY7" i="5"/>
  <c r="BB7" i="5"/>
  <c r="BG7" i="5"/>
  <c r="BJ7" i="5"/>
  <c r="AI8" i="5"/>
  <c r="AL8" i="5"/>
  <c r="AQ8" i="5"/>
  <c r="AT8" i="5"/>
  <c r="BG8" i="5"/>
  <c r="BJ8" i="5"/>
  <c r="S9" i="5"/>
  <c r="V9" i="5"/>
  <c r="AA9" i="5"/>
  <c r="AD9" i="5"/>
  <c r="AI9" i="5"/>
  <c r="AL9" i="5"/>
  <c r="AQ9" i="5"/>
  <c r="AT9" i="5"/>
  <c r="AY9" i="5"/>
  <c r="BB9" i="5"/>
  <c r="S10" i="5"/>
  <c r="V10" i="5"/>
  <c r="AA10" i="5"/>
  <c r="AD10" i="5"/>
  <c r="AI10" i="5"/>
  <c r="AL10" i="5"/>
  <c r="AQ10" i="5"/>
  <c r="AT10" i="5"/>
  <c r="AY10" i="5"/>
  <c r="BB10" i="5"/>
  <c r="BG10" i="5"/>
  <c r="BJ10" i="5"/>
  <c r="S11" i="5"/>
  <c r="V11" i="5"/>
  <c r="AA11" i="5"/>
  <c r="AD11" i="5"/>
  <c r="AI11" i="5"/>
  <c r="AL11" i="5"/>
  <c r="AQ11" i="5"/>
  <c r="AT11" i="5"/>
  <c r="AY11" i="5"/>
  <c r="BB11" i="5"/>
  <c r="BG11" i="5"/>
  <c r="BJ11" i="5"/>
  <c r="S12" i="5"/>
  <c r="V12" i="5"/>
  <c r="AA12" i="5"/>
  <c r="AD12" i="5"/>
  <c r="AI12" i="5"/>
  <c r="AL12" i="5"/>
  <c r="AQ12" i="5"/>
  <c r="AT12" i="5"/>
  <c r="AY12" i="5"/>
  <c r="BB12" i="5"/>
  <c r="BG12" i="5"/>
  <c r="BJ12" i="5"/>
  <c r="S13" i="5"/>
  <c r="V13" i="5"/>
  <c r="AA13" i="5"/>
  <c r="AD13" i="5"/>
  <c r="AI13" i="5"/>
  <c r="AL13" i="5"/>
  <c r="AQ13" i="5"/>
  <c r="AT13" i="5"/>
  <c r="AY13" i="5"/>
  <c r="BB13" i="5"/>
  <c r="BG13" i="5"/>
  <c r="BJ13" i="5"/>
  <c r="S14" i="5"/>
  <c r="V14" i="5"/>
  <c r="AA14" i="5"/>
  <c r="AD14" i="5"/>
  <c r="AI14" i="5"/>
  <c r="AL14" i="5"/>
  <c r="AQ14" i="5"/>
  <c r="AT14" i="5"/>
  <c r="AY14" i="5"/>
  <c r="BB14" i="5"/>
  <c r="BG14" i="5"/>
  <c r="BJ14" i="5"/>
  <c r="S15" i="5"/>
  <c r="V15" i="5"/>
  <c r="AA15" i="5"/>
  <c r="AD15" i="5"/>
  <c r="AI15" i="5"/>
  <c r="AL15" i="5"/>
  <c r="AQ15" i="5"/>
  <c r="AT15" i="5"/>
  <c r="AY15" i="5"/>
  <c r="BB15" i="5"/>
  <c r="BG15" i="5"/>
  <c r="BJ15" i="5"/>
  <c r="S16" i="5"/>
  <c r="V16" i="5"/>
  <c r="AA16" i="5"/>
  <c r="AD16" i="5"/>
  <c r="AI16" i="5"/>
  <c r="AL16" i="5"/>
  <c r="AQ16" i="5"/>
  <c r="AT16" i="5"/>
  <c r="AY16" i="5"/>
  <c r="BB16" i="5"/>
  <c r="BG16" i="5"/>
  <c r="BJ16" i="5"/>
  <c r="S17" i="5"/>
  <c r="V17" i="5"/>
  <c r="AA17" i="5"/>
  <c r="AD17" i="5"/>
  <c r="AI17" i="5"/>
  <c r="AL17" i="5"/>
  <c r="AQ17" i="5"/>
  <c r="AT17" i="5"/>
  <c r="AY17" i="5"/>
  <c r="BB17" i="5"/>
  <c r="BG17" i="5"/>
  <c r="BJ17" i="5"/>
  <c r="S18" i="5"/>
  <c r="V18" i="5"/>
  <c r="AA18" i="5"/>
  <c r="AD18" i="5"/>
  <c r="AI18" i="5"/>
  <c r="AL18" i="5"/>
  <c r="AQ18" i="5"/>
  <c r="AT18" i="5"/>
  <c r="AY18" i="5"/>
  <c r="BB18" i="5"/>
  <c r="BG18" i="5"/>
  <c r="BJ18" i="5"/>
  <c r="S19" i="5"/>
  <c r="V19" i="5"/>
  <c r="AA19" i="5"/>
  <c r="AD19" i="5"/>
  <c r="AI19" i="5"/>
  <c r="AL19" i="5"/>
  <c r="AQ19" i="5"/>
  <c r="AT19" i="5"/>
  <c r="AY19" i="5"/>
  <c r="BB19" i="5"/>
  <c r="BG19" i="5"/>
  <c r="BJ19" i="5"/>
  <c r="S20" i="5"/>
  <c r="V20" i="5"/>
  <c r="AA20" i="5"/>
  <c r="AD20" i="5"/>
  <c r="AI20" i="5"/>
  <c r="AL20" i="5"/>
  <c r="AQ20" i="5"/>
  <c r="AT20" i="5"/>
  <c r="AY20" i="5"/>
  <c r="BB20" i="5"/>
  <c r="BG20" i="5"/>
  <c r="BJ20" i="5"/>
  <c r="S21" i="5"/>
  <c r="V21" i="5"/>
  <c r="AA21" i="5"/>
  <c r="AD21" i="5"/>
  <c r="AI21" i="5"/>
  <c r="AL21" i="5"/>
  <c r="AQ21" i="5"/>
  <c r="AT21" i="5"/>
  <c r="AY21" i="5"/>
  <c r="BB21" i="5"/>
  <c r="BG21" i="5"/>
  <c r="BJ21" i="5"/>
  <c r="S22" i="5"/>
  <c r="V22" i="5"/>
  <c r="AA22" i="5"/>
  <c r="AD22" i="5"/>
  <c r="AI22" i="5"/>
  <c r="AL22" i="5"/>
  <c r="AQ22" i="5"/>
  <c r="AT22" i="5"/>
  <c r="AY22" i="5"/>
  <c r="BB22" i="5"/>
  <c r="BG22" i="5"/>
  <c r="BJ22" i="5"/>
  <c r="S23" i="5"/>
  <c r="V23" i="5"/>
  <c r="AA23" i="5"/>
  <c r="AD23" i="5"/>
  <c r="AI23" i="5"/>
  <c r="AL23" i="5"/>
  <c r="AQ23" i="5"/>
  <c r="AT23" i="5"/>
  <c r="AY23" i="5"/>
  <c r="BB23" i="5"/>
  <c r="BG23" i="5"/>
  <c r="BJ23" i="5"/>
  <c r="S24" i="5"/>
  <c r="V24" i="5"/>
  <c r="AA24" i="5"/>
  <c r="AD24" i="5"/>
  <c r="AI24" i="5"/>
  <c r="AL24" i="5"/>
  <c r="AQ24" i="5"/>
  <c r="AT24" i="5"/>
  <c r="AY24" i="5"/>
  <c r="BB24" i="5"/>
  <c r="BG24" i="5"/>
  <c r="BJ24" i="5"/>
  <c r="S25" i="5"/>
  <c r="V25" i="5"/>
  <c r="AA25" i="5"/>
  <c r="AD25" i="5"/>
  <c r="AI25" i="5"/>
  <c r="AL25" i="5"/>
  <c r="AQ25" i="5"/>
  <c r="AT25" i="5"/>
  <c r="AY25" i="5"/>
  <c r="BB25" i="5"/>
  <c r="BG25" i="5"/>
  <c r="BJ25" i="5"/>
  <c r="S26" i="5"/>
  <c r="V26" i="5"/>
  <c r="AA26" i="5"/>
  <c r="AD26" i="5"/>
  <c r="AI26" i="5"/>
  <c r="AL26" i="5"/>
  <c r="AQ26" i="5"/>
  <c r="AT26" i="5"/>
  <c r="AY26" i="5"/>
  <c r="BB26" i="5"/>
  <c r="BG26" i="5"/>
  <c r="BJ26" i="5"/>
  <c r="S27" i="5"/>
  <c r="V27" i="5"/>
  <c r="AA27" i="5"/>
  <c r="AD27" i="5"/>
  <c r="AI27" i="5"/>
  <c r="AL27" i="5"/>
  <c r="AQ27" i="5"/>
  <c r="AT27" i="5"/>
  <c r="AY27" i="5"/>
  <c r="BB27" i="5"/>
  <c r="BG27" i="5"/>
  <c r="BJ27" i="5"/>
  <c r="S28" i="5"/>
  <c r="V28" i="5"/>
  <c r="AA28" i="5"/>
  <c r="AD28" i="5"/>
  <c r="AI28" i="5"/>
  <c r="AL28" i="5"/>
  <c r="AQ28" i="5"/>
  <c r="AT28" i="5"/>
  <c r="AY28" i="5"/>
  <c r="BB28" i="5"/>
  <c r="BG28" i="5"/>
  <c r="BJ28" i="5"/>
  <c r="S29" i="5"/>
  <c r="V29" i="5"/>
  <c r="AA29" i="5"/>
  <c r="AD29" i="5"/>
  <c r="AI29" i="5"/>
  <c r="AL29" i="5"/>
  <c r="AQ29" i="5"/>
  <c r="AT29" i="5"/>
  <c r="AY29" i="5"/>
  <c r="BB29" i="5"/>
  <c r="BG29" i="5"/>
  <c r="BJ29" i="5"/>
  <c r="S30" i="5"/>
  <c r="V30" i="5"/>
  <c r="AA30" i="5"/>
  <c r="AD30" i="5"/>
  <c r="AI30" i="5"/>
  <c r="AL30" i="5"/>
  <c r="AQ30" i="5"/>
  <c r="AT30" i="5"/>
  <c r="AY30" i="5"/>
  <c r="BB30" i="5"/>
  <c r="BG30" i="5"/>
  <c r="BJ30" i="5"/>
  <c r="S31" i="5"/>
  <c r="V31" i="5"/>
  <c r="AA31" i="5"/>
  <c r="AD31" i="5"/>
  <c r="AI31" i="5"/>
  <c r="AL31" i="5"/>
  <c r="AQ31" i="5"/>
  <c r="AT31" i="5"/>
  <c r="AY31" i="5"/>
  <c r="BB31" i="5"/>
  <c r="BG31" i="5"/>
  <c r="BJ31" i="5"/>
  <c r="S32" i="5"/>
  <c r="V32" i="5"/>
  <c r="AA32" i="5"/>
  <c r="AD32" i="5"/>
  <c r="AI32" i="5"/>
  <c r="AL32" i="5"/>
  <c r="AQ32" i="5"/>
  <c r="AT32" i="5"/>
  <c r="AY32" i="5"/>
  <c r="BB32" i="5"/>
  <c r="BG32" i="5"/>
  <c r="BJ32" i="5"/>
  <c r="S33" i="5"/>
  <c r="V33" i="5"/>
  <c r="AA33" i="5"/>
  <c r="AD33" i="5"/>
  <c r="AI33" i="5"/>
  <c r="AL33" i="5"/>
  <c r="AQ33" i="5"/>
  <c r="AT33" i="5"/>
  <c r="AY33" i="5"/>
  <c r="BB33" i="5"/>
  <c r="BG33" i="5"/>
  <c r="BJ33" i="5"/>
  <c r="S34" i="5"/>
  <c r="V34" i="5"/>
  <c r="AA34" i="5"/>
  <c r="AD34" i="5"/>
  <c r="AI34" i="5"/>
  <c r="AL34" i="5"/>
  <c r="AQ34" i="5"/>
  <c r="AT34" i="5"/>
  <c r="AY34" i="5"/>
  <c r="BB34" i="5"/>
  <c r="BG34" i="5"/>
  <c r="BJ34" i="5"/>
  <c r="S35" i="5"/>
  <c r="V35" i="5"/>
  <c r="AA35" i="5"/>
  <c r="AD35" i="5"/>
  <c r="AI35" i="5"/>
  <c r="AL35" i="5"/>
  <c r="AQ35" i="5"/>
  <c r="AT35" i="5"/>
  <c r="AY35" i="5"/>
  <c r="BB35" i="5"/>
  <c r="BG35" i="5"/>
  <c r="BJ35" i="5"/>
  <c r="S36" i="5"/>
  <c r="V36" i="5"/>
  <c r="AA36" i="5"/>
  <c r="AD36" i="5"/>
  <c r="AI36" i="5"/>
  <c r="AL36" i="5"/>
  <c r="AQ36" i="5"/>
  <c r="AT36" i="5"/>
  <c r="AY36" i="5"/>
  <c r="BB36" i="5"/>
  <c r="BG36" i="5"/>
  <c r="BJ36" i="5"/>
  <c r="S37" i="5"/>
  <c r="V37" i="5"/>
  <c r="AA37" i="5"/>
  <c r="AD37" i="5"/>
  <c r="AI37" i="5"/>
  <c r="AL37" i="5"/>
  <c r="AQ37" i="5"/>
  <c r="AT37" i="5"/>
  <c r="AY37" i="5"/>
  <c r="BB37" i="5"/>
  <c r="BG37" i="5"/>
  <c r="BJ37" i="5"/>
  <c r="S38" i="5"/>
  <c r="V38" i="5"/>
  <c r="AA38" i="5"/>
  <c r="AD38" i="5"/>
  <c r="AI38" i="5"/>
  <c r="AL38" i="5"/>
  <c r="AQ38" i="5"/>
  <c r="AT38" i="5"/>
  <c r="AY38" i="5"/>
  <c r="BB38" i="5"/>
  <c r="BG38" i="5"/>
  <c r="BJ38" i="5"/>
  <c r="S39" i="5"/>
  <c r="V39" i="5"/>
  <c r="AA39" i="5"/>
  <c r="AD39" i="5"/>
  <c r="AI39" i="5"/>
  <c r="AL39" i="5"/>
  <c r="AQ39" i="5"/>
  <c r="AT39" i="5"/>
  <c r="AY39" i="5"/>
  <c r="BB39" i="5"/>
  <c r="BG39" i="5"/>
  <c r="BJ39" i="5"/>
  <c r="S40" i="5"/>
  <c r="V40" i="5"/>
  <c r="AA40" i="5"/>
  <c r="AD40" i="5"/>
  <c r="AI40" i="5"/>
  <c r="AL40" i="5"/>
  <c r="AQ40" i="5"/>
  <c r="AT40" i="5"/>
  <c r="AY40" i="5"/>
  <c r="BB40" i="5"/>
  <c r="BG40" i="5"/>
  <c r="BJ40" i="5"/>
  <c r="S41" i="5"/>
  <c r="V41" i="5"/>
  <c r="AA41" i="5"/>
  <c r="AD41" i="5"/>
  <c r="AI41" i="5"/>
  <c r="AL41" i="5"/>
  <c r="AQ41" i="5"/>
  <c r="AT41" i="5"/>
  <c r="AY41" i="5"/>
  <c r="BB41" i="5"/>
  <c r="BG41" i="5"/>
  <c r="BJ41" i="5"/>
  <c r="S42" i="5"/>
  <c r="V42" i="5"/>
  <c r="AA42" i="5"/>
  <c r="AD42" i="5"/>
  <c r="AI42" i="5"/>
  <c r="AL42" i="5"/>
  <c r="AQ42" i="5"/>
  <c r="AT42" i="5"/>
  <c r="AY42" i="5"/>
  <c r="BB42" i="5"/>
  <c r="BG42" i="5"/>
  <c r="BJ42" i="5"/>
  <c r="S43" i="5"/>
  <c r="V43" i="5"/>
  <c r="AA43" i="5"/>
  <c r="AD43" i="5"/>
  <c r="AI43" i="5"/>
  <c r="AL43" i="5"/>
  <c r="AQ43" i="5"/>
  <c r="AT43" i="5"/>
  <c r="AY43" i="5"/>
  <c r="BB43" i="5"/>
  <c r="BG43" i="5"/>
  <c r="BJ43" i="5"/>
  <c r="S44" i="5"/>
  <c r="V44" i="5"/>
  <c r="AA44" i="5"/>
  <c r="AD44" i="5"/>
  <c r="AI44" i="5"/>
  <c r="AL44" i="5"/>
  <c r="AQ44" i="5"/>
  <c r="AT44" i="5"/>
  <c r="AY44" i="5"/>
  <c r="BB44" i="5"/>
  <c r="BG44" i="5"/>
  <c r="BJ44" i="5"/>
  <c r="S45" i="5"/>
  <c r="V45" i="5"/>
  <c r="AA45" i="5"/>
  <c r="AD45" i="5"/>
  <c r="AI45" i="5"/>
  <c r="AL45" i="5"/>
  <c r="AQ45" i="5"/>
  <c r="AT45" i="5"/>
  <c r="AY45" i="5"/>
  <c r="BB45" i="5"/>
  <c r="BG45" i="5"/>
  <c r="BJ45" i="5"/>
  <c r="BB6" i="5"/>
  <c r="AT6" i="5"/>
  <c r="AW33" i="15" l="1"/>
  <c r="AV33" i="15"/>
  <c r="AW32" i="15"/>
  <c r="AV32" i="15"/>
  <c r="AW31" i="15"/>
  <c r="AV31" i="15"/>
  <c r="AW30" i="15"/>
  <c r="AV30" i="15"/>
  <c r="AW29" i="15"/>
  <c r="AV29" i="15"/>
  <c r="AW28" i="15"/>
  <c r="AV28" i="15"/>
  <c r="AW27" i="15"/>
  <c r="AV27" i="15"/>
  <c r="AW26" i="15"/>
  <c r="AV26" i="15"/>
  <c r="AW25" i="15"/>
  <c r="AV25" i="15"/>
  <c r="AW24" i="15"/>
  <c r="AV24" i="15"/>
  <c r="AW23" i="15"/>
  <c r="AV23" i="15"/>
  <c r="AW22" i="15"/>
  <c r="AV22" i="15"/>
  <c r="AW21" i="15"/>
  <c r="AV21" i="15"/>
  <c r="AW20" i="15"/>
  <c r="AV20" i="15"/>
  <c r="AW19" i="15"/>
  <c r="AV19" i="15"/>
  <c r="AW18" i="15"/>
  <c r="AV18" i="15"/>
  <c r="AW17" i="15"/>
  <c r="AV17" i="15"/>
  <c r="AW16" i="15"/>
  <c r="AV16" i="15"/>
  <c r="AW15" i="15"/>
  <c r="AV15" i="15"/>
  <c r="AR34" i="15"/>
  <c r="AN34" i="15"/>
  <c r="AJ34" i="15"/>
  <c r="AF34" i="15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4" i="15" l="1"/>
  <c r="AW34" i="15"/>
  <c r="AG34" i="15"/>
  <c r="AK34" i="15"/>
  <c r="AO34" i="15"/>
  <c r="AS34" i="15"/>
  <c r="AL34" i="15"/>
  <c r="AE34" i="15"/>
  <c r="AI34" i="15"/>
  <c r="AQ34" i="15"/>
  <c r="AU34" i="15"/>
  <c r="AH34" i="15"/>
  <c r="AP34" i="15"/>
  <c r="AT34" i="15"/>
  <c r="AM34" i="15"/>
  <c r="AY6" i="5"/>
  <c r="AL6" i="5"/>
  <c r="BV7" i="5"/>
  <c r="BW7" i="5"/>
  <c r="BX7" i="5"/>
  <c r="BY7" i="5"/>
  <c r="BZ7" i="5"/>
  <c r="CA7" i="5"/>
  <c r="BV8" i="5"/>
  <c r="BW8" i="5"/>
  <c r="BX8" i="5"/>
  <c r="BY8" i="5"/>
  <c r="BZ8" i="5"/>
  <c r="CA8" i="5"/>
  <c r="BV9" i="5"/>
  <c r="BW9" i="5"/>
  <c r="BX9" i="5"/>
  <c r="BY9" i="5"/>
  <c r="BZ9" i="5"/>
  <c r="CA9" i="5"/>
  <c r="BV10" i="5"/>
  <c r="BW10" i="5"/>
  <c r="BX10" i="5"/>
  <c r="BY10" i="5"/>
  <c r="BZ10" i="5"/>
  <c r="CA10" i="5"/>
  <c r="BV11" i="5"/>
  <c r="BW11" i="5"/>
  <c r="BX11" i="5"/>
  <c r="BY11" i="5"/>
  <c r="BZ11" i="5"/>
  <c r="CA11" i="5"/>
  <c r="BV12" i="5"/>
  <c r="BW12" i="5"/>
  <c r="BX12" i="5"/>
  <c r="BY12" i="5"/>
  <c r="BZ12" i="5"/>
  <c r="CA12" i="5"/>
  <c r="BV13" i="5"/>
  <c r="BW13" i="5"/>
  <c r="BX13" i="5"/>
  <c r="BY13" i="5"/>
  <c r="BZ13" i="5"/>
  <c r="CA13" i="5"/>
  <c r="BV14" i="5"/>
  <c r="BW14" i="5"/>
  <c r="BX14" i="5"/>
  <c r="BY14" i="5"/>
  <c r="BZ14" i="5"/>
  <c r="CA14" i="5"/>
  <c r="BV15" i="5"/>
  <c r="BW15" i="5"/>
  <c r="BX15" i="5"/>
  <c r="BY15" i="5"/>
  <c r="BZ15" i="5"/>
  <c r="CA15" i="5"/>
  <c r="BV16" i="5"/>
  <c r="BW16" i="5"/>
  <c r="BX16" i="5"/>
  <c r="BY16" i="5"/>
  <c r="BZ16" i="5"/>
  <c r="CA16" i="5"/>
  <c r="BV17" i="5"/>
  <c r="BW17" i="5"/>
  <c r="BX17" i="5"/>
  <c r="BY17" i="5"/>
  <c r="BZ17" i="5"/>
  <c r="CA17" i="5"/>
  <c r="BV18" i="5"/>
  <c r="BW18" i="5"/>
  <c r="BX18" i="5"/>
  <c r="BY18" i="5"/>
  <c r="BZ18" i="5"/>
  <c r="CA18" i="5"/>
  <c r="BV19" i="5"/>
  <c r="BW19" i="5"/>
  <c r="BX19" i="5"/>
  <c r="BY19" i="5"/>
  <c r="BZ19" i="5"/>
  <c r="CA19" i="5"/>
  <c r="BV20" i="5"/>
  <c r="BW20" i="5"/>
  <c r="BX20" i="5"/>
  <c r="BY20" i="5"/>
  <c r="BZ20" i="5"/>
  <c r="CA20" i="5"/>
  <c r="BV21" i="5"/>
  <c r="BW21" i="5"/>
  <c r="BX21" i="5"/>
  <c r="BY21" i="5"/>
  <c r="BZ21" i="5"/>
  <c r="CA21" i="5"/>
  <c r="BV22" i="5"/>
  <c r="BW22" i="5"/>
  <c r="BX22" i="5"/>
  <c r="BY22" i="5"/>
  <c r="BZ22" i="5"/>
  <c r="CA22" i="5"/>
  <c r="BV23" i="5"/>
  <c r="BW23" i="5"/>
  <c r="BX23" i="5"/>
  <c r="BY23" i="5"/>
  <c r="BZ23" i="5"/>
  <c r="CA23" i="5"/>
  <c r="BV24" i="5"/>
  <c r="BW24" i="5"/>
  <c r="BX24" i="5"/>
  <c r="BY24" i="5"/>
  <c r="BZ24" i="5"/>
  <c r="CA24" i="5"/>
  <c r="BV25" i="5"/>
  <c r="BW25" i="5"/>
  <c r="BX25" i="5"/>
  <c r="BY25" i="5"/>
  <c r="BZ25" i="5"/>
  <c r="CA25" i="5"/>
  <c r="BV26" i="5"/>
  <c r="BW26" i="5"/>
  <c r="BX26" i="5"/>
  <c r="BY26" i="5"/>
  <c r="BZ26" i="5"/>
  <c r="CA26" i="5"/>
  <c r="BV27" i="5"/>
  <c r="BW27" i="5"/>
  <c r="BX27" i="5"/>
  <c r="BY27" i="5"/>
  <c r="BZ27" i="5"/>
  <c r="CA27" i="5"/>
  <c r="BV28" i="5"/>
  <c r="BW28" i="5"/>
  <c r="BX28" i="5"/>
  <c r="BY28" i="5"/>
  <c r="BZ28" i="5"/>
  <c r="CA28" i="5"/>
  <c r="BV29" i="5"/>
  <c r="BW29" i="5"/>
  <c r="BX29" i="5"/>
  <c r="BY29" i="5"/>
  <c r="BZ29" i="5"/>
  <c r="CA29" i="5"/>
  <c r="BV30" i="5"/>
  <c r="BW30" i="5"/>
  <c r="BX30" i="5"/>
  <c r="BY30" i="5"/>
  <c r="BZ30" i="5"/>
  <c r="CA30" i="5"/>
  <c r="BV31" i="5"/>
  <c r="BW31" i="5"/>
  <c r="BX31" i="5"/>
  <c r="BY31" i="5"/>
  <c r="BZ31" i="5"/>
  <c r="CA31" i="5"/>
  <c r="BV32" i="5"/>
  <c r="BW32" i="5"/>
  <c r="BX32" i="5"/>
  <c r="BY32" i="5"/>
  <c r="BZ32" i="5"/>
  <c r="CA32" i="5"/>
  <c r="BV33" i="5"/>
  <c r="BW33" i="5"/>
  <c r="BX33" i="5"/>
  <c r="BY33" i="5"/>
  <c r="BZ33" i="5"/>
  <c r="CA33" i="5"/>
  <c r="BV34" i="5"/>
  <c r="BW34" i="5"/>
  <c r="BX34" i="5"/>
  <c r="BY34" i="5"/>
  <c r="BZ34" i="5"/>
  <c r="CA34" i="5"/>
  <c r="BV35" i="5"/>
  <c r="BW35" i="5"/>
  <c r="BX35" i="5"/>
  <c r="BY35" i="5"/>
  <c r="BZ35" i="5"/>
  <c r="CA35" i="5"/>
  <c r="BV36" i="5"/>
  <c r="BW36" i="5"/>
  <c r="BX36" i="5"/>
  <c r="BY36" i="5"/>
  <c r="BZ36" i="5"/>
  <c r="CA36" i="5"/>
  <c r="BV37" i="5"/>
  <c r="BW37" i="5"/>
  <c r="BX37" i="5"/>
  <c r="BY37" i="5"/>
  <c r="BZ37" i="5"/>
  <c r="CA37" i="5"/>
  <c r="BV38" i="5"/>
  <c r="BW38" i="5"/>
  <c r="BX38" i="5"/>
  <c r="BY38" i="5"/>
  <c r="BZ38" i="5"/>
  <c r="CA38" i="5"/>
  <c r="BV39" i="5"/>
  <c r="BW39" i="5"/>
  <c r="BX39" i="5"/>
  <c r="BY39" i="5"/>
  <c r="BZ39" i="5"/>
  <c r="CA39" i="5"/>
  <c r="BV40" i="5"/>
  <c r="BW40" i="5"/>
  <c r="BX40" i="5"/>
  <c r="BY40" i="5"/>
  <c r="BZ40" i="5"/>
  <c r="CA40" i="5"/>
  <c r="BV41" i="5"/>
  <c r="BW41" i="5"/>
  <c r="BX41" i="5"/>
  <c r="BY41" i="5"/>
  <c r="BZ41" i="5"/>
  <c r="CA41" i="5"/>
  <c r="BV42" i="5"/>
  <c r="BW42" i="5"/>
  <c r="BX42" i="5"/>
  <c r="BY42" i="5"/>
  <c r="BZ42" i="5"/>
  <c r="CA42" i="5"/>
  <c r="BV43" i="5"/>
  <c r="BW43" i="5"/>
  <c r="BX43" i="5"/>
  <c r="BY43" i="5"/>
  <c r="BZ43" i="5"/>
  <c r="CA43" i="5"/>
  <c r="BV44" i="5"/>
  <c r="BW44" i="5"/>
  <c r="BX44" i="5"/>
  <c r="BY44" i="5"/>
  <c r="BZ44" i="5"/>
  <c r="CA44" i="5"/>
  <c r="BV45" i="5"/>
  <c r="BW45" i="5"/>
  <c r="BX45" i="5"/>
  <c r="BY45" i="5"/>
  <c r="BZ45" i="5"/>
  <c r="CA45" i="5"/>
  <c r="BX6" i="5"/>
  <c r="AI6" i="5" s="1"/>
  <c r="BY6" i="5"/>
  <c r="AQ6" i="5" s="1"/>
  <c r="BZ6" i="5"/>
  <c r="CA6" i="5"/>
  <c r="BJ6" i="5" s="1"/>
  <c r="R2" i="14"/>
  <c r="BG9" i="5" l="1"/>
  <c r="BJ9" i="5"/>
  <c r="BB8" i="5"/>
  <c r="AY8" i="5"/>
  <c r="AT7" i="5"/>
  <c r="AQ7" i="5"/>
  <c r="AA8" i="5"/>
  <c r="AD8" i="5"/>
  <c r="AA7" i="5"/>
  <c r="AD7" i="5"/>
  <c r="S8" i="5"/>
  <c r="V8" i="5"/>
  <c r="V7" i="5"/>
  <c r="S7" i="5"/>
  <c r="BG6" i="5"/>
  <c r="AA6" i="2"/>
  <c r="AA5" i="2"/>
  <c r="AA4" i="2"/>
  <c r="V6" i="2"/>
  <c r="V5" i="2"/>
  <c r="V4" i="2"/>
  <c r="N6" i="2"/>
  <c r="N5" i="2"/>
  <c r="N4" i="2"/>
  <c r="C3" i="2"/>
  <c r="AC6" i="15" l="1"/>
  <c r="W6" i="15"/>
  <c r="N6" i="15"/>
  <c r="AC5" i="15"/>
  <c r="W5" i="15"/>
  <c r="N5" i="15"/>
  <c r="AC4" i="15"/>
  <c r="W4" i="15"/>
  <c r="N4" i="15"/>
  <c r="C3" i="15"/>
  <c r="AO39" i="15"/>
  <c r="AO39" i="2"/>
  <c r="J3" i="5"/>
  <c r="B11" i="11"/>
  <c r="B9" i="11"/>
  <c r="AK6" i="2" s="1"/>
  <c r="B8" i="11"/>
  <c r="AK4" i="2" s="1"/>
  <c r="B7" i="11"/>
  <c r="AK3" i="2" s="1"/>
  <c r="B1" i="11"/>
  <c r="AN4" i="15" l="1"/>
  <c r="AN6" i="15"/>
  <c r="AN3" i="15"/>
  <c r="P3" i="14"/>
  <c r="P4" i="14"/>
  <c r="Q4" i="14" s="1"/>
  <c r="P5" i="14"/>
  <c r="P6" i="14"/>
  <c r="Q6" i="14" s="1"/>
  <c r="P7" i="14"/>
  <c r="Q7" i="14" s="1"/>
  <c r="P8" i="14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P21" i="14"/>
  <c r="Q21" i="14" s="1"/>
  <c r="P22" i="14"/>
  <c r="Q22" i="14" s="1"/>
  <c r="P23" i="14"/>
  <c r="Q23" i="14" s="1"/>
  <c r="P24" i="14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P37" i="14"/>
  <c r="Q37" i="14" s="1"/>
  <c r="P38" i="14"/>
  <c r="Q38" i="14" s="1"/>
  <c r="P39" i="14"/>
  <c r="Q39" i="14" s="1"/>
  <c r="P40" i="14"/>
  <c r="P41" i="14"/>
  <c r="Q41" i="14" s="1"/>
  <c r="P2" i="14"/>
  <c r="Q2" i="14" s="1"/>
  <c r="Q3" i="14"/>
  <c r="Q5" i="14"/>
  <c r="Q8" i="14"/>
  <c r="Q20" i="14"/>
  <c r="Q24" i="14"/>
  <c r="Q36" i="14"/>
  <c r="Q40" i="14"/>
  <c r="AX16" i="15" l="1"/>
  <c r="AY16" i="15"/>
  <c r="AX17" i="15"/>
  <c r="AY17" i="15"/>
  <c r="AX18" i="15"/>
  <c r="AY18" i="15"/>
  <c r="AX19" i="15"/>
  <c r="AY19" i="15"/>
  <c r="AX20" i="15"/>
  <c r="AY20" i="15"/>
  <c r="AX21" i="15"/>
  <c r="AY21" i="15"/>
  <c r="AX22" i="15"/>
  <c r="AY22" i="15"/>
  <c r="AX23" i="15"/>
  <c r="AY23" i="15"/>
  <c r="AX24" i="15"/>
  <c r="AY24" i="15"/>
  <c r="AX25" i="15"/>
  <c r="AY25" i="15"/>
  <c r="AX26" i="15"/>
  <c r="AY26" i="15"/>
  <c r="AX27" i="15"/>
  <c r="AY27" i="15"/>
  <c r="AX28" i="15"/>
  <c r="AY28" i="15"/>
  <c r="AX29" i="15"/>
  <c r="AY29" i="15"/>
  <c r="AX30" i="15"/>
  <c r="AY30" i="15"/>
  <c r="AX31" i="15"/>
  <c r="AY31" i="15"/>
  <c r="AX32" i="15"/>
  <c r="AY32" i="15"/>
  <c r="AX33" i="15"/>
  <c r="AY33" i="15"/>
  <c r="AY15" i="15"/>
  <c r="AX15" i="15"/>
  <c r="B16" i="15"/>
  <c r="B17" i="15"/>
  <c r="N17" i="15" s="1"/>
  <c r="B18" i="15"/>
  <c r="B19" i="15"/>
  <c r="B20" i="15"/>
  <c r="B21" i="15"/>
  <c r="N21" i="15" s="1"/>
  <c r="B22" i="15"/>
  <c r="B23" i="15"/>
  <c r="W23" i="15" s="1"/>
  <c r="B24" i="15"/>
  <c r="B25" i="15"/>
  <c r="Y25" i="15" s="1"/>
  <c r="B26" i="15"/>
  <c r="B27" i="15"/>
  <c r="B28" i="15"/>
  <c r="B29" i="15"/>
  <c r="N29" i="15" s="1"/>
  <c r="B30" i="15"/>
  <c r="B31" i="15"/>
  <c r="B32" i="15"/>
  <c r="B33" i="15"/>
  <c r="W33" i="15" s="1"/>
  <c r="B15" i="15"/>
  <c r="N15" i="15" s="1"/>
  <c r="M37" i="15"/>
  <c r="E24" i="15"/>
  <c r="B1" i="15"/>
  <c r="N28" i="15" l="1"/>
  <c r="W15" i="15"/>
  <c r="W28" i="15"/>
  <c r="Y24" i="15"/>
  <c r="N16" i="15"/>
  <c r="E20" i="15"/>
  <c r="Y27" i="15"/>
  <c r="N20" i="15"/>
  <c r="E32" i="15"/>
  <c r="Y32" i="15"/>
  <c r="E16" i="15"/>
  <c r="E27" i="15"/>
  <c r="W29" i="15"/>
  <c r="W17" i="15"/>
  <c r="E25" i="15"/>
  <c r="E21" i="15"/>
  <c r="N18" i="15"/>
  <c r="W18" i="15"/>
  <c r="N22" i="15"/>
  <c r="E26" i="15"/>
  <c r="N30" i="15"/>
  <c r="E22" i="15"/>
  <c r="Y26" i="15"/>
  <c r="W30" i="15"/>
  <c r="BB15" i="15"/>
  <c r="BC15" i="15" s="1"/>
  <c r="BB32" i="15"/>
  <c r="BC32" i="15" s="1"/>
  <c r="BB31" i="15"/>
  <c r="BC31" i="15" s="1"/>
  <c r="BB30" i="15"/>
  <c r="BC30" i="15" s="1"/>
  <c r="BB28" i="15"/>
  <c r="BC28" i="15" s="1"/>
  <c r="BB27" i="15"/>
  <c r="BC27" i="15" s="1"/>
  <c r="BB26" i="15"/>
  <c r="BC26" i="15" s="1"/>
  <c r="BB24" i="15"/>
  <c r="BC24" i="15" s="1"/>
  <c r="BB22" i="15"/>
  <c r="BC22" i="15" s="1"/>
  <c r="BB20" i="15"/>
  <c r="BC20" i="15" s="1"/>
  <c r="BB19" i="15"/>
  <c r="BC19" i="15" s="1"/>
  <c r="BB18" i="15"/>
  <c r="BC18" i="15" s="1"/>
  <c r="BB16" i="15"/>
  <c r="BC16" i="15" s="1"/>
  <c r="BB25" i="15"/>
  <c r="BC25" i="15" s="1"/>
  <c r="AY34" i="15"/>
  <c r="BB17" i="15"/>
  <c r="BC17" i="15" s="1"/>
  <c r="AX34" i="15"/>
  <c r="Y18" i="15"/>
  <c r="W19" i="15"/>
  <c r="W21" i="15"/>
  <c r="W22" i="15"/>
  <c r="N25" i="15"/>
  <c r="N26" i="15"/>
  <c r="Y29" i="15"/>
  <c r="Y30" i="15"/>
  <c r="BB21" i="15"/>
  <c r="BC21" i="15" s="1"/>
  <c r="E18" i="15"/>
  <c r="Y22" i="15"/>
  <c r="W25" i="15"/>
  <c r="W26" i="15"/>
  <c r="E29" i="15"/>
  <c r="E30" i="15"/>
  <c r="Y33" i="15"/>
  <c r="BB23" i="15"/>
  <c r="BC23" i="15" s="1"/>
  <c r="BB33" i="15"/>
  <c r="BC33" i="15" s="1"/>
  <c r="N33" i="15"/>
  <c r="E33" i="15"/>
  <c r="Y28" i="15"/>
  <c r="Y16" i="15"/>
  <c r="Y20" i="15"/>
  <c r="W24" i="15"/>
  <c r="E28" i="15"/>
  <c r="W31" i="15"/>
  <c r="W32" i="15"/>
  <c r="W16" i="15"/>
  <c r="W20" i="15"/>
  <c r="N24" i="15"/>
  <c r="N32" i="15"/>
  <c r="N27" i="15"/>
  <c r="Y31" i="15"/>
  <c r="N23" i="15"/>
  <c r="W27" i="15"/>
  <c r="E31" i="15"/>
  <c r="N19" i="15"/>
  <c r="E23" i="15"/>
  <c r="N31" i="15"/>
  <c r="Y17" i="15"/>
  <c r="Y19" i="15"/>
  <c r="Y21" i="15"/>
  <c r="Y23" i="15"/>
  <c r="Y15" i="15"/>
  <c r="E17" i="15"/>
  <c r="E19" i="15"/>
  <c r="E15" i="15"/>
  <c r="E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6" i="5"/>
  <c r="BB29" i="15" l="1"/>
  <c r="BC29" i="15" s="1"/>
  <c r="BC34" i="15" s="1"/>
  <c r="AW3" i="14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N3" i="14" l="1"/>
  <c r="O3" i="14" s="1"/>
  <c r="N4" i="14"/>
  <c r="O4" i="14" s="1"/>
  <c r="N5" i="14"/>
  <c r="O5" i="14" s="1"/>
  <c r="N6" i="14"/>
  <c r="O6" i="14" s="1"/>
  <c r="N7" i="14"/>
  <c r="O7" i="14" s="1"/>
  <c r="N8" i="14"/>
  <c r="O8" i="14" s="1"/>
  <c r="N9" i="14"/>
  <c r="O9" i="14" s="1"/>
  <c r="N10" i="14"/>
  <c r="O10" i="14" s="1"/>
  <c r="N11" i="14"/>
  <c r="O11" i="14" s="1"/>
  <c r="N12" i="14"/>
  <c r="O12" i="14" s="1"/>
  <c r="N13" i="14"/>
  <c r="O13" i="14" s="1"/>
  <c r="N14" i="14"/>
  <c r="O14" i="14" s="1"/>
  <c r="N15" i="14"/>
  <c r="O15" i="14" s="1"/>
  <c r="N16" i="14"/>
  <c r="O16" i="14" s="1"/>
  <c r="N17" i="14"/>
  <c r="O17" i="14" s="1"/>
  <c r="N18" i="14"/>
  <c r="O18" i="14" s="1"/>
  <c r="N19" i="14"/>
  <c r="O19" i="14" s="1"/>
  <c r="N20" i="14"/>
  <c r="O20" i="14" s="1"/>
  <c r="N21" i="14"/>
  <c r="O21" i="14" s="1"/>
  <c r="N22" i="14"/>
  <c r="O22" i="14" s="1"/>
  <c r="N23" i="14"/>
  <c r="O23" i="14" s="1"/>
  <c r="N24" i="14"/>
  <c r="O24" i="14" s="1"/>
  <c r="N25" i="14"/>
  <c r="O25" i="14" s="1"/>
  <c r="N26" i="14"/>
  <c r="O26" i="14" s="1"/>
  <c r="N27" i="14"/>
  <c r="O27" i="14" s="1"/>
  <c r="N28" i="14"/>
  <c r="O28" i="14" s="1"/>
  <c r="N29" i="14"/>
  <c r="O29" i="14" s="1"/>
  <c r="N30" i="14"/>
  <c r="O30" i="14" s="1"/>
  <c r="N31" i="14"/>
  <c r="O31" i="14" s="1"/>
  <c r="N32" i="14"/>
  <c r="O32" i="14" s="1"/>
  <c r="N33" i="14"/>
  <c r="O33" i="14" s="1"/>
  <c r="N34" i="14"/>
  <c r="O34" i="14" s="1"/>
  <c r="N35" i="14"/>
  <c r="O35" i="14" s="1"/>
  <c r="N36" i="14"/>
  <c r="O36" i="14" s="1"/>
  <c r="N37" i="14"/>
  <c r="O37" i="14" s="1"/>
  <c r="N38" i="14"/>
  <c r="O38" i="14" s="1"/>
  <c r="N39" i="14"/>
  <c r="O39" i="14" s="1"/>
  <c r="N40" i="14"/>
  <c r="O40" i="14" s="1"/>
  <c r="N41" i="14"/>
  <c r="O41" i="14" s="1"/>
  <c r="N2" i="14"/>
  <c r="O2" i="14" s="1"/>
  <c r="AW5" i="14"/>
  <c r="C3" i="14" l="1"/>
  <c r="D3" i="14"/>
  <c r="E3" i="14"/>
  <c r="F3" i="14"/>
  <c r="G3" i="14"/>
  <c r="I3" i="14"/>
  <c r="J3" i="14"/>
  <c r="L3" i="14"/>
  <c r="C4" i="14"/>
  <c r="H4" i="14" s="1"/>
  <c r="D4" i="14"/>
  <c r="E4" i="14"/>
  <c r="F4" i="14"/>
  <c r="I4" i="14"/>
  <c r="J4" i="14"/>
  <c r="L4" i="14"/>
  <c r="C5" i="14"/>
  <c r="G5" i="14" s="1"/>
  <c r="D5" i="14"/>
  <c r="E5" i="14"/>
  <c r="F5" i="14"/>
  <c r="I5" i="14"/>
  <c r="J5" i="14"/>
  <c r="L5" i="14"/>
  <c r="C6" i="14"/>
  <c r="H6" i="14" s="1"/>
  <c r="D6" i="14"/>
  <c r="E6" i="14"/>
  <c r="F6" i="14"/>
  <c r="I6" i="14"/>
  <c r="J6" i="14"/>
  <c r="L6" i="14"/>
  <c r="C7" i="14"/>
  <c r="D7" i="14"/>
  <c r="E7" i="14"/>
  <c r="F7" i="14"/>
  <c r="I7" i="14"/>
  <c r="J7" i="14"/>
  <c r="L7" i="14"/>
  <c r="C8" i="14"/>
  <c r="H8" i="14" s="1"/>
  <c r="D8" i="14"/>
  <c r="E8" i="14"/>
  <c r="F8" i="14"/>
  <c r="I8" i="14"/>
  <c r="J8" i="14"/>
  <c r="L8" i="14"/>
  <c r="C9" i="14"/>
  <c r="D9" i="14"/>
  <c r="E9" i="14"/>
  <c r="F9" i="14"/>
  <c r="I9" i="14"/>
  <c r="J9" i="14"/>
  <c r="L9" i="14"/>
  <c r="C10" i="14"/>
  <c r="H10" i="14" s="1"/>
  <c r="D10" i="14"/>
  <c r="E10" i="14"/>
  <c r="F10" i="14"/>
  <c r="I10" i="14"/>
  <c r="J10" i="14"/>
  <c r="L10" i="14"/>
  <c r="C11" i="14"/>
  <c r="D11" i="14"/>
  <c r="E11" i="14"/>
  <c r="F11" i="14"/>
  <c r="I11" i="14"/>
  <c r="J11" i="14"/>
  <c r="L11" i="14"/>
  <c r="C12" i="14"/>
  <c r="H12" i="14" s="1"/>
  <c r="D12" i="14"/>
  <c r="E12" i="14"/>
  <c r="F12" i="14"/>
  <c r="I12" i="14"/>
  <c r="J12" i="14"/>
  <c r="L12" i="14"/>
  <c r="C13" i="14"/>
  <c r="D13" i="14"/>
  <c r="E13" i="14"/>
  <c r="F13" i="14"/>
  <c r="I13" i="14"/>
  <c r="J13" i="14"/>
  <c r="L13" i="14"/>
  <c r="C14" i="14"/>
  <c r="H14" i="14" s="1"/>
  <c r="D14" i="14"/>
  <c r="E14" i="14"/>
  <c r="F14" i="14"/>
  <c r="I14" i="14"/>
  <c r="J14" i="14"/>
  <c r="L14" i="14"/>
  <c r="C15" i="14"/>
  <c r="D15" i="14"/>
  <c r="E15" i="14"/>
  <c r="F15" i="14"/>
  <c r="I15" i="14"/>
  <c r="J15" i="14"/>
  <c r="L15" i="14"/>
  <c r="C16" i="14"/>
  <c r="H16" i="14" s="1"/>
  <c r="D16" i="14"/>
  <c r="E16" i="14"/>
  <c r="F16" i="14"/>
  <c r="I16" i="14"/>
  <c r="J16" i="14"/>
  <c r="L16" i="14"/>
  <c r="C17" i="14"/>
  <c r="D17" i="14"/>
  <c r="E17" i="14"/>
  <c r="F17" i="14"/>
  <c r="I17" i="14"/>
  <c r="J17" i="14"/>
  <c r="L17" i="14"/>
  <c r="C18" i="14"/>
  <c r="H18" i="14" s="1"/>
  <c r="D18" i="14"/>
  <c r="E18" i="14"/>
  <c r="F18" i="14"/>
  <c r="I18" i="14"/>
  <c r="J18" i="14"/>
  <c r="L18" i="14"/>
  <c r="C19" i="14"/>
  <c r="D19" i="14"/>
  <c r="E19" i="14"/>
  <c r="F19" i="14"/>
  <c r="I19" i="14"/>
  <c r="J19" i="14"/>
  <c r="L19" i="14"/>
  <c r="C20" i="14"/>
  <c r="H20" i="14" s="1"/>
  <c r="D20" i="14"/>
  <c r="E20" i="14"/>
  <c r="F20" i="14"/>
  <c r="I20" i="14"/>
  <c r="J20" i="14"/>
  <c r="L20" i="14"/>
  <c r="C21" i="14"/>
  <c r="D21" i="14"/>
  <c r="E21" i="14"/>
  <c r="F21" i="14"/>
  <c r="I21" i="14"/>
  <c r="J21" i="14"/>
  <c r="L21" i="14"/>
  <c r="C22" i="14"/>
  <c r="H22" i="14" s="1"/>
  <c r="D22" i="14"/>
  <c r="E22" i="14"/>
  <c r="F22" i="14"/>
  <c r="I22" i="14"/>
  <c r="J22" i="14"/>
  <c r="L22" i="14"/>
  <c r="C23" i="14"/>
  <c r="D23" i="14"/>
  <c r="E23" i="14"/>
  <c r="F23" i="14"/>
  <c r="I23" i="14"/>
  <c r="J23" i="14"/>
  <c r="L23" i="14"/>
  <c r="C24" i="14"/>
  <c r="H24" i="14" s="1"/>
  <c r="D24" i="14"/>
  <c r="E24" i="14"/>
  <c r="F24" i="14"/>
  <c r="I24" i="14"/>
  <c r="J24" i="14"/>
  <c r="L24" i="14"/>
  <c r="C25" i="14"/>
  <c r="D25" i="14"/>
  <c r="E25" i="14"/>
  <c r="F25" i="14"/>
  <c r="I25" i="14"/>
  <c r="J25" i="14"/>
  <c r="L25" i="14"/>
  <c r="C26" i="14"/>
  <c r="H26" i="14" s="1"/>
  <c r="D26" i="14"/>
  <c r="E26" i="14"/>
  <c r="F26" i="14"/>
  <c r="I26" i="14"/>
  <c r="J26" i="14"/>
  <c r="L26" i="14"/>
  <c r="C27" i="14"/>
  <c r="D27" i="14"/>
  <c r="E27" i="14"/>
  <c r="F27" i="14"/>
  <c r="G27" i="14"/>
  <c r="I27" i="14"/>
  <c r="J27" i="14"/>
  <c r="L27" i="14"/>
  <c r="C28" i="14"/>
  <c r="H28" i="14" s="1"/>
  <c r="D28" i="14"/>
  <c r="E28" i="14"/>
  <c r="F28" i="14"/>
  <c r="I28" i="14"/>
  <c r="J28" i="14"/>
  <c r="L28" i="14"/>
  <c r="C29" i="14"/>
  <c r="D29" i="14"/>
  <c r="E29" i="14"/>
  <c r="F29" i="14"/>
  <c r="I29" i="14"/>
  <c r="J29" i="14"/>
  <c r="L29" i="14"/>
  <c r="C30" i="14"/>
  <c r="H30" i="14" s="1"/>
  <c r="D30" i="14"/>
  <c r="E30" i="14"/>
  <c r="F30" i="14"/>
  <c r="I30" i="14"/>
  <c r="J30" i="14"/>
  <c r="L30" i="14"/>
  <c r="C31" i="14"/>
  <c r="D31" i="14"/>
  <c r="E31" i="14"/>
  <c r="F31" i="14"/>
  <c r="I31" i="14"/>
  <c r="J31" i="14"/>
  <c r="L31" i="14"/>
  <c r="C32" i="14"/>
  <c r="H32" i="14" s="1"/>
  <c r="D32" i="14"/>
  <c r="E32" i="14"/>
  <c r="F32" i="14"/>
  <c r="I32" i="14"/>
  <c r="J32" i="14"/>
  <c r="L32" i="14"/>
  <c r="C33" i="14"/>
  <c r="D33" i="14"/>
  <c r="E33" i="14"/>
  <c r="F33" i="14"/>
  <c r="I33" i="14"/>
  <c r="J33" i="14"/>
  <c r="L33" i="14"/>
  <c r="C34" i="14"/>
  <c r="H34" i="14" s="1"/>
  <c r="D34" i="14"/>
  <c r="E34" i="14"/>
  <c r="F34" i="14"/>
  <c r="I34" i="14"/>
  <c r="J34" i="14"/>
  <c r="L34" i="14"/>
  <c r="C35" i="14"/>
  <c r="D35" i="14"/>
  <c r="E35" i="14"/>
  <c r="F35" i="14"/>
  <c r="I35" i="14"/>
  <c r="J35" i="14"/>
  <c r="L35" i="14"/>
  <c r="C36" i="14"/>
  <c r="H36" i="14" s="1"/>
  <c r="D36" i="14"/>
  <c r="E36" i="14"/>
  <c r="F36" i="14"/>
  <c r="I36" i="14"/>
  <c r="J36" i="14"/>
  <c r="L36" i="14"/>
  <c r="C37" i="14"/>
  <c r="D37" i="14"/>
  <c r="E37" i="14"/>
  <c r="F37" i="14"/>
  <c r="I37" i="14"/>
  <c r="J37" i="14"/>
  <c r="L37" i="14"/>
  <c r="C38" i="14"/>
  <c r="H38" i="14" s="1"/>
  <c r="D38" i="14"/>
  <c r="E38" i="14"/>
  <c r="F38" i="14"/>
  <c r="I38" i="14"/>
  <c r="J38" i="14"/>
  <c r="L38" i="14"/>
  <c r="C39" i="14"/>
  <c r="D39" i="14"/>
  <c r="E39" i="14"/>
  <c r="F39" i="14"/>
  <c r="I39" i="14"/>
  <c r="J39" i="14"/>
  <c r="L39" i="14"/>
  <c r="C40" i="14"/>
  <c r="H40" i="14" s="1"/>
  <c r="D40" i="14"/>
  <c r="E40" i="14"/>
  <c r="F40" i="14"/>
  <c r="I40" i="14"/>
  <c r="J40" i="14"/>
  <c r="L40" i="14"/>
  <c r="C41" i="14"/>
  <c r="D41" i="14"/>
  <c r="E41" i="14"/>
  <c r="F41" i="14"/>
  <c r="I41" i="14"/>
  <c r="J41" i="14"/>
  <c r="L41" i="14"/>
  <c r="T3" i="14"/>
  <c r="U3" i="14"/>
  <c r="V3" i="14"/>
  <c r="W3" i="14"/>
  <c r="X3" i="14"/>
  <c r="Z3" i="14"/>
  <c r="AA3" i="14"/>
  <c r="AB3" i="14"/>
  <c r="AC3" i="14"/>
  <c r="AD3" i="14"/>
  <c r="AE3" i="14"/>
  <c r="AF3" i="14"/>
  <c r="AH3" i="14"/>
  <c r="AI3" i="14"/>
  <c r="AJ3" i="14"/>
  <c r="AK3" i="14"/>
  <c r="AL3" i="14"/>
  <c r="AM3" i="14"/>
  <c r="AN3" i="14"/>
  <c r="AP3" i="14"/>
  <c r="AQ3" i="14"/>
  <c r="T4" i="14"/>
  <c r="U4" i="14"/>
  <c r="V4" i="14"/>
  <c r="W4" i="14"/>
  <c r="X4" i="14"/>
  <c r="Z4" i="14"/>
  <c r="AA4" i="14"/>
  <c r="AB4" i="14"/>
  <c r="AC4" i="14"/>
  <c r="AD4" i="14"/>
  <c r="AE4" i="14"/>
  <c r="AF4" i="14"/>
  <c r="AH4" i="14"/>
  <c r="AI4" i="14"/>
  <c r="AJ4" i="14"/>
  <c r="AK4" i="14"/>
  <c r="AL4" i="14"/>
  <c r="AM4" i="14"/>
  <c r="AN4" i="14"/>
  <c r="AP4" i="14"/>
  <c r="AQ4" i="14"/>
  <c r="T5" i="14"/>
  <c r="U5" i="14"/>
  <c r="V5" i="14"/>
  <c r="W5" i="14"/>
  <c r="X5" i="14"/>
  <c r="Z5" i="14"/>
  <c r="AA5" i="14"/>
  <c r="AB5" i="14"/>
  <c r="AC5" i="14"/>
  <c r="AD5" i="14"/>
  <c r="AE5" i="14"/>
  <c r="AF5" i="14"/>
  <c r="AH5" i="14"/>
  <c r="AI5" i="14"/>
  <c r="AJ5" i="14"/>
  <c r="AK5" i="14"/>
  <c r="AL5" i="14"/>
  <c r="AM5" i="14"/>
  <c r="AN5" i="14"/>
  <c r="AP5" i="14"/>
  <c r="AQ5" i="14"/>
  <c r="T6" i="14"/>
  <c r="U6" i="14"/>
  <c r="V6" i="14"/>
  <c r="W6" i="14"/>
  <c r="X6" i="14"/>
  <c r="Z6" i="14"/>
  <c r="AA6" i="14"/>
  <c r="AB6" i="14"/>
  <c r="AC6" i="14"/>
  <c r="AD6" i="14"/>
  <c r="AE6" i="14"/>
  <c r="AF6" i="14"/>
  <c r="AH6" i="14"/>
  <c r="AI6" i="14"/>
  <c r="AJ6" i="14"/>
  <c r="AK6" i="14"/>
  <c r="AL6" i="14"/>
  <c r="AM6" i="14"/>
  <c r="AN6" i="14"/>
  <c r="AP6" i="14"/>
  <c r="AQ6" i="14"/>
  <c r="T7" i="14"/>
  <c r="U7" i="14"/>
  <c r="V7" i="14"/>
  <c r="W7" i="14"/>
  <c r="X7" i="14"/>
  <c r="Z7" i="14"/>
  <c r="AA7" i="14"/>
  <c r="AB7" i="14"/>
  <c r="AC7" i="14"/>
  <c r="AD7" i="14"/>
  <c r="AE7" i="14"/>
  <c r="AF7" i="14"/>
  <c r="AH7" i="14"/>
  <c r="AI7" i="14"/>
  <c r="AJ7" i="14"/>
  <c r="AK7" i="14"/>
  <c r="AL7" i="14"/>
  <c r="AM7" i="14"/>
  <c r="AN7" i="14"/>
  <c r="AP7" i="14"/>
  <c r="AQ7" i="14"/>
  <c r="T8" i="14"/>
  <c r="U8" i="14"/>
  <c r="V8" i="14"/>
  <c r="W8" i="14"/>
  <c r="X8" i="14"/>
  <c r="Z8" i="14"/>
  <c r="AA8" i="14"/>
  <c r="AB8" i="14"/>
  <c r="AC8" i="14"/>
  <c r="AD8" i="14"/>
  <c r="AE8" i="14"/>
  <c r="AF8" i="14"/>
  <c r="AH8" i="14"/>
  <c r="AI8" i="14"/>
  <c r="AJ8" i="14"/>
  <c r="AK8" i="14"/>
  <c r="AL8" i="14"/>
  <c r="AM8" i="14"/>
  <c r="AN8" i="14"/>
  <c r="AP8" i="14"/>
  <c r="AQ8" i="14"/>
  <c r="T9" i="14"/>
  <c r="U9" i="14"/>
  <c r="V9" i="14"/>
  <c r="W9" i="14"/>
  <c r="X9" i="14"/>
  <c r="Z9" i="14"/>
  <c r="AA9" i="14"/>
  <c r="AB9" i="14"/>
  <c r="AC9" i="14"/>
  <c r="AD9" i="14"/>
  <c r="AE9" i="14"/>
  <c r="AF9" i="14"/>
  <c r="AH9" i="14"/>
  <c r="AI9" i="14"/>
  <c r="AJ9" i="14"/>
  <c r="AK9" i="14"/>
  <c r="AL9" i="14"/>
  <c r="AM9" i="14"/>
  <c r="AN9" i="14"/>
  <c r="AP9" i="14"/>
  <c r="AQ9" i="14"/>
  <c r="T10" i="14"/>
  <c r="U10" i="14"/>
  <c r="V10" i="14"/>
  <c r="W10" i="14"/>
  <c r="X10" i="14"/>
  <c r="Z10" i="14"/>
  <c r="AA10" i="14"/>
  <c r="AB10" i="14"/>
  <c r="AC10" i="14"/>
  <c r="AD10" i="14"/>
  <c r="AE10" i="14"/>
  <c r="AF10" i="14"/>
  <c r="AH10" i="14"/>
  <c r="AI10" i="14"/>
  <c r="AJ10" i="14"/>
  <c r="AK10" i="14"/>
  <c r="AL10" i="14"/>
  <c r="AM10" i="14"/>
  <c r="AN10" i="14"/>
  <c r="AP10" i="14"/>
  <c r="AQ10" i="14"/>
  <c r="T11" i="14"/>
  <c r="U11" i="14"/>
  <c r="V11" i="14"/>
  <c r="W11" i="14"/>
  <c r="X11" i="14"/>
  <c r="Z11" i="14"/>
  <c r="AA11" i="14"/>
  <c r="AB11" i="14"/>
  <c r="AC11" i="14"/>
  <c r="AD11" i="14"/>
  <c r="AE11" i="14"/>
  <c r="AF11" i="14"/>
  <c r="AH11" i="14"/>
  <c r="AI11" i="14"/>
  <c r="AJ11" i="14"/>
  <c r="AK11" i="14"/>
  <c r="AL11" i="14"/>
  <c r="AM11" i="14"/>
  <c r="AN11" i="14"/>
  <c r="AP11" i="14"/>
  <c r="AQ11" i="14"/>
  <c r="T12" i="14"/>
  <c r="U12" i="14"/>
  <c r="V12" i="14"/>
  <c r="W12" i="14"/>
  <c r="X12" i="14"/>
  <c r="Z12" i="14"/>
  <c r="AA12" i="14"/>
  <c r="AB12" i="14"/>
  <c r="AC12" i="14"/>
  <c r="AD12" i="14"/>
  <c r="AE12" i="14"/>
  <c r="AF12" i="14"/>
  <c r="AH12" i="14"/>
  <c r="AI12" i="14"/>
  <c r="AJ12" i="14"/>
  <c r="AK12" i="14"/>
  <c r="AL12" i="14"/>
  <c r="AM12" i="14"/>
  <c r="AN12" i="14"/>
  <c r="AP12" i="14"/>
  <c r="AQ12" i="14"/>
  <c r="T13" i="14"/>
  <c r="U13" i="14"/>
  <c r="V13" i="14"/>
  <c r="W13" i="14"/>
  <c r="X13" i="14"/>
  <c r="Z13" i="14"/>
  <c r="AA13" i="14"/>
  <c r="AB13" i="14"/>
  <c r="AC13" i="14"/>
  <c r="AD13" i="14"/>
  <c r="AE13" i="14"/>
  <c r="AF13" i="14"/>
  <c r="AH13" i="14"/>
  <c r="AI13" i="14"/>
  <c r="AJ13" i="14"/>
  <c r="AK13" i="14"/>
  <c r="AL13" i="14"/>
  <c r="AM13" i="14"/>
  <c r="AN13" i="14"/>
  <c r="AP13" i="14"/>
  <c r="AQ13" i="14"/>
  <c r="T14" i="14"/>
  <c r="U14" i="14"/>
  <c r="V14" i="14"/>
  <c r="W14" i="14"/>
  <c r="X14" i="14"/>
  <c r="Z14" i="14"/>
  <c r="AA14" i="14"/>
  <c r="AB14" i="14"/>
  <c r="AC14" i="14"/>
  <c r="AD14" i="14"/>
  <c r="AE14" i="14"/>
  <c r="AF14" i="14"/>
  <c r="AH14" i="14"/>
  <c r="AI14" i="14"/>
  <c r="AJ14" i="14"/>
  <c r="AK14" i="14"/>
  <c r="AL14" i="14"/>
  <c r="AM14" i="14"/>
  <c r="AN14" i="14"/>
  <c r="AP14" i="14"/>
  <c r="AQ14" i="14"/>
  <c r="T15" i="14"/>
  <c r="U15" i="14"/>
  <c r="V15" i="14"/>
  <c r="W15" i="14"/>
  <c r="X15" i="14"/>
  <c r="Z15" i="14"/>
  <c r="AA15" i="14"/>
  <c r="AB15" i="14"/>
  <c r="AC15" i="14"/>
  <c r="AD15" i="14"/>
  <c r="AE15" i="14"/>
  <c r="AF15" i="14"/>
  <c r="AH15" i="14"/>
  <c r="AI15" i="14"/>
  <c r="AJ15" i="14"/>
  <c r="AK15" i="14"/>
  <c r="AL15" i="14"/>
  <c r="AM15" i="14"/>
  <c r="AN15" i="14"/>
  <c r="AP15" i="14"/>
  <c r="AQ15" i="14"/>
  <c r="T16" i="14"/>
  <c r="U16" i="14"/>
  <c r="V16" i="14"/>
  <c r="W16" i="14"/>
  <c r="X16" i="14"/>
  <c r="Z16" i="14"/>
  <c r="AA16" i="14"/>
  <c r="AB16" i="14"/>
  <c r="AC16" i="14"/>
  <c r="AD16" i="14"/>
  <c r="AE16" i="14"/>
  <c r="AF16" i="14"/>
  <c r="AH16" i="14"/>
  <c r="AI16" i="14"/>
  <c r="AJ16" i="14"/>
  <c r="AK16" i="14"/>
  <c r="AL16" i="14"/>
  <c r="AM16" i="14"/>
  <c r="AN16" i="14"/>
  <c r="AP16" i="14"/>
  <c r="AQ16" i="14"/>
  <c r="T17" i="14"/>
  <c r="U17" i="14"/>
  <c r="V17" i="14"/>
  <c r="W17" i="14"/>
  <c r="X17" i="14"/>
  <c r="Z17" i="14"/>
  <c r="AA17" i="14"/>
  <c r="AB17" i="14"/>
  <c r="AC17" i="14"/>
  <c r="AD17" i="14"/>
  <c r="AE17" i="14"/>
  <c r="AF17" i="14"/>
  <c r="AH17" i="14"/>
  <c r="AI17" i="14"/>
  <c r="AJ17" i="14"/>
  <c r="AK17" i="14"/>
  <c r="AL17" i="14"/>
  <c r="AM17" i="14"/>
  <c r="AN17" i="14"/>
  <c r="AP17" i="14"/>
  <c r="AQ17" i="14"/>
  <c r="T18" i="14"/>
  <c r="U18" i="14"/>
  <c r="V18" i="14"/>
  <c r="W18" i="14"/>
  <c r="X18" i="14"/>
  <c r="Z18" i="14"/>
  <c r="AA18" i="14"/>
  <c r="AB18" i="14"/>
  <c r="AC18" i="14"/>
  <c r="AD18" i="14"/>
  <c r="AE18" i="14"/>
  <c r="AF18" i="14"/>
  <c r="AH18" i="14"/>
  <c r="AI18" i="14"/>
  <c r="AJ18" i="14"/>
  <c r="AK18" i="14"/>
  <c r="AL18" i="14"/>
  <c r="AM18" i="14"/>
  <c r="AN18" i="14"/>
  <c r="AP18" i="14"/>
  <c r="AQ18" i="14"/>
  <c r="T19" i="14"/>
  <c r="U19" i="14"/>
  <c r="V19" i="14"/>
  <c r="W19" i="14"/>
  <c r="X19" i="14"/>
  <c r="Z19" i="14"/>
  <c r="AA19" i="14"/>
  <c r="AB19" i="14"/>
  <c r="AC19" i="14"/>
  <c r="AD19" i="14"/>
  <c r="AE19" i="14"/>
  <c r="AF19" i="14"/>
  <c r="AH19" i="14"/>
  <c r="AI19" i="14"/>
  <c r="AJ19" i="14"/>
  <c r="AK19" i="14"/>
  <c r="AL19" i="14"/>
  <c r="AM19" i="14"/>
  <c r="AN19" i="14"/>
  <c r="AP19" i="14"/>
  <c r="AQ19" i="14"/>
  <c r="T20" i="14"/>
  <c r="U20" i="14"/>
  <c r="V20" i="14"/>
  <c r="W20" i="14"/>
  <c r="X20" i="14"/>
  <c r="Z20" i="14"/>
  <c r="AA20" i="14"/>
  <c r="AB20" i="14"/>
  <c r="AC20" i="14"/>
  <c r="AD20" i="14"/>
  <c r="AE20" i="14"/>
  <c r="AF20" i="14"/>
  <c r="AH20" i="14"/>
  <c r="AI20" i="14"/>
  <c r="AJ20" i="14"/>
  <c r="AK20" i="14"/>
  <c r="AL20" i="14"/>
  <c r="AM20" i="14"/>
  <c r="AN20" i="14"/>
  <c r="AP20" i="14"/>
  <c r="AQ20" i="14"/>
  <c r="T21" i="14"/>
  <c r="U21" i="14"/>
  <c r="V21" i="14"/>
  <c r="W21" i="14"/>
  <c r="X21" i="14"/>
  <c r="Z21" i="14"/>
  <c r="AA21" i="14"/>
  <c r="AB21" i="14"/>
  <c r="AC21" i="14"/>
  <c r="AD21" i="14"/>
  <c r="AE21" i="14"/>
  <c r="AF21" i="14"/>
  <c r="AH21" i="14"/>
  <c r="AI21" i="14"/>
  <c r="AJ21" i="14"/>
  <c r="AK21" i="14"/>
  <c r="AL21" i="14"/>
  <c r="AM21" i="14"/>
  <c r="AN21" i="14"/>
  <c r="AP21" i="14"/>
  <c r="AQ21" i="14"/>
  <c r="T22" i="14"/>
  <c r="U22" i="14"/>
  <c r="V22" i="14"/>
  <c r="W22" i="14"/>
  <c r="X22" i="14"/>
  <c r="Z22" i="14"/>
  <c r="AA22" i="14"/>
  <c r="AB22" i="14"/>
  <c r="AC22" i="14"/>
  <c r="AD22" i="14"/>
  <c r="AE22" i="14"/>
  <c r="AF22" i="14"/>
  <c r="AH22" i="14"/>
  <c r="AI22" i="14"/>
  <c r="AJ22" i="14"/>
  <c r="AK22" i="14"/>
  <c r="AL22" i="14"/>
  <c r="AM22" i="14"/>
  <c r="AN22" i="14"/>
  <c r="AP22" i="14"/>
  <c r="AQ22" i="14"/>
  <c r="T23" i="14"/>
  <c r="U23" i="14"/>
  <c r="V23" i="14"/>
  <c r="W23" i="14"/>
  <c r="X23" i="14"/>
  <c r="Z23" i="14"/>
  <c r="AA23" i="14"/>
  <c r="AB23" i="14"/>
  <c r="AC23" i="14"/>
  <c r="AD23" i="14"/>
  <c r="AE23" i="14"/>
  <c r="AF23" i="14"/>
  <c r="AH23" i="14"/>
  <c r="AI23" i="14"/>
  <c r="AJ23" i="14"/>
  <c r="AK23" i="14"/>
  <c r="AL23" i="14"/>
  <c r="AM23" i="14"/>
  <c r="AN23" i="14"/>
  <c r="AP23" i="14"/>
  <c r="AQ23" i="14"/>
  <c r="T24" i="14"/>
  <c r="U24" i="14"/>
  <c r="V24" i="14"/>
  <c r="W24" i="14"/>
  <c r="X24" i="14"/>
  <c r="Z24" i="14"/>
  <c r="AA24" i="14"/>
  <c r="AB24" i="14"/>
  <c r="AC24" i="14"/>
  <c r="AD24" i="14"/>
  <c r="AE24" i="14"/>
  <c r="AF24" i="14"/>
  <c r="AH24" i="14"/>
  <c r="AI24" i="14"/>
  <c r="AJ24" i="14"/>
  <c r="AK24" i="14"/>
  <c r="AL24" i="14"/>
  <c r="AM24" i="14"/>
  <c r="AN24" i="14"/>
  <c r="AP24" i="14"/>
  <c r="AQ24" i="14"/>
  <c r="T25" i="14"/>
  <c r="U25" i="14"/>
  <c r="V25" i="14"/>
  <c r="W25" i="14"/>
  <c r="X25" i="14"/>
  <c r="Z25" i="14"/>
  <c r="AA25" i="14"/>
  <c r="AB25" i="14"/>
  <c r="AC25" i="14"/>
  <c r="AD25" i="14"/>
  <c r="AE25" i="14"/>
  <c r="AF25" i="14"/>
  <c r="AH25" i="14"/>
  <c r="AI25" i="14"/>
  <c r="AJ25" i="14"/>
  <c r="AK25" i="14"/>
  <c r="AL25" i="14"/>
  <c r="AM25" i="14"/>
  <c r="AN25" i="14"/>
  <c r="AP25" i="14"/>
  <c r="AQ25" i="14"/>
  <c r="T26" i="14"/>
  <c r="U26" i="14"/>
  <c r="V26" i="14"/>
  <c r="W26" i="14"/>
  <c r="X26" i="14"/>
  <c r="Z26" i="14"/>
  <c r="AA26" i="14"/>
  <c r="AB26" i="14"/>
  <c r="AC26" i="14"/>
  <c r="AD26" i="14"/>
  <c r="AE26" i="14"/>
  <c r="AF26" i="14"/>
  <c r="AH26" i="14"/>
  <c r="AI26" i="14"/>
  <c r="AJ26" i="14"/>
  <c r="AK26" i="14"/>
  <c r="AL26" i="14"/>
  <c r="AM26" i="14"/>
  <c r="AN26" i="14"/>
  <c r="AP26" i="14"/>
  <c r="AQ26" i="14"/>
  <c r="T27" i="14"/>
  <c r="U27" i="14"/>
  <c r="V27" i="14"/>
  <c r="W27" i="14"/>
  <c r="X27" i="14"/>
  <c r="Z27" i="14"/>
  <c r="AA27" i="14"/>
  <c r="AB27" i="14"/>
  <c r="AC27" i="14"/>
  <c r="AD27" i="14"/>
  <c r="AE27" i="14"/>
  <c r="AF27" i="14"/>
  <c r="AH27" i="14"/>
  <c r="AI27" i="14"/>
  <c r="AJ27" i="14"/>
  <c r="AK27" i="14"/>
  <c r="AL27" i="14"/>
  <c r="AM27" i="14"/>
  <c r="AN27" i="14"/>
  <c r="AP27" i="14"/>
  <c r="AQ27" i="14"/>
  <c r="T28" i="14"/>
  <c r="U28" i="14"/>
  <c r="V28" i="14"/>
  <c r="W28" i="14"/>
  <c r="X28" i="14"/>
  <c r="Z28" i="14"/>
  <c r="AA28" i="14"/>
  <c r="AB28" i="14"/>
  <c r="AC28" i="14"/>
  <c r="AD28" i="14"/>
  <c r="AE28" i="14"/>
  <c r="AF28" i="14"/>
  <c r="AH28" i="14"/>
  <c r="AI28" i="14"/>
  <c r="AJ28" i="14"/>
  <c r="AK28" i="14"/>
  <c r="AL28" i="14"/>
  <c r="AM28" i="14"/>
  <c r="AN28" i="14"/>
  <c r="AP28" i="14"/>
  <c r="AQ28" i="14"/>
  <c r="T29" i="14"/>
  <c r="U29" i="14"/>
  <c r="V29" i="14"/>
  <c r="W29" i="14"/>
  <c r="X29" i="14"/>
  <c r="Z29" i="14"/>
  <c r="AA29" i="14"/>
  <c r="AB29" i="14"/>
  <c r="AC29" i="14"/>
  <c r="AD29" i="14"/>
  <c r="AE29" i="14"/>
  <c r="AF29" i="14"/>
  <c r="AH29" i="14"/>
  <c r="AI29" i="14"/>
  <c r="AJ29" i="14"/>
  <c r="AK29" i="14"/>
  <c r="AL29" i="14"/>
  <c r="AM29" i="14"/>
  <c r="AN29" i="14"/>
  <c r="AP29" i="14"/>
  <c r="AQ29" i="14"/>
  <c r="T30" i="14"/>
  <c r="U30" i="14"/>
  <c r="V30" i="14"/>
  <c r="W30" i="14"/>
  <c r="X30" i="14"/>
  <c r="Z30" i="14"/>
  <c r="AA30" i="14"/>
  <c r="AB30" i="14"/>
  <c r="AC30" i="14"/>
  <c r="AD30" i="14"/>
  <c r="AE30" i="14"/>
  <c r="AF30" i="14"/>
  <c r="AH30" i="14"/>
  <c r="AI30" i="14"/>
  <c r="AJ30" i="14"/>
  <c r="AK30" i="14"/>
  <c r="AL30" i="14"/>
  <c r="AM30" i="14"/>
  <c r="AN30" i="14"/>
  <c r="AP30" i="14"/>
  <c r="AQ30" i="14"/>
  <c r="T31" i="14"/>
  <c r="U31" i="14"/>
  <c r="V31" i="14"/>
  <c r="W31" i="14"/>
  <c r="X31" i="14"/>
  <c r="Z31" i="14"/>
  <c r="AA31" i="14"/>
  <c r="AB31" i="14"/>
  <c r="AC31" i="14"/>
  <c r="AD31" i="14"/>
  <c r="AE31" i="14"/>
  <c r="AF31" i="14"/>
  <c r="AH31" i="14"/>
  <c r="AI31" i="14"/>
  <c r="AJ31" i="14"/>
  <c r="AK31" i="14"/>
  <c r="AL31" i="14"/>
  <c r="AM31" i="14"/>
  <c r="AN31" i="14"/>
  <c r="AP31" i="14"/>
  <c r="AQ31" i="14"/>
  <c r="T32" i="14"/>
  <c r="U32" i="14"/>
  <c r="V32" i="14"/>
  <c r="W32" i="14"/>
  <c r="X32" i="14"/>
  <c r="Z32" i="14"/>
  <c r="AA32" i="14"/>
  <c r="AB32" i="14"/>
  <c r="AC32" i="14"/>
  <c r="AD32" i="14"/>
  <c r="AE32" i="14"/>
  <c r="AF32" i="14"/>
  <c r="AH32" i="14"/>
  <c r="AI32" i="14"/>
  <c r="AJ32" i="14"/>
  <c r="AK32" i="14"/>
  <c r="AL32" i="14"/>
  <c r="AM32" i="14"/>
  <c r="AN32" i="14"/>
  <c r="AP32" i="14"/>
  <c r="AQ32" i="14"/>
  <c r="T33" i="14"/>
  <c r="U33" i="14"/>
  <c r="V33" i="14"/>
  <c r="W33" i="14"/>
  <c r="X33" i="14"/>
  <c r="Z33" i="14"/>
  <c r="AA33" i="14"/>
  <c r="AB33" i="14"/>
  <c r="AC33" i="14"/>
  <c r="AD33" i="14"/>
  <c r="AE33" i="14"/>
  <c r="AF33" i="14"/>
  <c r="AH33" i="14"/>
  <c r="AI33" i="14"/>
  <c r="AJ33" i="14"/>
  <c r="AK33" i="14"/>
  <c r="AL33" i="14"/>
  <c r="AM33" i="14"/>
  <c r="AN33" i="14"/>
  <c r="AP33" i="14"/>
  <c r="AQ33" i="14"/>
  <c r="T34" i="14"/>
  <c r="U34" i="14"/>
  <c r="V34" i="14"/>
  <c r="W34" i="14"/>
  <c r="X34" i="14"/>
  <c r="Z34" i="14"/>
  <c r="AA34" i="14"/>
  <c r="AB34" i="14"/>
  <c r="AC34" i="14"/>
  <c r="AD34" i="14"/>
  <c r="AE34" i="14"/>
  <c r="AF34" i="14"/>
  <c r="AH34" i="14"/>
  <c r="AI34" i="14"/>
  <c r="AJ34" i="14"/>
  <c r="AK34" i="14"/>
  <c r="AL34" i="14"/>
  <c r="AM34" i="14"/>
  <c r="AN34" i="14"/>
  <c r="AP34" i="14"/>
  <c r="AQ34" i="14"/>
  <c r="T35" i="14"/>
  <c r="U35" i="14"/>
  <c r="V35" i="14"/>
  <c r="W35" i="14"/>
  <c r="X35" i="14"/>
  <c r="Z35" i="14"/>
  <c r="AA35" i="14"/>
  <c r="AB35" i="14"/>
  <c r="AC35" i="14"/>
  <c r="AD35" i="14"/>
  <c r="AE35" i="14"/>
  <c r="AF35" i="14"/>
  <c r="AH35" i="14"/>
  <c r="AI35" i="14"/>
  <c r="AJ35" i="14"/>
  <c r="AK35" i="14"/>
  <c r="AL35" i="14"/>
  <c r="AM35" i="14"/>
  <c r="AN35" i="14"/>
  <c r="AP35" i="14"/>
  <c r="AQ35" i="14"/>
  <c r="T36" i="14"/>
  <c r="U36" i="14"/>
  <c r="V36" i="14"/>
  <c r="W36" i="14"/>
  <c r="X36" i="14"/>
  <c r="Z36" i="14"/>
  <c r="AA36" i="14"/>
  <c r="AB36" i="14"/>
  <c r="AC36" i="14"/>
  <c r="AD36" i="14"/>
  <c r="AE36" i="14"/>
  <c r="AF36" i="14"/>
  <c r="AH36" i="14"/>
  <c r="AI36" i="14"/>
  <c r="AJ36" i="14"/>
  <c r="AK36" i="14"/>
  <c r="AL36" i="14"/>
  <c r="AM36" i="14"/>
  <c r="AN36" i="14"/>
  <c r="AP36" i="14"/>
  <c r="AQ36" i="14"/>
  <c r="T37" i="14"/>
  <c r="U37" i="14"/>
  <c r="V37" i="14"/>
  <c r="W37" i="14"/>
  <c r="X37" i="14"/>
  <c r="Z37" i="14"/>
  <c r="AA37" i="14"/>
  <c r="AB37" i="14"/>
  <c r="AC37" i="14"/>
  <c r="AD37" i="14"/>
  <c r="AE37" i="14"/>
  <c r="AF37" i="14"/>
  <c r="AH37" i="14"/>
  <c r="AI37" i="14"/>
  <c r="AJ37" i="14"/>
  <c r="AK37" i="14"/>
  <c r="AL37" i="14"/>
  <c r="AM37" i="14"/>
  <c r="AN37" i="14"/>
  <c r="AP37" i="14"/>
  <c r="AQ37" i="14"/>
  <c r="T38" i="14"/>
  <c r="U38" i="14"/>
  <c r="V38" i="14"/>
  <c r="W38" i="14"/>
  <c r="X38" i="14"/>
  <c r="Z38" i="14"/>
  <c r="AA38" i="14"/>
  <c r="AB38" i="14"/>
  <c r="AC38" i="14"/>
  <c r="AD38" i="14"/>
  <c r="AE38" i="14"/>
  <c r="AF38" i="14"/>
  <c r="AH38" i="14"/>
  <c r="AI38" i="14"/>
  <c r="AJ38" i="14"/>
  <c r="AK38" i="14"/>
  <c r="AL38" i="14"/>
  <c r="AM38" i="14"/>
  <c r="AN38" i="14"/>
  <c r="AP38" i="14"/>
  <c r="AQ38" i="14"/>
  <c r="T39" i="14"/>
  <c r="U39" i="14"/>
  <c r="V39" i="14"/>
  <c r="W39" i="14"/>
  <c r="X39" i="14"/>
  <c r="Z39" i="14"/>
  <c r="AA39" i="14"/>
  <c r="AB39" i="14"/>
  <c r="AC39" i="14"/>
  <c r="AD39" i="14"/>
  <c r="AE39" i="14"/>
  <c r="AF39" i="14"/>
  <c r="AH39" i="14"/>
  <c r="AI39" i="14"/>
  <c r="AJ39" i="14"/>
  <c r="AK39" i="14"/>
  <c r="AL39" i="14"/>
  <c r="AM39" i="14"/>
  <c r="AN39" i="14"/>
  <c r="AP39" i="14"/>
  <c r="AQ39" i="14"/>
  <c r="T40" i="14"/>
  <c r="U40" i="14"/>
  <c r="V40" i="14"/>
  <c r="W40" i="14"/>
  <c r="X40" i="14"/>
  <c r="Z40" i="14"/>
  <c r="AA40" i="14"/>
  <c r="AB40" i="14"/>
  <c r="AC40" i="14"/>
  <c r="AD40" i="14"/>
  <c r="AE40" i="14"/>
  <c r="AF40" i="14"/>
  <c r="AH40" i="14"/>
  <c r="AI40" i="14"/>
  <c r="AJ40" i="14"/>
  <c r="AK40" i="14"/>
  <c r="AL40" i="14"/>
  <c r="AM40" i="14"/>
  <c r="AN40" i="14"/>
  <c r="AP40" i="14"/>
  <c r="AQ40" i="14"/>
  <c r="T41" i="14"/>
  <c r="U41" i="14"/>
  <c r="V41" i="14"/>
  <c r="W41" i="14"/>
  <c r="X41" i="14"/>
  <c r="Z41" i="14"/>
  <c r="AA41" i="14"/>
  <c r="AB41" i="14"/>
  <c r="AC41" i="14"/>
  <c r="AD41" i="14"/>
  <c r="AE41" i="14"/>
  <c r="AF41" i="14"/>
  <c r="AH41" i="14"/>
  <c r="AI41" i="14"/>
  <c r="AJ41" i="14"/>
  <c r="AK41" i="14"/>
  <c r="AL41" i="14"/>
  <c r="AM41" i="14"/>
  <c r="AN41" i="14"/>
  <c r="AP41" i="14"/>
  <c r="AQ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J2" i="14"/>
  <c r="AK2" i="14"/>
  <c r="AL2" i="14"/>
  <c r="AM2" i="14"/>
  <c r="AN2" i="14"/>
  <c r="AP2" i="14"/>
  <c r="AQ2" i="14"/>
  <c r="AB2" i="14"/>
  <c r="AC2" i="14"/>
  <c r="AE2" i="14"/>
  <c r="AF2" i="14"/>
  <c r="AH2" i="14"/>
  <c r="AI2" i="14"/>
  <c r="V2" i="14"/>
  <c r="U2" i="14"/>
  <c r="W2" i="14"/>
  <c r="X2" i="14"/>
  <c r="Z2" i="14"/>
  <c r="AA2" i="14"/>
  <c r="T2" i="14"/>
  <c r="AO43" i="14"/>
  <c r="AL43" i="14"/>
  <c r="AG43" i="14"/>
  <c r="AD43" i="14"/>
  <c r="Y43" i="14"/>
  <c r="V43" i="14"/>
  <c r="L2" i="14"/>
  <c r="J2" i="14"/>
  <c r="I2" i="14"/>
  <c r="F2" i="14"/>
  <c r="E2" i="14"/>
  <c r="D2" i="14"/>
  <c r="C2" i="14"/>
  <c r="B35" i="14" l="1"/>
  <c r="H35" i="14"/>
  <c r="B41" i="14"/>
  <c r="H41" i="14"/>
  <c r="B27" i="14"/>
  <c r="H27" i="14"/>
  <c r="B23" i="14"/>
  <c r="H23" i="14"/>
  <c r="B39" i="14"/>
  <c r="H39" i="14"/>
  <c r="B37" i="14"/>
  <c r="H37" i="14"/>
  <c r="B33" i="14"/>
  <c r="H33" i="14"/>
  <c r="B29" i="14"/>
  <c r="H29" i="14"/>
  <c r="G39" i="14"/>
  <c r="B31" i="14"/>
  <c r="H31" i="14"/>
  <c r="B25" i="14"/>
  <c r="H25" i="14"/>
  <c r="B21" i="14"/>
  <c r="H21" i="14"/>
  <c r="B19" i="14"/>
  <c r="H19" i="14"/>
  <c r="B17" i="14"/>
  <c r="H17" i="14"/>
  <c r="B15" i="14"/>
  <c r="H15" i="14"/>
  <c r="B13" i="14"/>
  <c r="H13" i="14"/>
  <c r="B11" i="14"/>
  <c r="H11" i="14"/>
  <c r="B9" i="14"/>
  <c r="H9" i="14"/>
  <c r="B7" i="14"/>
  <c r="H7" i="14"/>
  <c r="B5" i="14"/>
  <c r="H5" i="14"/>
  <c r="B2" i="14"/>
  <c r="H2" i="14"/>
  <c r="B3" i="14"/>
  <c r="H3" i="14"/>
  <c r="B26" i="14"/>
  <c r="B24" i="14"/>
  <c r="B22" i="14"/>
  <c r="B20" i="14"/>
  <c r="B18" i="14"/>
  <c r="B16" i="14"/>
  <c r="B14" i="14"/>
  <c r="B12" i="14"/>
  <c r="B10" i="14"/>
  <c r="B8" i="14"/>
  <c r="B6" i="14"/>
  <c r="B38" i="14"/>
  <c r="B34" i="14"/>
  <c r="B30" i="14"/>
  <c r="B28" i="14"/>
  <c r="B4" i="14"/>
  <c r="B36" i="14"/>
  <c r="B32" i="14"/>
  <c r="B40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G41" i="14"/>
  <c r="G2" i="14"/>
  <c r="G40" i="14"/>
  <c r="G30" i="14"/>
  <c r="G28" i="14"/>
  <c r="G32" i="14"/>
  <c r="G24" i="14"/>
  <c r="G20" i="14"/>
  <c r="G25" i="14"/>
  <c r="G38" i="14"/>
  <c r="G36" i="14"/>
  <c r="G34" i="14"/>
  <c r="G26" i="14"/>
  <c r="AO3" i="14" l="1"/>
  <c r="AO4" i="14"/>
  <c r="AO5" i="14"/>
  <c r="AO6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24" i="14"/>
  <c r="AO25" i="14"/>
  <c r="AO26" i="14"/>
  <c r="AO27" i="14"/>
  <c r="AO28" i="14"/>
  <c r="AO29" i="14"/>
  <c r="AO30" i="14"/>
  <c r="AO31" i="14"/>
  <c r="AO32" i="14"/>
  <c r="AO33" i="14"/>
  <c r="AO34" i="14"/>
  <c r="AO35" i="14"/>
  <c r="AO36" i="14"/>
  <c r="AO37" i="14"/>
  <c r="AO38" i="14"/>
  <c r="AO39" i="14"/>
  <c r="AO40" i="14"/>
  <c r="AO41" i="14"/>
  <c r="AG4" i="14"/>
  <c r="M4" i="14" s="1"/>
  <c r="AG5" i="14"/>
  <c r="M5" i="14" s="1"/>
  <c r="AG6" i="14"/>
  <c r="M6" i="14" s="1"/>
  <c r="AG7" i="14"/>
  <c r="M7" i="14" s="1"/>
  <c r="AG8" i="14"/>
  <c r="M8" i="14" s="1"/>
  <c r="AG9" i="14"/>
  <c r="M9" i="14" s="1"/>
  <c r="AG10" i="14"/>
  <c r="M10" i="14" s="1"/>
  <c r="AG11" i="14"/>
  <c r="M11" i="14" s="1"/>
  <c r="AG12" i="14"/>
  <c r="M12" i="14" s="1"/>
  <c r="AG13" i="14"/>
  <c r="M13" i="14" s="1"/>
  <c r="AG14" i="14"/>
  <c r="M14" i="14" s="1"/>
  <c r="AG15" i="14"/>
  <c r="M15" i="14" s="1"/>
  <c r="AG16" i="14"/>
  <c r="M16" i="14" s="1"/>
  <c r="AG17" i="14"/>
  <c r="M17" i="14" s="1"/>
  <c r="AG18" i="14"/>
  <c r="M18" i="14" s="1"/>
  <c r="AG19" i="14"/>
  <c r="M19" i="14" s="1"/>
  <c r="AG20" i="14"/>
  <c r="M20" i="14" s="1"/>
  <c r="AG21" i="14"/>
  <c r="M21" i="14" s="1"/>
  <c r="AG22" i="14"/>
  <c r="M22" i="14" s="1"/>
  <c r="AG23" i="14"/>
  <c r="M23" i="14" s="1"/>
  <c r="AG24" i="14"/>
  <c r="M24" i="14" s="1"/>
  <c r="AG25" i="14"/>
  <c r="M25" i="14" s="1"/>
  <c r="AG26" i="14"/>
  <c r="M26" i="14" s="1"/>
  <c r="AG27" i="14"/>
  <c r="M27" i="14" s="1"/>
  <c r="AG28" i="14"/>
  <c r="M28" i="14" s="1"/>
  <c r="AG29" i="14"/>
  <c r="M29" i="14" s="1"/>
  <c r="AG30" i="14"/>
  <c r="M30" i="14" s="1"/>
  <c r="AG31" i="14"/>
  <c r="M31" i="14" s="1"/>
  <c r="AG32" i="14"/>
  <c r="M32" i="14" s="1"/>
  <c r="AG33" i="14"/>
  <c r="M33" i="14" s="1"/>
  <c r="AG34" i="14"/>
  <c r="M34" i="14" s="1"/>
  <c r="AG35" i="14"/>
  <c r="M35" i="14" s="1"/>
  <c r="AG36" i="14"/>
  <c r="M36" i="14" s="1"/>
  <c r="AG37" i="14"/>
  <c r="M37" i="14" s="1"/>
  <c r="AG38" i="14"/>
  <c r="M38" i="14" s="1"/>
  <c r="AG39" i="14"/>
  <c r="M39" i="14" s="1"/>
  <c r="AG40" i="14"/>
  <c r="M40" i="14" s="1"/>
  <c r="AG41" i="14"/>
  <c r="M41" i="14" s="1"/>
  <c r="BV6" i="5"/>
  <c r="S6" i="5" s="1"/>
  <c r="BW6" i="5"/>
  <c r="Y3" i="14"/>
  <c r="K3" i="14" s="1"/>
  <c r="AG3" i="14"/>
  <c r="M3" i="14" s="1"/>
  <c r="AO2" i="14"/>
  <c r="Y5" i="14"/>
  <c r="K5" i="14" s="1"/>
  <c r="Y6" i="14"/>
  <c r="K6" i="14" s="1"/>
  <c r="Y8" i="14"/>
  <c r="K8" i="14" s="1"/>
  <c r="Y4" i="14"/>
  <c r="K4" i="14" s="1"/>
  <c r="Y7" i="14"/>
  <c r="K7" i="14" s="1"/>
  <c r="Y9" i="14"/>
  <c r="K9" i="14" s="1"/>
  <c r="Y10" i="14"/>
  <c r="K10" i="14" s="1"/>
  <c r="Y11" i="14"/>
  <c r="K11" i="14" s="1"/>
  <c r="Y12" i="14"/>
  <c r="K12" i="14" s="1"/>
  <c r="Y13" i="14"/>
  <c r="K13" i="14" s="1"/>
  <c r="Y14" i="14"/>
  <c r="K14" i="14" s="1"/>
  <c r="Y15" i="14"/>
  <c r="K15" i="14" s="1"/>
  <c r="Y16" i="14"/>
  <c r="K16" i="14" s="1"/>
  <c r="Y17" i="14"/>
  <c r="K17" i="14" s="1"/>
  <c r="Y18" i="14"/>
  <c r="K18" i="14" s="1"/>
  <c r="Y19" i="14"/>
  <c r="K19" i="14" s="1"/>
  <c r="Y20" i="14"/>
  <c r="K20" i="14" s="1"/>
  <c r="Y21" i="14"/>
  <c r="K21" i="14" s="1"/>
  <c r="Y22" i="14"/>
  <c r="K22" i="14" s="1"/>
  <c r="Y23" i="14"/>
  <c r="K23" i="14" s="1"/>
  <c r="Y24" i="14"/>
  <c r="K24" i="14" s="1"/>
  <c r="Y25" i="14"/>
  <c r="K25" i="14" s="1"/>
  <c r="Y26" i="14"/>
  <c r="K26" i="14" s="1"/>
  <c r="Y27" i="14"/>
  <c r="K27" i="14" s="1"/>
  <c r="Y28" i="14"/>
  <c r="K28" i="14" s="1"/>
  <c r="Y29" i="14"/>
  <c r="K29" i="14" s="1"/>
  <c r="Y30" i="14"/>
  <c r="K30" i="14" s="1"/>
  <c r="Y31" i="14"/>
  <c r="K31" i="14" s="1"/>
  <c r="Y32" i="14"/>
  <c r="K32" i="14" s="1"/>
  <c r="Y33" i="14"/>
  <c r="K33" i="14" s="1"/>
  <c r="Y34" i="14"/>
  <c r="K34" i="14" s="1"/>
  <c r="Y35" i="14"/>
  <c r="K35" i="14" s="1"/>
  <c r="Y36" i="14"/>
  <c r="K36" i="14" s="1"/>
  <c r="Y37" i="14"/>
  <c r="K37" i="14" s="1"/>
  <c r="Y38" i="14"/>
  <c r="K38" i="14" s="1"/>
  <c r="Y39" i="14"/>
  <c r="K39" i="14" s="1"/>
  <c r="Y40" i="14"/>
  <c r="K40" i="14" s="1"/>
  <c r="Y41" i="14"/>
  <c r="K41" i="14" s="1"/>
  <c r="AD2" i="14" l="1"/>
  <c r="AA6" i="5"/>
  <c r="AD6" i="5"/>
  <c r="AO7" i="14"/>
  <c r="AG2" i="14"/>
  <c r="M2" i="14" s="1"/>
  <c r="V6" i="5"/>
  <c r="Y2" i="14" s="1"/>
  <c r="K2" i="14" s="1"/>
  <c r="AU35" i="2" l="1"/>
  <c r="AU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S35" i="2"/>
  <c r="AS35" i="15" s="1"/>
  <c r="AL35" i="2"/>
  <c r="AL35" i="15" s="1"/>
  <c r="AO35" i="2"/>
  <c r="AO35" i="15" s="1"/>
  <c r="AK35" i="2"/>
  <c r="AK35" i="15" s="1"/>
  <c r="AG35" i="2"/>
  <c r="AG35" i="15" s="1"/>
  <c r="AT35" i="2"/>
  <c r="AT35" i="15" s="1"/>
  <c r="AQ35" i="2"/>
  <c r="AQ35" i="15" s="1"/>
  <c r="AM35" i="2"/>
  <c r="AM35" i="15" s="1"/>
  <c r="AI35" i="2"/>
  <c r="AI35" i="15" s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15" i="2"/>
  <c r="D2" i="5"/>
  <c r="AY35" i="2" l="1"/>
  <c r="AY35" i="15" s="1"/>
  <c r="B1" i="2"/>
  <c r="AX35" i="2"/>
  <c r="AX35" i="15" s="1"/>
  <c r="M37" i="2"/>
  <c r="G5" i="10"/>
  <c r="Y34" i="2"/>
  <c r="N32" i="2"/>
  <c r="E30" i="2"/>
  <c r="N29" i="2"/>
  <c r="N28" i="2"/>
  <c r="Y26" i="2"/>
  <c r="Y25" i="2"/>
  <c r="Y24" i="2"/>
  <c r="Y23" i="2"/>
  <c r="N21" i="2"/>
  <c r="Y20" i="2"/>
  <c r="Y19" i="2"/>
  <c r="N18" i="2"/>
  <c r="E26" i="2"/>
  <c r="E17" i="2" l="1"/>
  <c r="AW17" i="2"/>
  <c r="AV17" i="2"/>
  <c r="N16" i="2"/>
  <c r="AW16" i="2"/>
  <c r="AV16" i="2"/>
  <c r="BB16" i="2" s="1"/>
  <c r="BC16" i="2" s="1"/>
  <c r="E15" i="2"/>
  <c r="AV15" i="2"/>
  <c r="AW15" i="2"/>
  <c r="E16" i="2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BB27" i="2"/>
  <c r="BC27" i="2" s="1"/>
  <c r="W17" i="2"/>
  <c r="W20" i="2"/>
  <c r="BB20" i="2"/>
  <c r="BC20" i="2" s="1"/>
  <c r="W24" i="2"/>
  <c r="BB24" i="2"/>
  <c r="BC24" i="2" s="1"/>
  <c r="W28" i="2"/>
  <c r="BB28" i="2"/>
  <c r="BC28" i="2" s="1"/>
  <c r="W32" i="2"/>
  <c r="BB32" i="2"/>
  <c r="BC32" i="2" s="1"/>
  <c r="W23" i="2"/>
  <c r="BB23" i="2"/>
  <c r="BC23" i="2" s="1"/>
  <c r="W31" i="2"/>
  <c r="BB31" i="2"/>
  <c r="BC31" i="2" s="1"/>
  <c r="N15" i="2"/>
  <c r="W18" i="2"/>
  <c r="BB18" i="2"/>
  <c r="BC18" i="2" s="1"/>
  <c r="W21" i="2"/>
  <c r="BB21" i="2"/>
  <c r="BC21" i="2" s="1"/>
  <c r="W25" i="2"/>
  <c r="BB25" i="2"/>
  <c r="BC25" i="2" s="1"/>
  <c r="W29" i="2"/>
  <c r="BB29" i="2"/>
  <c r="BC29" i="2" s="1"/>
  <c r="W33" i="2"/>
  <c r="BB33" i="2"/>
  <c r="BC33" i="2" s="1"/>
  <c r="N23" i="2"/>
  <c r="W16" i="2"/>
  <c r="W19" i="2"/>
  <c r="BB19" i="2"/>
  <c r="BC19" i="2" s="1"/>
  <c r="W22" i="2"/>
  <c r="BB22" i="2"/>
  <c r="BC22" i="2" s="1"/>
  <c r="W26" i="2"/>
  <c r="BB26" i="2"/>
  <c r="BC26" i="2" s="1"/>
  <c r="W30" i="2"/>
  <c r="BB30" i="2"/>
  <c r="BC30" i="2" s="1"/>
  <c r="W34" i="2"/>
  <c r="BB34" i="2"/>
  <c r="BC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Y27" i="2"/>
  <c r="E34" i="2"/>
  <c r="E31" i="2"/>
  <c r="Y22" i="2"/>
  <c r="N17" i="2"/>
  <c r="N22" i="2"/>
  <c r="N30" i="2"/>
  <c r="N31" i="2"/>
  <c r="E33" i="2"/>
  <c r="BB17" i="2" l="1"/>
  <c r="BC17" i="2" s="1"/>
  <c r="AV35" i="2"/>
  <c r="AV35" i="15" s="1"/>
  <c r="BB15" i="2"/>
  <c r="BC15" i="2" s="1"/>
  <c r="AW35" i="2"/>
  <c r="AW35" i="15" s="1"/>
  <c r="BC35" i="2" l="1"/>
  <c r="BC35" i="15" s="1"/>
  <c r="AV4" i="2" s="1"/>
  <c r="AV5" i="2" s="1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</commentList>
</comments>
</file>

<file path=xl/sharedStrings.xml><?xml version="1.0" encoding="utf-8"?>
<sst xmlns="http://schemas.openxmlformats.org/spreadsheetml/2006/main" count="353" uniqueCount="274">
  <si>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</si>
  <si>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</si>
  <si>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</si>
  <si>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</si>
  <si>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</si>
  <si>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</si>
  <si>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</si>
  <si>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</si>
  <si>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</si>
  <si>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</si>
  <si>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</si>
  <si>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</si>
  <si>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</si>
  <si>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</si>
  <si>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</si>
  <si>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</si>
  <si>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</si>
  <si>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</si>
  <si>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</si>
  <si>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</si>
  <si>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</si>
  <si>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</si>
  <si>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</si>
  <si>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</si>
  <si>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</si>
  <si>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</si>
  <si>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</si>
  <si>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</si>
  <si>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</si>
  <si>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</si>
  <si>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</si>
  <si>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</si>
  <si>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</si>
  <si>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</si>
  <si>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</si>
  <si>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</si>
  <si>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</si>
  <si>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</si>
  <si>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</si>
  <si>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</si>
  <si>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</si>
  <si>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</si>
  <si>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</si>
  <si>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</si>
  <si>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</si>
  <si>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</si>
  <si>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</si>
  <si>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</si>
  <si>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</si>
  <si>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</si>
  <si>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</si>
  <si>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</si>
  <si>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</si>
  <si>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</si>
  <si>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</si>
  <si>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</si>
  <si>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</si>
  <si>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</si>
  <si>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</si>
  <si>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</si>
  <si>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</si>
  <si>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</si>
  <si>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</si>
  <si>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</si>
  <si>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</si>
  <si>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</si>
  <si>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</si>
  <si>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</si>
  <si>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</si>
  <si>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</si>
  <si>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</si>
  <si>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</si>
  <si>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</si>
  <si>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</si>
  <si>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</si>
  <si>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</si>
  <si>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</si>
  <si>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</si>
  <si>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</si>
  <si>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</si>
  <si>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</si>
  <si>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</si>
  <si>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</si>
  <si>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</si>
  <si>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</si>
  <si>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</si>
  <si>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</si>
  <si>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</si>
  <si>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</si>
  <si>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</si>
  <si>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</si>
  <si>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</si>
  <si>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</si>
  <si>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</si>
  <si>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</si>
  <si>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</si>
  <si>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</si>
  <si>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</si>
  <si>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</si>
  <si>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</si>
  <si>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</si>
  <si>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</si>
  <si>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</si>
  <si>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</si>
  <si>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</si>
  <si>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</si>
  <si>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</si>
  <si>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</si>
  <si>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</si>
  <si>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</si>
  <si>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</si>
  <si>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</si>
  <si>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</si>
  <si>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</si>
  <si>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</si>
  <si>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</si>
  <si>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</si>
  <si>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</si>
  <si>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</si>
  <si>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</si>
  <si>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</si>
  <si>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</si>
  <si>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</si>
  <si>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</si>
  <si>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</si>
  <si>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</si>
  <si>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</si>
  <si>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</si>
  <si>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</si>
  <si>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</si>
  <si>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</si>
  <si>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</si>
  <si>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</si>
  <si>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</si>
  <si>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</si>
  <si>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</si>
  <si>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</si>
  <si>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</si>
  <si>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</si>
  <si>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</si>
  <si>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</si>
  <si>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</si>
  <si>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４００M</t>
    <phoneticPr fontId="3"/>
  </si>
  <si>
    <t>８００Ｍ</t>
    <phoneticPr fontId="3"/>
  </si>
  <si>
    <t>１５００Ｍ</t>
    <phoneticPr fontId="3"/>
  </si>
  <si>
    <t>５０００M</t>
    <phoneticPr fontId="3"/>
  </si>
  <si>
    <t>１１０ＭH</t>
    <phoneticPr fontId="3"/>
  </si>
  <si>
    <t>４００ＭH</t>
    <phoneticPr fontId="3"/>
  </si>
  <si>
    <t>３０００ＭSC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</si>
  <si>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</si>
  <si>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</si>
  <si>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</si>
  <si>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</si>
  <si>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</si>
  <si>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</si>
  <si>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</si>
  <si>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</si>
  <si>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</si>
  <si>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</si>
  <si>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</si>
  <si>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</si>
  <si>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</si>
  <si>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</si>
  <si>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</si>
  <si>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</si>
  <si>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</si>
  <si>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</si>
  <si>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</si>
  <si>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</si>
  <si>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</si>
  <si>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</si>
  <si>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</si>
  <si>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</si>
  <si>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</si>
  <si>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</si>
  <si>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</si>
  <si>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</si>
  <si>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</si>
  <si>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</si>
  <si>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</si>
  <si>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</si>
  <si>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</si>
  <si>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</si>
  <si>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</si>
  <si>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</si>
  <si>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</si>
  <si>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</si>
  <si>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</si>
  <si>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</si>
  <si>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</si>
  <si>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</si>
  <si>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</si>
  <si>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</si>
  <si>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学校名</t>
    <rPh sb="0" eb="3">
      <t>ガッコウメイ</t>
    </rPh>
    <phoneticPr fontId="3"/>
  </si>
  <si>
    <t>フリガナ</t>
    <phoneticPr fontId="3"/>
  </si>
  <si>
    <t>番号</t>
    <rPh sb="0" eb="1">
      <t>バン</t>
    </rPh>
    <rPh sb="1" eb="2">
      <t>ゴウ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</si>
  <si>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</si>
  <si>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</si>
  <si>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</si>
  <si>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申込一覧表（女子）</t>
    <rPh sb="0" eb="2">
      <t>モウシコミ</t>
    </rPh>
    <rPh sb="2" eb="5">
      <t>イチランヒョウ</t>
    </rPh>
    <rPh sb="6" eb="8">
      <t>ジョシ</t>
    </rPh>
    <phoneticPr fontId="3"/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</si>
  <si>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</si>
  <si>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</si>
  <si>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</si>
  <si>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</si>
  <si>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</si>
  <si>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</si>
  <si>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</si>
  <si>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</si>
  <si>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５０００ＭＷ</t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</si>
  <si>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</si>
  <si>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</si>
  <si>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</si>
  <si>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</si>
  <si>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</si>
  <si>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</si>
  <si>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</si>
  <si>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</si>
  <si>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女子</t>
    <rPh sb="0" eb="2">
      <t>ジョシ</t>
    </rPh>
    <phoneticPr fontId="3"/>
  </si>
  <si>
    <t>審判</t>
    <rPh sb="0" eb="2">
      <t>シンパン</t>
    </rPh>
    <phoneticPr fontId="3"/>
  </si>
  <si>
    <t>一任</t>
    <rPh sb="0" eb="2">
      <t>イチニン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</si>
  <si>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</si>
  <si>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</si>
  <si>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</si>
  <si>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</si>
  <si>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</si>
  <si>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</si>
  <si>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</si>
  <si>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アナウンサー</t>
    <phoneticPr fontId="3"/>
  </si>
  <si>
    <t>マーシャル</t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</si>
  <si>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</si>
  <si>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</si>
  <si>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</si>
  <si>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</si>
  <si>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</si>
  <si>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</si>
  <si>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</si>
  <si>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監察員</t>
    <rPh sb="0" eb="2">
      <t>カンサツ</t>
    </rPh>
    <rPh sb="2" eb="3">
      <t>イン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</si>
  <si>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</si>
  <si>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</si>
  <si>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</si>
  <si>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</si>
  <si>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</si>
  <si>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</si>
  <si>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</si>
  <si>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</si>
  <si>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</si>
  <si>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</si>
  <si>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</si>
  <si>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</si>
  <si>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審判希望２</t>
    <rPh sb="0" eb="2">
      <t>シンパン</t>
    </rPh>
    <rPh sb="2" eb="4">
      <t>キボウ</t>
    </rPh>
    <phoneticPr fontId="3"/>
  </si>
  <si>
    <t>←校長名を入力してください（７文字になるように）</t>
    <rPh sb="1" eb="3">
      <t>コウチョウ</t>
    </rPh>
    <rPh sb="3" eb="4">
      <t>メイ</t>
    </rPh>
    <rPh sb="5" eb="7">
      <t>ニュウリョク</t>
    </rPh>
    <rPh sb="15" eb="17">
      <t>モジ</t>
    </rPh>
    <phoneticPr fontId="3"/>
  </si>
  <si>
    <t>顧　問</t>
    <rPh sb="0" eb="1">
      <t>コ</t>
    </rPh>
    <rPh sb="2" eb="3">
      <t>トイ</t>
    </rPh>
    <phoneticPr fontId="3"/>
  </si>
  <si>
    <t>氏　　　名</t>
    <rPh sb="0" eb="1">
      <t>シ</t>
    </rPh>
    <rPh sb="4" eb="5">
      <t>メイ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</si>
  <si>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</si>
  <si>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</si>
  <si>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</si>
  <si>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</si>
  <si>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</si>
  <si>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</si>
  <si>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男子オープン種目</t>
    <rPh sb="0" eb="2">
      <t>ダンシ</t>
    </rPh>
    <rPh sb="6" eb="8">
      <t>シュモク</t>
    </rPh>
    <phoneticPr fontId="3"/>
  </si>
  <si>
    <t>女子オープン種目</t>
    <rPh sb="0" eb="2">
      <t>ジョシ</t>
    </rPh>
    <rPh sb="6" eb="8">
      <t>シュモク</t>
    </rPh>
    <phoneticPr fontId="3"/>
  </si>
  <si>
    <t>オープン種目１</t>
    <rPh sb="4" eb="6">
      <t>シュモク</t>
    </rPh>
    <phoneticPr fontId="3"/>
  </si>
  <si>
    <t>オープン種目２</t>
    <rPh sb="4" eb="6">
      <t>シュモク</t>
    </rPh>
    <phoneticPr fontId="3"/>
  </si>
  <si>
    <t>オープン種目３</t>
    <rPh sb="4" eb="6">
      <t>シュモク</t>
    </rPh>
    <phoneticPr fontId="3"/>
  </si>
  <si>
    <t>オープン種目４</t>
    <rPh sb="4" eb="6">
      <t>シュモク</t>
    </rPh>
    <phoneticPr fontId="3"/>
  </si>
  <si>
    <t>ＯＰ種目１記録</t>
    <rPh sb="2" eb="4">
      <t>シュモク</t>
    </rPh>
    <rPh sb="5" eb="7">
      <t>キロク</t>
    </rPh>
    <phoneticPr fontId="3"/>
  </si>
  <si>
    <t>ＯＰ種目２記録</t>
    <rPh sb="2" eb="4">
      <t>シュモク</t>
    </rPh>
    <rPh sb="5" eb="7">
      <t>キロク</t>
    </rPh>
    <phoneticPr fontId="3"/>
  </si>
  <si>
    <t>ＯＰ種目３記録</t>
    <rPh sb="2" eb="4">
      <t>シュモク</t>
    </rPh>
    <rPh sb="5" eb="7">
      <t>キロク</t>
    </rPh>
    <phoneticPr fontId="3"/>
  </si>
  <si>
    <t>ＯＰ種目４記録</t>
    <rPh sb="2" eb="4">
      <t>シュモク</t>
    </rPh>
    <rPh sb="5" eb="7">
      <t>キロク</t>
    </rPh>
    <phoneticPr fontId="3"/>
  </si>
  <si>
    <t>個人（ＯＰ）計</t>
    <rPh sb="0" eb="2">
      <t>コジン</t>
    </rPh>
    <rPh sb="6" eb="7">
      <t>ケイ</t>
    </rPh>
    <phoneticPr fontId="3"/>
  </si>
  <si>
    <t>大空</t>
    <rPh sb="0" eb="2">
      <t>オオゾラ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</si>
  <si>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</si>
  <si>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支部名</t>
    <rPh sb="0" eb="3">
      <t>シブメイ</t>
    </rPh>
    <phoneticPr fontId="3"/>
  </si>
  <si>
    <t>オホーツク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</si>
</sst>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\-General;&quot;-&quot;"/>
    <numFmt numFmtId="177" formatCode="[DBNum3][$-411]#,##0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0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1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0" xfId="1" applyNumberFormat="1" applyFont="1" applyFill="1" applyBorder="1" applyAlignment="1">
      <alignment vertical="center" shrinkToFit="1"/>
    </xf>
    <xf numFmtId="0" fontId="6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vertical="top"/>
    </xf>
    <xf numFmtId="1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</xf>
    <xf numFmtId="1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</xf>
    <xf numFmtId="1" fontId="11" fillId="0" borderId="20" xfId="0" applyNumberFormat="1" applyFont="1" applyFill="1" applyBorder="1" applyAlignment="1" applyProtection="1">
      <alignment vertical="center" shrinkToFit="1"/>
    </xf>
    <xf numFmtId="1" fontId="11" fillId="0" borderId="43" xfId="0" applyNumberFormat="1" applyFont="1" applyFill="1" applyBorder="1" applyAlignment="1" applyProtection="1">
      <alignment vertical="center" shrinkToFit="1"/>
    </xf>
    <xf numFmtId="1" fontId="11" fillId="0" borderId="22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3" fillId="5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horizontal="distributed"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2" fontId="10" fillId="0" borderId="0" xfId="0" applyNumberFormat="1" applyFont="1" applyFill="1" applyBorder="1" applyAlignment="1" applyProtection="1">
      <alignment horizontal="right" vertical="center" shrinkToFit="1"/>
    </xf>
    <xf numFmtId="2" fontId="10" fillId="0" borderId="0" xfId="0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vertical="center"/>
      <protection locked="0"/>
    </xf>
    <xf numFmtId="0" fontId="15" fillId="4" borderId="22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</xf>
    <xf numFmtId="1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</xf>
    <xf numFmtId="1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left" vertical="center" justifyLastLine="1"/>
      <protection locked="0"/>
    </xf>
    <xf numFmtId="1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/>
    </xf>
    <xf numFmtId="1" fontId="8" fillId="0" borderId="16" xfId="0" applyNumberFormat="1" applyFont="1" applyFill="1" applyBorder="1" applyAlignment="1" applyProtection="1">
      <alignment horizontal="center" vertical="center" shrinkToFit="1"/>
    </xf>
    <xf numFmtId="0" fontId="15" fillId="4" borderId="1" xfId="0" applyFont="1" applyFill="1" applyBorder="1" applyAlignment="1" applyProtection="1">
      <alignment horizontal="distributed" vertical="center" indent="1"/>
    </xf>
    <xf numFmtId="0" fontId="16" fillId="4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21" fillId="6" borderId="44" xfId="0" applyFont="1" applyFill="1" applyBorder="1" applyAlignment="1" applyProtection="1">
      <alignment horizontal="center" vertical="center" shrinkToFit="1"/>
    </xf>
    <xf numFmtId="0" fontId="21" fillId="6" borderId="45" xfId="0" applyFont="1" applyFill="1" applyBorder="1" applyAlignment="1" applyProtection="1">
      <alignment horizontal="center" vertical="center" shrinkToFit="1"/>
    </xf>
    <xf numFmtId="2" fontId="21" fillId="6" borderId="45" xfId="0" applyNumberFormat="1" applyFont="1" applyFill="1" applyBorder="1" applyAlignment="1" applyProtection="1">
      <alignment horizontal="center" vertical="center" shrinkToFit="1"/>
    </xf>
    <xf numFmtId="0" fontId="21" fillId="6" borderId="46" xfId="0" applyFont="1" applyFill="1" applyBorder="1" applyAlignment="1" applyProtection="1">
      <alignment horizontal="center" vertical="center" shrinkToFit="1"/>
    </xf>
    <xf numFmtId="0" fontId="21" fillId="6" borderId="0" xfId="0" applyFont="1" applyFill="1" applyBorder="1" applyAlignment="1" applyProtection="1">
      <alignment horizontal="center" vertical="center" shrinkToFit="1"/>
    </xf>
    <xf numFmtId="0" fontId="15" fillId="0" borderId="0" xfId="0" applyFont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15" fillId="0" borderId="4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5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9" fillId="0" borderId="1" xfId="2" applyFont="1" applyBorder="1" applyAlignment="1" applyProtection="1">
      <alignment horizontal="center" vertical="center" justifyLastLine="1"/>
      <protection locked="0"/>
    </xf>
    <xf numFmtId="0" fontId="30" fillId="0" borderId="1" xfId="0" applyFont="1" applyBorder="1" applyAlignment="1" applyProtection="1">
      <alignment horizontal="center" vertical="center" justifyLastLine="1"/>
      <protection locked="0"/>
    </xf>
    <xf numFmtId="0" fontId="9" fillId="0" borderId="13" xfId="2" applyFont="1" applyBorder="1" applyAlignment="1" applyProtection="1">
      <alignment horizontal="center" vertical="center" justifyLastLine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57" fontId="15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justifyLastLine="1"/>
      <protection locked="0"/>
    </xf>
    <xf numFmtId="0" fontId="29" fillId="0" borderId="57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29" fillId="0" borderId="58" xfId="0" applyFont="1" applyBorder="1" applyAlignment="1" applyProtection="1">
      <alignment horizontal="center" vertical="center"/>
    </xf>
    <xf numFmtId="0" fontId="29" fillId="0" borderId="59" xfId="0" applyFont="1" applyBorder="1" applyAlignment="1" applyProtection="1">
      <alignment horizontal="center" vertical="center"/>
    </xf>
    <xf numFmtId="0" fontId="29" fillId="0" borderId="60" xfId="0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/>
    </xf>
    <xf numFmtId="0" fontId="29" fillId="0" borderId="61" xfId="0" applyFont="1" applyBorder="1" applyAlignment="1" applyProtection="1">
      <alignment horizontal="center" vertical="center"/>
    </xf>
    <xf numFmtId="0" fontId="15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0" fontId="31" fillId="0" borderId="0" xfId="0" applyFont="1" applyFill="1">
      <alignment vertical="center"/>
    </xf>
    <xf numFmtId="0" fontId="31" fillId="0" borderId="0" xfId="0" applyFont="1">
      <alignment vertical="center"/>
    </xf>
    <xf numFmtId="0" fontId="31" fillId="0" borderId="1" xfId="0" applyFont="1" applyBorder="1" applyAlignment="1">
      <alignment horizontal="center" vertical="center"/>
    </xf>
    <xf numFmtId="0" fontId="31" fillId="7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0" borderId="9" xfId="0" applyFont="1" applyBorder="1" applyProtection="1">
      <alignment vertical="center"/>
    </xf>
    <xf numFmtId="0" fontId="31" fillId="0" borderId="1" xfId="0" applyFont="1" applyBorder="1" applyProtection="1">
      <alignment vertical="center"/>
    </xf>
    <xf numFmtId="0" fontId="31" fillId="8" borderId="1" xfId="0" applyFont="1" applyFill="1" applyBorder="1" applyProtection="1">
      <alignment vertical="center"/>
      <protection locked="0"/>
    </xf>
    <xf numFmtId="38" fontId="31" fillId="0" borderId="1" xfId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5" fillId="9" borderId="1" xfId="0" applyFont="1" applyFill="1" applyBorder="1" applyAlignment="1" applyProtection="1">
      <alignment horizontal="center" vertical="center" shrinkToFit="1"/>
    </xf>
    <xf numFmtId="0" fontId="29" fillId="0" borderId="63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0" fontId="31" fillId="3" borderId="22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 shrinkToFit="1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1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15" fillId="4" borderId="38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distributed" vertical="center" indent="2"/>
    </xf>
    <xf numFmtId="0" fontId="8" fillId="4" borderId="1" xfId="0" applyFont="1" applyFill="1" applyBorder="1" applyAlignment="1" applyProtection="1">
      <alignment horizontal="distributed" vertical="center" indent="1" shrinkToFit="1"/>
    </xf>
    <xf numFmtId="0" fontId="27" fillId="0" borderId="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distributed" vertical="center" indent="2"/>
    </xf>
    <xf numFmtId="0" fontId="24" fillId="0" borderId="42" xfId="0" applyFont="1" applyBorder="1" applyAlignment="1" applyProtection="1">
      <alignment horizontal="distributed" vertical="center" indent="2"/>
    </xf>
    <xf numFmtId="0" fontId="25" fillId="0" borderId="54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38" fontId="15" fillId="0" borderId="1" xfId="1" applyFont="1" applyBorder="1" applyAlignment="1">
      <alignment horizontal="center" vertical="center" shrinkToFit="1"/>
    </xf>
    <xf numFmtId="0" fontId="22" fillId="0" borderId="23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right" vertical="center"/>
    </xf>
    <xf numFmtId="0" fontId="15" fillId="0" borderId="31" xfId="0" applyFont="1" applyBorder="1" applyAlignment="1" applyProtection="1">
      <alignment horizontal="center" vertical="top" textRotation="255"/>
    </xf>
    <xf numFmtId="0" fontId="15" fillId="0" borderId="28" xfId="0" applyFont="1" applyBorder="1" applyAlignment="1" applyProtection="1">
      <alignment horizontal="center" vertical="top" textRotation="255"/>
    </xf>
    <xf numFmtId="0" fontId="15" fillId="0" borderId="40" xfId="0" applyFont="1" applyBorder="1" applyAlignment="1" applyProtection="1">
      <alignment horizontal="center" vertical="top" textRotation="255"/>
    </xf>
    <xf numFmtId="0" fontId="24" fillId="0" borderId="7" xfId="0" applyFont="1" applyBorder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 textRotation="255"/>
    </xf>
    <xf numFmtId="0" fontId="15" fillId="0" borderId="32" xfId="0" applyFont="1" applyBorder="1" applyAlignment="1" applyProtection="1">
      <alignment vertical="center" textRotation="255"/>
    </xf>
    <xf numFmtId="0" fontId="24" fillId="0" borderId="0" xfId="0" applyFont="1" applyBorder="1" applyProtection="1">
      <alignment vertical="center"/>
    </xf>
    <xf numFmtId="0" fontId="15" fillId="0" borderId="11" xfId="0" applyFont="1" applyBorder="1" applyAlignment="1" applyProtection="1">
      <alignment vertical="center" textRotation="255"/>
    </xf>
    <xf numFmtId="0" fontId="15" fillId="0" borderId="1" xfId="0" applyFont="1" applyBorder="1" applyAlignment="1" applyProtection="1">
      <alignment vertical="center" textRotation="255"/>
    </xf>
    <xf numFmtId="0" fontId="19" fillId="0" borderId="1" xfId="0" applyFont="1" applyBorder="1" applyAlignment="1" applyProtection="1">
      <alignment horizontal="distributed" vertical="center" indent="1"/>
    </xf>
    <xf numFmtId="0" fontId="19" fillId="0" borderId="31" xfId="0" applyFont="1" applyBorder="1" applyAlignment="1" applyProtection="1">
      <alignment horizontal="distributed" vertical="center" indent="1"/>
    </xf>
    <xf numFmtId="0" fontId="15" fillId="0" borderId="31" xfId="0" applyFont="1" applyBorder="1" applyAlignment="1" applyProtection="1">
      <alignment vertical="center" textRotation="255"/>
    </xf>
    <xf numFmtId="0" fontId="15" fillId="0" borderId="29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distributed" vertical="center" indent="1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37" xfId="0" applyFont="1" applyBorder="1" applyAlignment="1" applyProtection="1">
      <alignment horizontal="distributed" vertical="center" indent="1"/>
    </xf>
    <xf numFmtId="0" fontId="29" fillId="0" borderId="31" xfId="0" applyFont="1" applyBorder="1" applyAlignment="1" applyProtection="1">
      <alignment horizontal="distributed" vertical="center" indent="1"/>
    </xf>
    <xf numFmtId="0" fontId="15" fillId="0" borderId="20" xfId="0" applyFont="1" applyBorder="1" applyAlignment="1" applyProtection="1">
      <alignment horizontal="distributed" vertical="center" indent="2"/>
    </xf>
    <xf numFmtId="0" fontId="15" fillId="0" borderId="21" xfId="0" applyFont="1" applyBorder="1" applyAlignment="1" applyProtection="1">
      <alignment horizontal="distributed" vertical="center" indent="2"/>
    </xf>
    <xf numFmtId="0" fontId="19" fillId="0" borderId="1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distributed" textRotation="255"/>
    </xf>
    <xf numFmtId="0" fontId="15" fillId="0" borderId="28" xfId="0" applyFont="1" applyBorder="1" applyAlignment="1" applyProtection="1">
      <alignment horizontal="center" vertical="distributed" textRotation="255"/>
    </xf>
    <xf numFmtId="0" fontId="15" fillId="0" borderId="40" xfId="0" applyFont="1" applyBorder="1" applyAlignment="1" applyProtection="1">
      <alignment horizontal="center" vertical="distributed" textRotation="255"/>
    </xf>
    <xf numFmtId="0" fontId="25" fillId="0" borderId="38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vertical="center" textRotation="255"/>
    </xf>
    <xf numFmtId="0" fontId="15" fillId="0" borderId="17" xfId="0" applyFont="1" applyBorder="1" applyAlignment="1" applyProtection="1">
      <alignment vertical="center" textRotation="255"/>
    </xf>
    <xf numFmtId="0" fontId="24" fillId="0" borderId="25" xfId="0" applyFont="1" applyBorder="1" applyAlignment="1" applyProtection="1">
      <alignment horizontal="left" vertical="center"/>
    </xf>
    <xf numFmtId="0" fontId="24" fillId="0" borderId="26" xfId="0" applyFont="1" applyBorder="1" applyAlignment="1" applyProtection="1">
      <alignment horizontal="left" vertical="center"/>
    </xf>
    <xf numFmtId="0" fontId="24" fillId="0" borderId="62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vertical="center" textRotation="255"/>
    </xf>
    <xf numFmtId="0" fontId="22" fillId="0" borderId="17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27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vertical="center" textRotation="255"/>
    </xf>
    <xf numFmtId="0" fontId="19" fillId="0" borderId="20" xfId="0" applyFont="1" applyBorder="1" applyAlignment="1" applyProtection="1">
      <alignment vertical="center" textRotation="255"/>
    </xf>
    <xf numFmtId="0" fontId="24" fillId="0" borderId="16" xfId="0" applyFont="1" applyBorder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/>
    </xf>
    <xf numFmtId="0" fontId="24" fillId="0" borderId="49" xfId="0" applyFont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C2" sqref="C2"/>
    </sheetView>
  </sheetViews>
  <sheetFormatPr defaultRowHeight="13.5"/>
  <cols>
    <col min="2" max="2" width="10.625" bestFit="1" customWidth="1"/>
    <col min="3" max="5" width="9.5" customWidth="1"/>
    <col min="7" max="7" width="29.625" bestFit="1" customWidth="1"/>
    <col min="10" max="10" width="29" bestFit="1" customWidth="1"/>
    <col min="11" max="11" width="13.875" bestFit="1" customWidth="1"/>
    <col min="12" max="12" width="13.375" customWidth="1"/>
  </cols>
  <sheetData>
    <row r="1" spans="1:13">
      <c r="A1" t="s">
        <v>54</v>
      </c>
      <c r="B1" s="2">
        <v>63</v>
      </c>
      <c r="C1" t="str">
        <f>"回高体連"&amp;$M$4&amp;"支部新人陸上競技選手権大会"</f>
        <v>回高体連オホーツク支部新人陸上競技選手権大会</v>
      </c>
    </row>
    <row r="3" spans="1:13">
      <c r="A3" s="3" t="s">
        <v>1</v>
      </c>
      <c r="B3" s="1" t="s">
        <v>29</v>
      </c>
      <c r="C3" s="1" t="s">
        <v>31</v>
      </c>
      <c r="D3" s="125" t="s">
        <v>259</v>
      </c>
      <c r="E3" s="125" t="s">
        <v>260</v>
      </c>
      <c r="F3" s="10" t="s">
        <v>52</v>
      </c>
      <c r="G3" s="1" t="s">
        <v>0</v>
      </c>
      <c r="H3" s="3" t="s">
        <v>32</v>
      </c>
      <c r="I3" s="4" t="s">
        <v>56</v>
      </c>
      <c r="J3" s="4" t="s">
        <v>57</v>
      </c>
      <c r="K3" s="4" t="s">
        <v>58</v>
      </c>
      <c r="L3" s="107" t="s">
        <v>218</v>
      </c>
      <c r="M3" s="4" t="s">
        <v>272</v>
      </c>
    </row>
    <row r="4" spans="1:13">
      <c r="A4" s="3">
        <v>1</v>
      </c>
      <c r="B4" s="1"/>
      <c r="C4" s="1"/>
      <c r="D4" s="1"/>
      <c r="E4" s="1"/>
      <c r="F4" s="1"/>
      <c r="G4" s="1"/>
      <c r="H4" s="1"/>
      <c r="I4" s="1"/>
      <c r="J4" s="1"/>
      <c r="L4" s="107"/>
      <c r="M4" s="2" t="s">
        <v>273</v>
      </c>
    </row>
    <row r="5" spans="1:13">
      <c r="A5" s="3">
        <v>2</v>
      </c>
      <c r="B5" s="11" t="s">
        <v>3</v>
      </c>
      <c r="C5" s="16" t="s">
        <v>158</v>
      </c>
      <c r="D5" s="11" t="s">
        <v>4</v>
      </c>
      <c r="E5" s="11" t="s">
        <v>4</v>
      </c>
      <c r="F5" s="10" t="s">
        <v>59</v>
      </c>
      <c r="G5" s="1" t="str">
        <f>"北海道"&amp;H5&amp;"高等学校"</f>
        <v>北海道北見北斗高等学校</v>
      </c>
      <c r="H5" s="8" t="s">
        <v>33</v>
      </c>
      <c r="I5" s="7" t="s">
        <v>64</v>
      </c>
      <c r="J5" s="1" t="s">
        <v>86</v>
      </c>
      <c r="K5" s="7" t="s">
        <v>108</v>
      </c>
      <c r="L5" s="108" t="s">
        <v>219</v>
      </c>
    </row>
    <row r="6" spans="1:13" ht="13.5" customHeight="1">
      <c r="A6" s="3">
        <v>3</v>
      </c>
      <c r="B6" s="11" t="s">
        <v>141</v>
      </c>
      <c r="C6" s="16" t="s">
        <v>159</v>
      </c>
      <c r="D6" s="11" t="s">
        <v>6</v>
      </c>
      <c r="E6" s="11" t="s">
        <v>6</v>
      </c>
      <c r="G6" s="1" t="str">
        <f t="shared" ref="G6:G26" si="0">"北海道"&amp;H6&amp;"高等学校"</f>
        <v>北海道北見柏陽高等学校</v>
      </c>
      <c r="H6" s="8" t="s">
        <v>34</v>
      </c>
      <c r="I6" s="7" t="s">
        <v>65</v>
      </c>
      <c r="J6" s="1" t="s">
        <v>87</v>
      </c>
      <c r="K6" s="7" t="s">
        <v>109</v>
      </c>
      <c r="L6" s="108" t="s">
        <v>220</v>
      </c>
    </row>
    <row r="7" spans="1:13">
      <c r="B7" s="11" t="s">
        <v>142</v>
      </c>
      <c r="C7" s="16" t="s">
        <v>160</v>
      </c>
      <c r="D7" s="11" t="s">
        <v>8</v>
      </c>
      <c r="E7" s="11" t="s">
        <v>8</v>
      </c>
      <c r="G7" s="1" t="str">
        <f t="shared" si="0"/>
        <v>北海道北見緑陵高等学校</v>
      </c>
      <c r="H7" s="8" t="s">
        <v>39</v>
      </c>
      <c r="I7" s="7" t="s">
        <v>66</v>
      </c>
      <c r="J7" s="1" t="s">
        <v>88</v>
      </c>
      <c r="K7" s="7" t="s">
        <v>110</v>
      </c>
      <c r="L7" s="108" t="s">
        <v>221</v>
      </c>
    </row>
    <row r="8" spans="1:13">
      <c r="B8" s="11" t="s">
        <v>143</v>
      </c>
      <c r="C8" s="16" t="s">
        <v>161</v>
      </c>
      <c r="D8" s="11" t="s">
        <v>11</v>
      </c>
      <c r="E8" s="11" t="s">
        <v>11</v>
      </c>
      <c r="G8" s="1" t="str">
        <f t="shared" si="0"/>
        <v>北海道常呂高等学校</v>
      </c>
      <c r="H8" s="8" t="s">
        <v>37</v>
      </c>
      <c r="I8" s="7" t="s">
        <v>67</v>
      </c>
      <c r="J8" s="1" t="s">
        <v>89</v>
      </c>
      <c r="K8" s="7" t="s">
        <v>111</v>
      </c>
      <c r="L8" s="108" t="s">
        <v>222</v>
      </c>
    </row>
    <row r="9" spans="1:13">
      <c r="B9" s="11" t="s">
        <v>144</v>
      </c>
      <c r="C9" s="16" t="s">
        <v>162</v>
      </c>
      <c r="D9" s="123"/>
      <c r="E9" s="123"/>
      <c r="G9" s="1" t="str">
        <f t="shared" si="0"/>
        <v>北海道留辺蘂高等学校</v>
      </c>
      <c r="H9" s="8" t="s">
        <v>36</v>
      </c>
      <c r="I9" s="7" t="s">
        <v>68</v>
      </c>
      <c r="J9" s="1" t="s">
        <v>90</v>
      </c>
      <c r="K9" s="7" t="s">
        <v>112</v>
      </c>
      <c r="L9" s="108" t="s">
        <v>223</v>
      </c>
    </row>
    <row r="10" spans="1:13">
      <c r="B10" s="11" t="s">
        <v>145</v>
      </c>
      <c r="C10" s="16" t="s">
        <v>163</v>
      </c>
      <c r="D10" s="123"/>
      <c r="E10" s="123"/>
      <c r="G10" s="1" t="str">
        <f t="shared" si="0"/>
        <v>北海道北見商業高等学校</v>
      </c>
      <c r="H10" s="8" t="s">
        <v>38</v>
      </c>
      <c r="I10" s="7" t="s">
        <v>69</v>
      </c>
      <c r="J10" s="1" t="s">
        <v>91</v>
      </c>
      <c r="K10" s="7" t="s">
        <v>113</v>
      </c>
      <c r="L10" s="108" t="s">
        <v>224</v>
      </c>
    </row>
    <row r="11" spans="1:13">
      <c r="B11" s="11" t="s">
        <v>146</v>
      </c>
      <c r="C11" s="16" t="s">
        <v>164</v>
      </c>
      <c r="D11" s="123"/>
      <c r="E11" s="123"/>
      <c r="G11" s="1" t="str">
        <f t="shared" si="0"/>
        <v>北海道北見工業高等学校</v>
      </c>
      <c r="H11" s="8" t="s">
        <v>35</v>
      </c>
      <c r="I11" s="7" t="s">
        <v>70</v>
      </c>
      <c r="J11" s="1" t="s">
        <v>92</v>
      </c>
      <c r="K11" s="7" t="s">
        <v>114</v>
      </c>
      <c r="L11" s="108" t="s">
        <v>225</v>
      </c>
    </row>
    <row r="12" spans="1:13">
      <c r="B12" s="11" t="s">
        <v>147</v>
      </c>
      <c r="C12" s="16" t="s">
        <v>165</v>
      </c>
      <c r="D12" s="123"/>
      <c r="E12" s="123"/>
      <c r="G12" s="1" t="str">
        <f t="shared" si="0"/>
        <v>北海道網走南ケ丘高等学校</v>
      </c>
      <c r="H12" s="8" t="s">
        <v>61</v>
      </c>
      <c r="I12" s="7" t="s">
        <v>71</v>
      </c>
      <c r="J12" s="1" t="s">
        <v>93</v>
      </c>
      <c r="K12" s="7" t="s">
        <v>115</v>
      </c>
      <c r="L12" s="108" t="s">
        <v>226</v>
      </c>
    </row>
    <row r="13" spans="1:13">
      <c r="B13" s="11" t="s">
        <v>148</v>
      </c>
      <c r="C13" s="16" t="s">
        <v>213</v>
      </c>
      <c r="D13" s="123"/>
      <c r="E13" s="123"/>
      <c r="G13" s="1" t="str">
        <f t="shared" si="0"/>
        <v>北海道網走桂陽高等学校</v>
      </c>
      <c r="H13" s="8" t="s">
        <v>62</v>
      </c>
      <c r="I13" s="7" t="s">
        <v>72</v>
      </c>
      <c r="J13" s="1" t="s">
        <v>94</v>
      </c>
      <c r="K13" s="7" t="s">
        <v>116</v>
      </c>
      <c r="L13" s="108" t="s">
        <v>227</v>
      </c>
    </row>
    <row r="14" spans="1:13">
      <c r="B14" s="11" t="s">
        <v>213</v>
      </c>
      <c r="C14" s="16" t="s">
        <v>4</v>
      </c>
      <c r="D14" s="123"/>
      <c r="E14" s="123"/>
      <c r="G14" s="1" t="str">
        <f t="shared" si="0"/>
        <v>北海道紋別高等学校</v>
      </c>
      <c r="H14" s="8" t="s">
        <v>40</v>
      </c>
      <c r="I14" s="7" t="s">
        <v>73</v>
      </c>
      <c r="J14" s="1" t="s">
        <v>95</v>
      </c>
      <c r="K14" s="7" t="s">
        <v>117</v>
      </c>
      <c r="L14" s="108" t="s">
        <v>228</v>
      </c>
    </row>
    <row r="15" spans="1:13">
      <c r="B15" s="11" t="s">
        <v>4</v>
      </c>
      <c r="C15" s="16" t="s">
        <v>153</v>
      </c>
      <c r="D15" s="123"/>
      <c r="E15" s="123"/>
      <c r="G15" s="1" t="str">
        <f t="shared" si="0"/>
        <v>北海道美幌高等学校</v>
      </c>
      <c r="H15" s="8" t="s">
        <v>41</v>
      </c>
      <c r="I15" s="7" t="s">
        <v>74</v>
      </c>
      <c r="J15" s="1" t="s">
        <v>96</v>
      </c>
      <c r="K15" s="7" t="s">
        <v>118</v>
      </c>
      <c r="L15" s="108" t="s">
        <v>229</v>
      </c>
    </row>
    <row r="16" spans="1:13">
      <c r="B16" s="11" t="s">
        <v>5</v>
      </c>
      <c r="C16" s="16" t="s">
        <v>154</v>
      </c>
      <c r="D16" s="123"/>
      <c r="E16" s="123"/>
      <c r="G16" s="1" t="str">
        <f t="shared" si="0"/>
        <v>北海道津別高等学校</v>
      </c>
      <c r="H16" s="8" t="s">
        <v>42</v>
      </c>
      <c r="I16" s="7" t="s">
        <v>75</v>
      </c>
      <c r="J16" s="1" t="s">
        <v>97</v>
      </c>
      <c r="K16" s="7" t="s">
        <v>119</v>
      </c>
      <c r="L16" s="108" t="s">
        <v>230</v>
      </c>
    </row>
    <row r="17" spans="2:12">
      <c r="B17" s="11" t="s">
        <v>6</v>
      </c>
      <c r="C17" s="16" t="s">
        <v>155</v>
      </c>
      <c r="D17" s="123"/>
      <c r="E17" s="123"/>
      <c r="G17" s="1" t="str">
        <f t="shared" si="0"/>
        <v>北海道斜里高等学校</v>
      </c>
      <c r="H17" s="8" t="s">
        <v>43</v>
      </c>
      <c r="I17" s="7" t="s">
        <v>76</v>
      </c>
      <c r="J17" s="1" t="s">
        <v>98</v>
      </c>
      <c r="K17" s="7" t="s">
        <v>120</v>
      </c>
      <c r="L17" s="108" t="s">
        <v>231</v>
      </c>
    </row>
    <row r="18" spans="2:12">
      <c r="B18" s="11" t="s">
        <v>7</v>
      </c>
      <c r="C18" s="16" t="s">
        <v>8</v>
      </c>
      <c r="D18" s="123"/>
      <c r="E18" s="123"/>
      <c r="G18" s="1" t="str">
        <f t="shared" si="0"/>
        <v>北海道清里高等学校</v>
      </c>
      <c r="H18" s="8" t="s">
        <v>44</v>
      </c>
      <c r="I18" s="7" t="s">
        <v>77</v>
      </c>
      <c r="J18" s="1" t="s">
        <v>99</v>
      </c>
      <c r="K18" s="7" t="s">
        <v>121</v>
      </c>
      <c r="L18" s="108" t="s">
        <v>232</v>
      </c>
    </row>
    <row r="19" spans="2:12">
      <c r="B19" s="11" t="s">
        <v>8</v>
      </c>
      <c r="C19" s="16" t="s">
        <v>156</v>
      </c>
      <c r="D19" s="123"/>
      <c r="E19" s="123"/>
      <c r="G19" s="1" t="str">
        <f t="shared" si="0"/>
        <v>北海道訓子府高等学校</v>
      </c>
      <c r="H19" s="8" t="s">
        <v>45</v>
      </c>
      <c r="I19" s="7" t="s">
        <v>78</v>
      </c>
      <c r="J19" s="1" t="s">
        <v>100</v>
      </c>
      <c r="K19" s="7" t="s">
        <v>122</v>
      </c>
      <c r="L19" s="108" t="s">
        <v>233</v>
      </c>
    </row>
    <row r="20" spans="2:12">
      <c r="B20" s="11" t="s">
        <v>9</v>
      </c>
      <c r="C20" s="16" t="s">
        <v>166</v>
      </c>
      <c r="D20" s="123"/>
      <c r="E20" s="123"/>
      <c r="G20" s="1" t="str">
        <f t="shared" si="0"/>
        <v>北海道置戸高等学校</v>
      </c>
      <c r="H20" s="8" t="s">
        <v>46</v>
      </c>
      <c r="I20" s="7" t="s">
        <v>79</v>
      </c>
      <c r="J20" s="1" t="s">
        <v>101</v>
      </c>
      <c r="K20" s="7" t="s">
        <v>123</v>
      </c>
      <c r="L20" s="108" t="s">
        <v>234</v>
      </c>
    </row>
    <row r="21" spans="2:12">
      <c r="B21" s="11" t="s">
        <v>10</v>
      </c>
      <c r="C21" s="16" t="s">
        <v>11</v>
      </c>
      <c r="D21" s="123"/>
      <c r="E21" s="123"/>
      <c r="G21" s="1" t="str">
        <f t="shared" si="0"/>
        <v>北海道佐呂間高等学校</v>
      </c>
      <c r="H21" s="8" t="s">
        <v>47</v>
      </c>
      <c r="I21" s="7" t="s">
        <v>80</v>
      </c>
      <c r="J21" s="1" t="s">
        <v>102</v>
      </c>
      <c r="K21" s="7" t="s">
        <v>124</v>
      </c>
      <c r="L21" s="108" t="s">
        <v>235</v>
      </c>
    </row>
    <row r="22" spans="2:12">
      <c r="B22" s="11" t="s">
        <v>11</v>
      </c>
      <c r="C22" s="16" t="s">
        <v>157</v>
      </c>
      <c r="D22" s="123"/>
      <c r="E22" s="123"/>
      <c r="G22" s="1" t="str">
        <f t="shared" si="0"/>
        <v>北海道遠軽高等学校</v>
      </c>
      <c r="H22" s="8" t="s">
        <v>48</v>
      </c>
      <c r="I22" s="7" t="s">
        <v>81</v>
      </c>
      <c r="J22" s="1" t="s">
        <v>103</v>
      </c>
      <c r="K22" s="7" t="s">
        <v>125</v>
      </c>
      <c r="L22" s="108" t="s">
        <v>236</v>
      </c>
    </row>
    <row r="23" spans="2:12">
      <c r="B23" s="11" t="s">
        <v>12</v>
      </c>
      <c r="C23" s="17"/>
      <c r="D23" s="124"/>
      <c r="E23" s="124"/>
      <c r="G23" s="1" t="str">
        <f t="shared" si="0"/>
        <v>北海道湧別高等学校</v>
      </c>
      <c r="H23" s="8" t="s">
        <v>49</v>
      </c>
      <c r="I23" s="7" t="s">
        <v>82</v>
      </c>
      <c r="J23" s="1" t="s">
        <v>104</v>
      </c>
      <c r="K23" s="7" t="s">
        <v>126</v>
      </c>
      <c r="L23" s="108" t="s">
        <v>237</v>
      </c>
    </row>
    <row r="24" spans="2:12">
      <c r="G24" s="1" t="str">
        <f t="shared" si="0"/>
        <v>北海道興部高等学校</v>
      </c>
      <c r="H24" s="8" t="s">
        <v>50</v>
      </c>
      <c r="I24" s="7" t="s">
        <v>83</v>
      </c>
      <c r="J24" s="1" t="s">
        <v>105</v>
      </c>
      <c r="K24" s="7" t="s">
        <v>127</v>
      </c>
      <c r="L24" s="108" t="s">
        <v>238</v>
      </c>
    </row>
    <row r="25" spans="2:12">
      <c r="G25" s="1" t="str">
        <f t="shared" si="0"/>
        <v>北海道雄武高等学校</v>
      </c>
      <c r="H25" s="8" t="s">
        <v>51</v>
      </c>
      <c r="I25" s="7" t="s">
        <v>84</v>
      </c>
      <c r="J25" s="1" t="s">
        <v>106</v>
      </c>
      <c r="K25" s="7" t="s">
        <v>128</v>
      </c>
      <c r="L25" s="107" t="s">
        <v>239</v>
      </c>
    </row>
    <row r="26" spans="2:12">
      <c r="G26" s="6" t="str">
        <f t="shared" si="0"/>
        <v>北海道大空高等学校</v>
      </c>
      <c r="H26" s="5" t="s">
        <v>270</v>
      </c>
      <c r="I26" s="7" t="s">
        <v>85</v>
      </c>
      <c r="J26" s="1" t="s">
        <v>107</v>
      </c>
      <c r="K26" s="7" t="s">
        <v>129</v>
      </c>
      <c r="L26" s="107" t="s">
        <v>240</v>
      </c>
    </row>
    <row r="27" spans="2:12">
      <c r="G27" s="1" t="s">
        <v>60</v>
      </c>
      <c r="H27" s="9" t="s">
        <v>63</v>
      </c>
      <c r="I27" s="1" t="s">
        <v>130</v>
      </c>
      <c r="J27" s="1" t="s">
        <v>131</v>
      </c>
      <c r="K27" s="1" t="s">
        <v>132</v>
      </c>
      <c r="L27" s="107" t="s">
        <v>241</v>
      </c>
    </row>
    <row r="28" spans="2:12">
      <c r="G28" s="1" t="s">
        <v>186</v>
      </c>
      <c r="H28" s="9" t="s">
        <v>185</v>
      </c>
      <c r="I28" s="1" t="s">
        <v>187</v>
      </c>
      <c r="J28" s="1" t="s">
        <v>188</v>
      </c>
      <c r="K28" s="1" t="s">
        <v>189</v>
      </c>
      <c r="L28" s="107" t="s">
        <v>242</v>
      </c>
    </row>
    <row r="29" spans="2:12">
      <c r="L29" s="10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tabSelected="1" workbookViewId="0">
      <selection activeCell="B2" sqref="B2:C2"/>
    </sheetView>
  </sheetViews>
  <sheetFormatPr defaultColWidth="0" defaultRowHeight="25.5" customHeight="1"/>
  <cols>
    <col min="1" max="1" width="13" style="113" customWidth="1"/>
    <col min="2" max="4" width="27.125" style="113" customWidth="1"/>
    <col min="5" max="5" width="40.75" style="113" bestFit="1" customWidth="1"/>
    <col min="6" max="6" width="8.5" style="113" customWidth="1"/>
    <col min="7" max="16384" width="8.5" style="113" hidden="1"/>
  </cols>
  <sheetData>
    <row r="1" spans="1:6" ht="22.5" customHeight="1">
      <c r="A1" s="109" t="s">
        <v>15</v>
      </c>
      <c r="B1" s="128" t="str">
        <f>初期設定!A1&amp;初期設定!B1&amp;初期設定!C1</f>
        <v>第63回高体連オホーツク支部新人陸上競技選手権大会</v>
      </c>
      <c r="C1" s="128"/>
      <c r="D1" s="111"/>
      <c r="E1" s="112"/>
      <c r="F1" s="112"/>
    </row>
    <row r="2" spans="1:6" ht="22.5" customHeight="1">
      <c r="A2" s="109" t="s">
        <v>0</v>
      </c>
      <c r="B2" s="129"/>
      <c r="C2" s="130"/>
      <c r="D2" s="112" t="s">
        <v>55</v>
      </c>
      <c r="E2" s="112"/>
      <c r="F2" s="112"/>
    </row>
    <row r="3" spans="1:6" ht="22.5" customHeight="1">
      <c r="A3" s="109"/>
      <c r="B3" s="109" t="s">
        <v>243</v>
      </c>
      <c r="C3" s="109" t="s">
        <v>244</v>
      </c>
      <c r="D3" s="109" t="s">
        <v>245</v>
      </c>
      <c r="E3" s="112"/>
      <c r="F3" s="112"/>
    </row>
    <row r="4" spans="1:6" ht="22.5" customHeight="1">
      <c r="A4" s="114" t="s">
        <v>246</v>
      </c>
      <c r="B4" s="115"/>
      <c r="C4" s="115"/>
      <c r="D4" s="115"/>
      <c r="E4" s="112" t="s">
        <v>28</v>
      </c>
      <c r="F4" s="112"/>
    </row>
    <row r="5" spans="1:6" ht="22.5" customHeight="1">
      <c r="A5" s="114" t="s">
        <v>247</v>
      </c>
      <c r="B5" s="116"/>
      <c r="C5" s="116"/>
      <c r="D5" s="116"/>
      <c r="E5" s="112" t="s">
        <v>248</v>
      </c>
      <c r="F5" s="112"/>
    </row>
    <row r="6" spans="1:6" ht="22.5" customHeight="1">
      <c r="A6" s="114" t="s">
        <v>249</v>
      </c>
      <c r="B6" s="116"/>
      <c r="C6" s="116"/>
      <c r="D6" s="116"/>
      <c r="E6" s="112" t="s">
        <v>248</v>
      </c>
      <c r="F6" s="112"/>
    </row>
    <row r="7" spans="1:6" ht="22.5" customHeight="1">
      <c r="A7" s="109" t="s">
        <v>16</v>
      </c>
      <c r="B7" s="117" t="str">
        <f>IF(B2="","",VLOOKUP($B$2,初期設定!$G$4:$K$29,3,0))</f>
        <v/>
      </c>
      <c r="C7" s="111"/>
      <c r="D7" s="111"/>
      <c r="E7" s="112"/>
      <c r="F7" s="112"/>
    </row>
    <row r="8" spans="1:6" ht="22.5" customHeight="1">
      <c r="A8" s="109" t="s">
        <v>17</v>
      </c>
      <c r="B8" s="118" t="str">
        <f>IF(B2="","",VLOOKUP($B$2,初期設定!$G$4:$K$29,4,0))</f>
        <v/>
      </c>
      <c r="C8" s="111"/>
      <c r="D8" s="111"/>
      <c r="E8" s="112"/>
      <c r="F8" s="112"/>
    </row>
    <row r="9" spans="1:6" ht="22.5" customHeight="1">
      <c r="A9" s="109" t="s">
        <v>18</v>
      </c>
      <c r="B9" s="118" t="str">
        <f>IF(B2="","",VLOOKUP($B$2,初期設定!$G$4:$K$29,5,0))</f>
        <v/>
      </c>
      <c r="C9" s="111"/>
      <c r="D9" s="111"/>
      <c r="E9" s="112"/>
      <c r="F9" s="112"/>
    </row>
    <row r="10" spans="1:6" ht="22.5" customHeight="1">
      <c r="A10" s="109" t="s">
        <v>19</v>
      </c>
      <c r="B10" s="119"/>
      <c r="C10" s="112" t="s">
        <v>250</v>
      </c>
      <c r="D10" s="111"/>
      <c r="F10" s="112"/>
    </row>
    <row r="11" spans="1:6" ht="22.5" customHeight="1">
      <c r="A11" s="109" t="s">
        <v>21</v>
      </c>
      <c r="B11" s="118" t="str">
        <f>IF(B2="","",VLOOKUP($B$2,初期設定!$G$4:$K$29,2,0))</f>
        <v/>
      </c>
      <c r="C11" s="111"/>
      <c r="D11" s="111"/>
      <c r="E11" s="112"/>
      <c r="F11" s="112"/>
    </row>
    <row r="12" spans="1:6" ht="25.5" customHeight="1">
      <c r="A12" s="110" t="s">
        <v>256</v>
      </c>
      <c r="B12" s="120">
        <v>1800</v>
      </c>
      <c r="C12" s="113" t="s">
        <v>271</v>
      </c>
    </row>
  </sheetData>
  <sheetProtection sheet="1" selectLockedCells="1"/>
  <mergeCells count="2">
    <mergeCell ref="B1:C1"/>
    <mergeCell ref="B2:C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初期設定!$L$4:$L$28</xm:f>
          </x14:formula1>
          <xm:sqref>B5:D6</xm:sqref>
        </x14:dataValidation>
        <x14:dataValidation type="list" allowBlank="1" showInputMessage="1" showErrorMessage="1">
          <x14:formula1>
            <xm:f>初期設定!$G$4:$G$28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CA46"/>
  <sheetViews>
    <sheetView view="pageBreakPreview" zoomScaleNormal="100" zoomScaleSheetLayoutView="100" workbookViewId="0">
      <pane xSplit="4" ySplit="5" topLeftCell="E6" activePane="bottomRight" state="frozen"/>
      <selection activeCell="E20" sqref="E20:H21"/>
      <selection pane="topRight" activeCell="E20" sqref="E20:H21"/>
      <selection pane="bottomLeft" activeCell="E20" sqref="E20:H21"/>
      <selection pane="bottomRight" activeCell="D6" sqref="D6"/>
    </sheetView>
  </sheetViews>
  <sheetFormatPr defaultColWidth="0" defaultRowHeight="13.5" zeroHeight="1"/>
  <cols>
    <col min="1" max="2" width="9" style="38" hidden="1" customWidth="1"/>
    <col min="3" max="3" width="9" style="39" hidden="1" customWidth="1"/>
    <col min="4" max="4" width="8.5" style="38" bestFit="1" customWidth="1"/>
    <col min="5" max="5" width="15" style="39" customWidth="1"/>
    <col min="6" max="6" width="11.875" style="38" bestFit="1" customWidth="1"/>
    <col min="7" max="7" width="5.25" style="39" bestFit="1" customWidth="1"/>
    <col min="8" max="8" width="11" style="38" bestFit="1" customWidth="1"/>
    <col min="9" max="10" width="10.625" style="38" bestFit="1" customWidth="1"/>
    <col min="11" max="13" width="10.625" style="38" customWidth="1"/>
    <col min="14" max="14" width="10.625" style="38" bestFit="1" customWidth="1"/>
    <col min="15" max="16" width="8.875" style="39" bestFit="1" customWidth="1"/>
    <col min="17" max="72" width="2.25" style="38" customWidth="1"/>
    <col min="73" max="73" width="5.875" style="38" customWidth="1"/>
    <col min="74" max="79" width="0" style="38" hidden="1" customWidth="1"/>
    <col min="80" max="16384" width="11.25" style="38" hidden="1"/>
  </cols>
  <sheetData>
    <row r="1" spans="1:79">
      <c r="BU1" s="40"/>
      <c r="BV1" s="40"/>
      <c r="BW1" s="40"/>
      <c r="BX1" s="41"/>
    </row>
    <row r="2" spans="1:79" ht="48.75" customHeight="1" thickBot="1">
      <c r="D2" s="140" t="str">
        <f>基本入力!B1&amp;"申込データ一覧表（女子）"</f>
        <v>第63回高体連オホーツク支部新人陸上競技選手権大会申込データ一覧表（女子）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42"/>
      <c r="BV2" s="42"/>
      <c r="BW2" s="42"/>
      <c r="BX2" s="42"/>
    </row>
    <row r="3" spans="1:79" ht="27.75" customHeight="1" thickBot="1">
      <c r="D3" s="58" t="s">
        <v>193</v>
      </c>
      <c r="E3" s="149" t="str">
        <f>IF(基本入力!$B$2="","",基本入力!$B$2)</f>
        <v/>
      </c>
      <c r="F3" s="149"/>
      <c r="G3" s="149"/>
      <c r="H3" s="149" t="s">
        <v>198</v>
      </c>
      <c r="I3" s="149"/>
      <c r="J3" s="149" t="str">
        <f>IF(基本入力!$B$4="","",基本入力!$B$4)</f>
        <v/>
      </c>
      <c r="K3" s="149"/>
      <c r="L3" s="149"/>
      <c r="M3" s="149"/>
      <c r="N3" s="149"/>
      <c r="O3" s="150"/>
      <c r="P3" s="141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42"/>
      <c r="BV3" s="42"/>
      <c r="BW3" s="42"/>
      <c r="BX3" s="42"/>
    </row>
    <row r="4" spans="1:79">
      <c r="D4" s="151" t="s">
        <v>20</v>
      </c>
      <c r="E4" s="131" t="s">
        <v>27</v>
      </c>
      <c r="F4" s="131" t="s">
        <v>194</v>
      </c>
      <c r="G4" s="131" t="s">
        <v>1</v>
      </c>
      <c r="H4" s="131" t="s">
        <v>2</v>
      </c>
      <c r="I4" s="153" t="s">
        <v>53</v>
      </c>
      <c r="J4" s="153"/>
      <c r="K4" s="153"/>
      <c r="L4" s="153"/>
      <c r="M4" s="153"/>
      <c r="N4" s="153"/>
      <c r="O4" s="153"/>
      <c r="P4" s="153"/>
      <c r="Q4" s="137" t="s">
        <v>137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9"/>
    </row>
    <row r="5" spans="1:79" s="39" customFormat="1" ht="13.5" customHeight="1">
      <c r="A5" s="39" t="s">
        <v>30</v>
      </c>
      <c r="B5" s="39" t="s">
        <v>190</v>
      </c>
      <c r="C5" s="39" t="s">
        <v>191</v>
      </c>
      <c r="D5" s="152"/>
      <c r="E5" s="132"/>
      <c r="F5" s="132"/>
      <c r="G5" s="132"/>
      <c r="H5" s="132"/>
      <c r="I5" s="60" t="s">
        <v>138</v>
      </c>
      <c r="J5" s="60" t="s">
        <v>139</v>
      </c>
      <c r="K5" s="126" t="s">
        <v>261</v>
      </c>
      <c r="L5" s="126" t="s">
        <v>262</v>
      </c>
      <c r="M5" s="126" t="s">
        <v>263</v>
      </c>
      <c r="N5" s="126" t="s">
        <v>264</v>
      </c>
      <c r="O5" s="61" t="s">
        <v>135</v>
      </c>
      <c r="P5" s="61" t="s">
        <v>136</v>
      </c>
      <c r="Q5" s="154" t="s">
        <v>140</v>
      </c>
      <c r="R5" s="154"/>
      <c r="S5" s="154"/>
      <c r="T5" s="154"/>
      <c r="U5" s="154"/>
      <c r="V5" s="154"/>
      <c r="W5" s="154"/>
      <c r="X5" s="154"/>
      <c r="Y5" s="154" t="s">
        <v>149</v>
      </c>
      <c r="Z5" s="154"/>
      <c r="AA5" s="154"/>
      <c r="AB5" s="154"/>
      <c r="AC5" s="154"/>
      <c r="AD5" s="154"/>
      <c r="AE5" s="154"/>
      <c r="AF5" s="154"/>
      <c r="AG5" s="133" t="s">
        <v>265</v>
      </c>
      <c r="AH5" s="133"/>
      <c r="AI5" s="133"/>
      <c r="AJ5" s="133"/>
      <c r="AK5" s="133"/>
      <c r="AL5" s="133"/>
      <c r="AM5" s="133"/>
      <c r="AN5" s="133"/>
      <c r="AO5" s="133" t="s">
        <v>266</v>
      </c>
      <c r="AP5" s="133"/>
      <c r="AQ5" s="133"/>
      <c r="AR5" s="133"/>
      <c r="AS5" s="133"/>
      <c r="AT5" s="133"/>
      <c r="AU5" s="133"/>
      <c r="AV5" s="133"/>
      <c r="AW5" s="133" t="s">
        <v>267</v>
      </c>
      <c r="AX5" s="133"/>
      <c r="AY5" s="133"/>
      <c r="AZ5" s="133"/>
      <c r="BA5" s="133"/>
      <c r="BB5" s="133"/>
      <c r="BC5" s="133"/>
      <c r="BD5" s="133"/>
      <c r="BE5" s="133" t="s">
        <v>268</v>
      </c>
      <c r="BF5" s="133"/>
      <c r="BG5" s="133"/>
      <c r="BH5" s="133"/>
      <c r="BI5" s="133"/>
      <c r="BJ5" s="133"/>
      <c r="BK5" s="133"/>
      <c r="BL5" s="133"/>
      <c r="BM5" s="134" t="s">
        <v>209</v>
      </c>
      <c r="BN5" s="135"/>
      <c r="BO5" s="135"/>
      <c r="BP5" s="135"/>
      <c r="BQ5" s="135"/>
      <c r="BR5" s="135"/>
      <c r="BS5" s="135"/>
      <c r="BT5" s="136"/>
    </row>
    <row r="6" spans="1:79" ht="15" customHeight="1">
      <c r="A6" s="39">
        <v>1</v>
      </c>
      <c r="B6" s="39">
        <f>COUNTIF(I6:N6,"七種競技")</f>
        <v>0</v>
      </c>
      <c r="C6" s="39">
        <f>SUM(B6)</f>
        <v>0</v>
      </c>
      <c r="D6" s="93"/>
      <c r="E6" s="90"/>
      <c r="F6" s="91"/>
      <c r="G6" s="43"/>
      <c r="H6" s="43"/>
      <c r="I6" s="62"/>
      <c r="J6" s="62"/>
      <c r="K6" s="62"/>
      <c r="L6" s="62"/>
      <c r="M6" s="62"/>
      <c r="N6" s="62"/>
      <c r="O6" s="43"/>
      <c r="P6" s="43"/>
      <c r="Q6" s="44"/>
      <c r="R6" s="45"/>
      <c r="S6" s="46" t="str">
        <f t="shared" ref="S6" si="0">IF(I6="","",IF(BV6=0,"","分"))</f>
        <v/>
      </c>
      <c r="T6" s="45"/>
      <c r="U6" s="45"/>
      <c r="V6" s="46" t="str">
        <f t="shared" ref="V6" si="1">IF(I6="","",IF(BV6=0,"m","秒"))</f>
        <v/>
      </c>
      <c r="W6" s="45"/>
      <c r="X6" s="47"/>
      <c r="Y6" s="44"/>
      <c r="Z6" s="122"/>
      <c r="AA6" s="46" t="str">
        <f t="shared" ref="AA6" si="2">IF(J6="","",IF(BW6=0,"","分"))</f>
        <v/>
      </c>
      <c r="AB6" s="122"/>
      <c r="AC6" s="122"/>
      <c r="AD6" s="46" t="str">
        <f t="shared" ref="AD6" si="3">IF(J6="","",IF(BW6=0,"m","秒"))</f>
        <v/>
      </c>
      <c r="AE6" s="122"/>
      <c r="AF6" s="47"/>
      <c r="AG6" s="44"/>
      <c r="AH6" s="122"/>
      <c r="AI6" s="46" t="str">
        <f t="shared" ref="AI6" si="4">IF(K6="","",IF(BX6=0,"","分"))</f>
        <v/>
      </c>
      <c r="AJ6" s="122"/>
      <c r="AK6" s="122"/>
      <c r="AL6" s="46" t="str">
        <f t="shared" ref="AL6" si="5">IF(Y6="","",IF(BX6=0,"m","秒"))</f>
        <v/>
      </c>
      <c r="AM6" s="122"/>
      <c r="AN6" s="47"/>
      <c r="AO6" s="44"/>
      <c r="AP6" s="122"/>
      <c r="AQ6" s="46" t="str">
        <f t="shared" ref="AQ6" si="6">IF(L6="","",IF(BY6=0,"","分"))</f>
        <v/>
      </c>
      <c r="AR6" s="122"/>
      <c r="AS6" s="122"/>
      <c r="AT6" s="46" t="str">
        <f>IF(L6="","",IF(BY6=0,"m","秒"))</f>
        <v/>
      </c>
      <c r="AU6" s="122"/>
      <c r="AV6" s="47"/>
      <c r="AW6" s="44"/>
      <c r="AX6" s="122"/>
      <c r="AY6" s="46" t="str">
        <f t="shared" ref="AY6" si="7">IF(M6="","",IF(BZ6=0,"","分"))</f>
        <v/>
      </c>
      <c r="AZ6" s="122"/>
      <c r="BA6" s="122"/>
      <c r="BB6" s="46" t="str">
        <f>IF(M6="","",IF(BZ6=0,"m","秒"))</f>
        <v/>
      </c>
      <c r="BC6" s="122"/>
      <c r="BD6" s="47"/>
      <c r="BE6" s="44"/>
      <c r="BF6" s="122"/>
      <c r="BG6" s="46" t="str">
        <f t="shared" ref="BG6" si="8">IF(N6="","",IF(CA6=0,"","分"))</f>
        <v/>
      </c>
      <c r="BH6" s="122"/>
      <c r="BI6" s="122"/>
      <c r="BJ6" s="46" t="str">
        <f>IF(N6="","",IF(CA6=0,"m","秒"))</f>
        <v/>
      </c>
      <c r="BK6" s="122"/>
      <c r="BL6" s="47"/>
      <c r="BM6" s="59"/>
      <c r="BN6" s="49"/>
      <c r="BO6" s="49"/>
      <c r="BP6" s="48"/>
      <c r="BQ6" s="48"/>
      <c r="BR6" s="49" t="s">
        <v>151</v>
      </c>
      <c r="BS6" s="48"/>
      <c r="BT6" s="50"/>
      <c r="BV6" s="51">
        <f t="shared" ref="BV6:CA6" si="9">COUNTIF(I6,"*Ｍ*")</f>
        <v>0</v>
      </c>
      <c r="BW6" s="51">
        <f t="shared" si="9"/>
        <v>0</v>
      </c>
      <c r="BX6" s="51">
        <f t="shared" si="9"/>
        <v>0</v>
      </c>
      <c r="BY6" s="51">
        <f t="shared" si="9"/>
        <v>0</v>
      </c>
      <c r="BZ6" s="51">
        <f t="shared" si="9"/>
        <v>0</v>
      </c>
      <c r="CA6" s="51">
        <f t="shared" si="9"/>
        <v>0</v>
      </c>
    </row>
    <row r="7" spans="1:79" ht="15" customHeight="1">
      <c r="A7" s="39">
        <v>2</v>
      </c>
      <c r="B7" s="39">
        <f t="shared" ref="B7:B45" si="10">COUNTIF(I7:N7,"七種競技")</f>
        <v>0</v>
      </c>
      <c r="C7" s="39">
        <f>SUM($B$6:B7)</f>
        <v>0</v>
      </c>
      <c r="D7" s="93"/>
      <c r="E7" s="90"/>
      <c r="F7" s="91"/>
      <c r="G7" s="43"/>
      <c r="H7" s="43"/>
      <c r="I7" s="62"/>
      <c r="J7" s="62"/>
      <c r="K7" s="62"/>
      <c r="L7" s="62"/>
      <c r="M7" s="62"/>
      <c r="N7" s="62"/>
      <c r="O7" s="43"/>
      <c r="P7" s="43"/>
      <c r="Q7" s="44"/>
      <c r="R7" s="122"/>
      <c r="S7" s="46" t="str">
        <f t="shared" ref="S7:S45" si="11">IF(I7="","",IF(BV7=0,"","分"))</f>
        <v/>
      </c>
      <c r="T7" s="122"/>
      <c r="U7" s="122"/>
      <c r="V7" s="46" t="str">
        <f t="shared" ref="V7:V45" si="12">IF(I7="","",IF(BV7=0,"m","秒"))</f>
        <v/>
      </c>
      <c r="W7" s="122"/>
      <c r="X7" s="47"/>
      <c r="Y7" s="44"/>
      <c r="Z7" s="122"/>
      <c r="AA7" s="46" t="str">
        <f t="shared" ref="AA7:AA45" si="13">IF(J7="","",IF(BW7=0,"","分"))</f>
        <v/>
      </c>
      <c r="AB7" s="122"/>
      <c r="AC7" s="122"/>
      <c r="AD7" s="46" t="str">
        <f t="shared" ref="AD7:AD45" si="14">IF(J7="","",IF(BW7=0,"m","秒"))</f>
        <v/>
      </c>
      <c r="AE7" s="122"/>
      <c r="AF7" s="47"/>
      <c r="AG7" s="44"/>
      <c r="AH7" s="122"/>
      <c r="AI7" s="46" t="str">
        <f t="shared" ref="AI7:AI45" si="15">IF(K7="","",IF(BX7=0,"","分"))</f>
        <v/>
      </c>
      <c r="AJ7" s="122"/>
      <c r="AK7" s="122"/>
      <c r="AL7" s="46" t="str">
        <f t="shared" ref="AL7:AL45" si="16">IF(Y7="","",IF(BX7=0,"m","秒"))</f>
        <v/>
      </c>
      <c r="AM7" s="122"/>
      <c r="AN7" s="47"/>
      <c r="AO7" s="44"/>
      <c r="AP7" s="122"/>
      <c r="AQ7" s="46" t="str">
        <f t="shared" ref="AQ7:AQ45" si="17">IF(L7="","",IF(BY7=0,"","分"))</f>
        <v/>
      </c>
      <c r="AR7" s="122"/>
      <c r="AS7" s="122"/>
      <c r="AT7" s="46" t="str">
        <f t="shared" ref="AT7:AT45" si="18">IF(L7="","",IF(BY7=0,"m","秒"))</f>
        <v/>
      </c>
      <c r="AU7" s="122"/>
      <c r="AV7" s="47"/>
      <c r="AW7" s="44"/>
      <c r="AX7" s="122"/>
      <c r="AY7" s="46" t="str">
        <f t="shared" ref="AY7:AY45" si="19">IF(M7="","",IF(BZ7=0,"","分"))</f>
        <v/>
      </c>
      <c r="AZ7" s="122"/>
      <c r="BA7" s="122"/>
      <c r="BB7" s="46" t="str">
        <f t="shared" ref="BB7:BB45" si="20">IF(M7="","",IF(BZ7=0,"m","秒"))</f>
        <v/>
      </c>
      <c r="BC7" s="122"/>
      <c r="BD7" s="47"/>
      <c r="BE7" s="44"/>
      <c r="BF7" s="122"/>
      <c r="BG7" s="46" t="str">
        <f t="shared" ref="BG7:BG45" si="21">IF(N7="","",IF(CA7=0,"","分"))</f>
        <v/>
      </c>
      <c r="BH7" s="122"/>
      <c r="BI7" s="122"/>
      <c r="BJ7" s="46" t="str">
        <f t="shared" ref="BJ7:BJ45" si="22">IF(N7="","",IF(CA7=0,"m","秒"))</f>
        <v/>
      </c>
      <c r="BK7" s="122"/>
      <c r="BL7" s="47"/>
      <c r="BM7" s="134" t="s">
        <v>136</v>
      </c>
      <c r="BN7" s="135"/>
      <c r="BO7" s="135"/>
      <c r="BP7" s="135"/>
      <c r="BQ7" s="135"/>
      <c r="BR7" s="135"/>
      <c r="BS7" s="135"/>
      <c r="BT7" s="136"/>
      <c r="BV7" s="51">
        <f t="shared" ref="BV7:BV45" si="23">COUNTIF(I7,"*Ｍ*")</f>
        <v>0</v>
      </c>
      <c r="BW7" s="51">
        <f t="shared" ref="BW7:BW45" si="24">COUNTIF(J7,"*Ｍ*")</f>
        <v>0</v>
      </c>
      <c r="BX7" s="51">
        <f t="shared" ref="BX7:BX45" si="25">COUNTIF(K7,"*Ｍ*")</f>
        <v>0</v>
      </c>
      <c r="BY7" s="51">
        <f t="shared" ref="BY7:BY45" si="26">COUNTIF(L7,"*Ｍ*")</f>
        <v>0</v>
      </c>
      <c r="BZ7" s="51">
        <f t="shared" ref="BZ7:BZ45" si="27">COUNTIF(M7,"*Ｍ*")</f>
        <v>0</v>
      </c>
      <c r="CA7" s="51">
        <f t="shared" ref="CA7:CA45" si="28">COUNTIF(N7,"*Ｍ*")</f>
        <v>0</v>
      </c>
    </row>
    <row r="8" spans="1:79" ht="15" customHeight="1" thickBot="1">
      <c r="A8" s="39">
        <v>3</v>
      </c>
      <c r="B8" s="39">
        <f t="shared" si="10"/>
        <v>0</v>
      </c>
      <c r="C8" s="39">
        <f>SUM($B$6:B8)</f>
        <v>0</v>
      </c>
      <c r="D8" s="93"/>
      <c r="E8" s="90"/>
      <c r="F8" s="91"/>
      <c r="G8" s="43"/>
      <c r="H8" s="43"/>
      <c r="I8" s="62"/>
      <c r="J8" s="62"/>
      <c r="K8" s="62"/>
      <c r="L8" s="62"/>
      <c r="M8" s="62"/>
      <c r="N8" s="62"/>
      <c r="O8" s="43"/>
      <c r="P8" s="43"/>
      <c r="Q8" s="44"/>
      <c r="R8" s="122"/>
      <c r="S8" s="46" t="str">
        <f t="shared" si="11"/>
        <v/>
      </c>
      <c r="T8" s="122"/>
      <c r="U8" s="122"/>
      <c r="V8" s="46" t="str">
        <f t="shared" si="12"/>
        <v/>
      </c>
      <c r="W8" s="122"/>
      <c r="X8" s="47"/>
      <c r="Y8" s="44"/>
      <c r="Z8" s="122"/>
      <c r="AA8" s="46" t="str">
        <f t="shared" si="13"/>
        <v/>
      </c>
      <c r="AB8" s="122"/>
      <c r="AC8" s="122"/>
      <c r="AD8" s="46" t="str">
        <f t="shared" si="14"/>
        <v/>
      </c>
      <c r="AE8" s="122"/>
      <c r="AF8" s="47"/>
      <c r="AG8" s="44"/>
      <c r="AH8" s="122"/>
      <c r="AI8" s="46" t="str">
        <f t="shared" si="15"/>
        <v/>
      </c>
      <c r="AJ8" s="122"/>
      <c r="AK8" s="122"/>
      <c r="AL8" s="46" t="str">
        <f t="shared" si="16"/>
        <v/>
      </c>
      <c r="AM8" s="122"/>
      <c r="AN8" s="47"/>
      <c r="AO8" s="44"/>
      <c r="AP8" s="122"/>
      <c r="AQ8" s="46" t="str">
        <f t="shared" si="17"/>
        <v/>
      </c>
      <c r="AR8" s="122"/>
      <c r="AS8" s="122"/>
      <c r="AT8" s="46" t="str">
        <f t="shared" si="18"/>
        <v/>
      </c>
      <c r="AU8" s="122"/>
      <c r="AV8" s="47"/>
      <c r="AW8" s="44"/>
      <c r="AX8" s="122"/>
      <c r="AY8" s="46" t="str">
        <f t="shared" si="19"/>
        <v/>
      </c>
      <c r="AZ8" s="122"/>
      <c r="BA8" s="122"/>
      <c r="BB8" s="46" t="str">
        <f t="shared" si="20"/>
        <v/>
      </c>
      <c r="BC8" s="122"/>
      <c r="BD8" s="47"/>
      <c r="BE8" s="44"/>
      <c r="BF8" s="122"/>
      <c r="BG8" s="46" t="str">
        <f t="shared" si="21"/>
        <v/>
      </c>
      <c r="BH8" s="122"/>
      <c r="BI8" s="122"/>
      <c r="BJ8" s="46" t="str">
        <f t="shared" si="22"/>
        <v/>
      </c>
      <c r="BK8" s="122"/>
      <c r="BL8" s="47"/>
      <c r="BM8" s="53"/>
      <c r="BN8" s="54"/>
      <c r="BO8" s="55" t="s">
        <v>152</v>
      </c>
      <c r="BP8" s="54"/>
      <c r="BQ8" s="54"/>
      <c r="BR8" s="55" t="s">
        <v>151</v>
      </c>
      <c r="BS8" s="54"/>
      <c r="BT8" s="57"/>
      <c r="BV8" s="51">
        <f t="shared" si="23"/>
        <v>0</v>
      </c>
      <c r="BW8" s="51">
        <f t="shared" si="24"/>
        <v>0</v>
      </c>
      <c r="BX8" s="51">
        <f t="shared" si="25"/>
        <v>0</v>
      </c>
      <c r="BY8" s="51">
        <f t="shared" si="26"/>
        <v>0</v>
      </c>
      <c r="BZ8" s="51">
        <f t="shared" si="27"/>
        <v>0</v>
      </c>
      <c r="CA8" s="51">
        <f t="shared" si="28"/>
        <v>0</v>
      </c>
    </row>
    <row r="9" spans="1:79" ht="15" customHeight="1">
      <c r="A9" s="39">
        <v>4</v>
      </c>
      <c r="B9" s="39">
        <f t="shared" si="10"/>
        <v>0</v>
      </c>
      <c r="C9" s="39">
        <f>SUM($B$6:B9)</f>
        <v>0</v>
      </c>
      <c r="D9" s="93"/>
      <c r="E9" s="90"/>
      <c r="F9" s="91"/>
      <c r="G9" s="43"/>
      <c r="H9" s="43"/>
      <c r="I9" s="62"/>
      <c r="J9" s="62"/>
      <c r="K9" s="62"/>
      <c r="L9" s="62"/>
      <c r="M9" s="62"/>
      <c r="N9" s="62"/>
      <c r="O9" s="43"/>
      <c r="P9" s="43"/>
      <c r="Q9" s="44"/>
      <c r="R9" s="122"/>
      <c r="S9" s="46" t="str">
        <f t="shared" si="11"/>
        <v/>
      </c>
      <c r="T9" s="122"/>
      <c r="U9" s="122"/>
      <c r="V9" s="46" t="str">
        <f t="shared" si="12"/>
        <v/>
      </c>
      <c r="W9" s="122"/>
      <c r="X9" s="47"/>
      <c r="Y9" s="44"/>
      <c r="Z9" s="122"/>
      <c r="AA9" s="46" t="str">
        <f t="shared" si="13"/>
        <v/>
      </c>
      <c r="AB9" s="122"/>
      <c r="AC9" s="122"/>
      <c r="AD9" s="46" t="str">
        <f t="shared" si="14"/>
        <v/>
      </c>
      <c r="AE9" s="122"/>
      <c r="AF9" s="47"/>
      <c r="AG9" s="44"/>
      <c r="AH9" s="122"/>
      <c r="AI9" s="46" t="str">
        <f t="shared" si="15"/>
        <v/>
      </c>
      <c r="AJ9" s="122"/>
      <c r="AK9" s="122"/>
      <c r="AL9" s="46" t="str">
        <f t="shared" si="16"/>
        <v/>
      </c>
      <c r="AM9" s="122"/>
      <c r="AN9" s="47"/>
      <c r="AO9" s="44"/>
      <c r="AP9" s="122"/>
      <c r="AQ9" s="46" t="str">
        <f t="shared" si="17"/>
        <v/>
      </c>
      <c r="AR9" s="122"/>
      <c r="AS9" s="122"/>
      <c r="AT9" s="46" t="str">
        <f t="shared" si="18"/>
        <v/>
      </c>
      <c r="AU9" s="122"/>
      <c r="AV9" s="47"/>
      <c r="AW9" s="44"/>
      <c r="AX9" s="122"/>
      <c r="AY9" s="46" t="str">
        <f t="shared" si="19"/>
        <v/>
      </c>
      <c r="AZ9" s="122"/>
      <c r="BA9" s="122"/>
      <c r="BB9" s="46" t="str">
        <f t="shared" si="20"/>
        <v/>
      </c>
      <c r="BC9" s="122"/>
      <c r="BD9" s="47"/>
      <c r="BE9" s="44"/>
      <c r="BF9" s="122"/>
      <c r="BG9" s="46" t="str">
        <f t="shared" si="21"/>
        <v/>
      </c>
      <c r="BH9" s="122"/>
      <c r="BI9" s="122"/>
      <c r="BJ9" s="46" t="str">
        <f t="shared" si="22"/>
        <v/>
      </c>
      <c r="BK9" s="122"/>
      <c r="BL9" s="47"/>
      <c r="BM9" s="143"/>
      <c r="BN9" s="144"/>
      <c r="BO9" s="144"/>
      <c r="BP9" s="144"/>
      <c r="BQ9" s="144"/>
      <c r="BR9" s="144"/>
      <c r="BS9" s="144"/>
      <c r="BT9" s="144"/>
      <c r="BV9" s="51">
        <f t="shared" si="23"/>
        <v>0</v>
      </c>
      <c r="BW9" s="51">
        <f t="shared" si="24"/>
        <v>0</v>
      </c>
      <c r="BX9" s="51">
        <f t="shared" si="25"/>
        <v>0</v>
      </c>
      <c r="BY9" s="51">
        <f t="shared" si="26"/>
        <v>0</v>
      </c>
      <c r="BZ9" s="51">
        <f t="shared" si="27"/>
        <v>0</v>
      </c>
      <c r="CA9" s="51">
        <f t="shared" si="28"/>
        <v>0</v>
      </c>
    </row>
    <row r="10" spans="1:79" ht="15" customHeight="1">
      <c r="A10" s="39">
        <v>5</v>
      </c>
      <c r="B10" s="39">
        <f t="shared" si="10"/>
        <v>0</v>
      </c>
      <c r="C10" s="39">
        <f>SUM($B$6:B10)</f>
        <v>0</v>
      </c>
      <c r="D10" s="93"/>
      <c r="E10" s="90"/>
      <c r="F10" s="91"/>
      <c r="G10" s="43"/>
      <c r="H10" s="43"/>
      <c r="I10" s="62"/>
      <c r="J10" s="62"/>
      <c r="K10" s="62"/>
      <c r="L10" s="62"/>
      <c r="M10" s="62"/>
      <c r="N10" s="62"/>
      <c r="O10" s="43"/>
      <c r="P10" s="43"/>
      <c r="Q10" s="44"/>
      <c r="R10" s="122"/>
      <c r="S10" s="46" t="str">
        <f t="shared" si="11"/>
        <v/>
      </c>
      <c r="T10" s="122"/>
      <c r="U10" s="122"/>
      <c r="V10" s="46" t="str">
        <f t="shared" si="12"/>
        <v/>
      </c>
      <c r="W10" s="122"/>
      <c r="X10" s="47"/>
      <c r="Y10" s="44"/>
      <c r="Z10" s="122"/>
      <c r="AA10" s="46" t="str">
        <f t="shared" si="13"/>
        <v/>
      </c>
      <c r="AB10" s="122"/>
      <c r="AC10" s="122"/>
      <c r="AD10" s="46" t="str">
        <f t="shared" si="14"/>
        <v/>
      </c>
      <c r="AE10" s="122"/>
      <c r="AF10" s="47"/>
      <c r="AG10" s="44"/>
      <c r="AH10" s="122"/>
      <c r="AI10" s="46" t="str">
        <f t="shared" si="15"/>
        <v/>
      </c>
      <c r="AJ10" s="122"/>
      <c r="AK10" s="122"/>
      <c r="AL10" s="46" t="str">
        <f t="shared" si="16"/>
        <v/>
      </c>
      <c r="AM10" s="122"/>
      <c r="AN10" s="47"/>
      <c r="AO10" s="44"/>
      <c r="AP10" s="122"/>
      <c r="AQ10" s="46" t="str">
        <f t="shared" si="17"/>
        <v/>
      </c>
      <c r="AR10" s="122"/>
      <c r="AS10" s="122"/>
      <c r="AT10" s="46" t="str">
        <f t="shared" si="18"/>
        <v/>
      </c>
      <c r="AU10" s="122"/>
      <c r="AV10" s="47"/>
      <c r="AW10" s="44"/>
      <c r="AX10" s="122"/>
      <c r="AY10" s="46" t="str">
        <f t="shared" si="19"/>
        <v/>
      </c>
      <c r="AZ10" s="122"/>
      <c r="BA10" s="122"/>
      <c r="BB10" s="46" t="str">
        <f t="shared" si="20"/>
        <v/>
      </c>
      <c r="BC10" s="122"/>
      <c r="BD10" s="47"/>
      <c r="BE10" s="44"/>
      <c r="BF10" s="122"/>
      <c r="BG10" s="46" t="str">
        <f t="shared" si="21"/>
        <v/>
      </c>
      <c r="BH10" s="122"/>
      <c r="BI10" s="122"/>
      <c r="BJ10" s="46" t="str">
        <f t="shared" si="22"/>
        <v/>
      </c>
      <c r="BK10" s="122"/>
      <c r="BL10" s="47"/>
      <c r="BM10" s="145"/>
      <c r="BN10" s="146"/>
      <c r="BO10" s="146"/>
      <c r="BP10" s="146"/>
      <c r="BQ10" s="146"/>
      <c r="BR10" s="146"/>
      <c r="BS10" s="146"/>
      <c r="BT10" s="146"/>
      <c r="BV10" s="51">
        <f t="shared" si="23"/>
        <v>0</v>
      </c>
      <c r="BW10" s="51">
        <f t="shared" si="24"/>
        <v>0</v>
      </c>
      <c r="BX10" s="51">
        <f t="shared" si="25"/>
        <v>0</v>
      </c>
      <c r="BY10" s="51">
        <f t="shared" si="26"/>
        <v>0</v>
      </c>
      <c r="BZ10" s="51">
        <f t="shared" si="27"/>
        <v>0</v>
      </c>
      <c r="CA10" s="51">
        <f t="shared" si="28"/>
        <v>0</v>
      </c>
    </row>
    <row r="11" spans="1:79" ht="15" customHeight="1">
      <c r="A11" s="39">
        <v>6</v>
      </c>
      <c r="B11" s="39">
        <f t="shared" si="10"/>
        <v>0</v>
      </c>
      <c r="C11" s="39">
        <f>SUM($B$6:B11)</f>
        <v>0</v>
      </c>
      <c r="D11" s="93"/>
      <c r="E11" s="90"/>
      <c r="F11" s="91"/>
      <c r="G11" s="43"/>
      <c r="H11" s="43"/>
      <c r="I11" s="62"/>
      <c r="J11" s="62"/>
      <c r="K11" s="62"/>
      <c r="L11" s="62"/>
      <c r="M11" s="62"/>
      <c r="N11" s="62"/>
      <c r="O11" s="43"/>
      <c r="P11" s="43"/>
      <c r="Q11" s="44"/>
      <c r="R11" s="122"/>
      <c r="S11" s="46" t="str">
        <f t="shared" si="11"/>
        <v/>
      </c>
      <c r="T11" s="122"/>
      <c r="U11" s="122"/>
      <c r="V11" s="46" t="str">
        <f t="shared" si="12"/>
        <v/>
      </c>
      <c r="W11" s="122"/>
      <c r="X11" s="47"/>
      <c r="Y11" s="44"/>
      <c r="Z11" s="122"/>
      <c r="AA11" s="46" t="str">
        <f t="shared" si="13"/>
        <v/>
      </c>
      <c r="AB11" s="122"/>
      <c r="AC11" s="122"/>
      <c r="AD11" s="46" t="str">
        <f t="shared" si="14"/>
        <v/>
      </c>
      <c r="AE11" s="122"/>
      <c r="AF11" s="47"/>
      <c r="AG11" s="44"/>
      <c r="AH11" s="122"/>
      <c r="AI11" s="46" t="str">
        <f t="shared" si="15"/>
        <v/>
      </c>
      <c r="AJ11" s="122"/>
      <c r="AK11" s="122"/>
      <c r="AL11" s="46" t="str">
        <f t="shared" si="16"/>
        <v/>
      </c>
      <c r="AM11" s="122"/>
      <c r="AN11" s="47"/>
      <c r="AO11" s="44"/>
      <c r="AP11" s="122"/>
      <c r="AQ11" s="46" t="str">
        <f t="shared" si="17"/>
        <v/>
      </c>
      <c r="AR11" s="122"/>
      <c r="AS11" s="122"/>
      <c r="AT11" s="46" t="str">
        <f t="shared" si="18"/>
        <v/>
      </c>
      <c r="AU11" s="122"/>
      <c r="AV11" s="47"/>
      <c r="AW11" s="44"/>
      <c r="AX11" s="122"/>
      <c r="AY11" s="46" t="str">
        <f t="shared" si="19"/>
        <v/>
      </c>
      <c r="AZ11" s="122"/>
      <c r="BA11" s="122"/>
      <c r="BB11" s="46" t="str">
        <f t="shared" si="20"/>
        <v/>
      </c>
      <c r="BC11" s="122"/>
      <c r="BD11" s="47"/>
      <c r="BE11" s="44"/>
      <c r="BF11" s="122"/>
      <c r="BG11" s="46" t="str">
        <f t="shared" si="21"/>
        <v/>
      </c>
      <c r="BH11" s="122"/>
      <c r="BI11" s="122"/>
      <c r="BJ11" s="46" t="str">
        <f t="shared" si="22"/>
        <v/>
      </c>
      <c r="BK11" s="122"/>
      <c r="BL11" s="47"/>
      <c r="BM11" s="145"/>
      <c r="BN11" s="146"/>
      <c r="BO11" s="146"/>
      <c r="BP11" s="146"/>
      <c r="BQ11" s="146"/>
      <c r="BR11" s="146"/>
      <c r="BS11" s="146"/>
      <c r="BT11" s="146"/>
      <c r="BV11" s="51">
        <f t="shared" si="23"/>
        <v>0</v>
      </c>
      <c r="BW11" s="51">
        <f t="shared" si="24"/>
        <v>0</v>
      </c>
      <c r="BX11" s="51">
        <f t="shared" si="25"/>
        <v>0</v>
      </c>
      <c r="BY11" s="51">
        <f t="shared" si="26"/>
        <v>0</v>
      </c>
      <c r="BZ11" s="51">
        <f t="shared" si="27"/>
        <v>0</v>
      </c>
      <c r="CA11" s="51">
        <f t="shared" si="28"/>
        <v>0</v>
      </c>
    </row>
    <row r="12" spans="1:79" ht="15" customHeight="1">
      <c r="A12" s="39">
        <v>7</v>
      </c>
      <c r="B12" s="39">
        <f t="shared" si="10"/>
        <v>0</v>
      </c>
      <c r="C12" s="39">
        <f>SUM($B$6:B12)</f>
        <v>0</v>
      </c>
      <c r="D12" s="93"/>
      <c r="E12" s="90"/>
      <c r="F12" s="91"/>
      <c r="G12" s="43"/>
      <c r="H12" s="94"/>
      <c r="I12" s="62"/>
      <c r="J12" s="62"/>
      <c r="K12" s="62"/>
      <c r="L12" s="62"/>
      <c r="M12" s="62"/>
      <c r="N12" s="62"/>
      <c r="O12" s="43"/>
      <c r="P12" s="43"/>
      <c r="Q12" s="44"/>
      <c r="R12" s="122"/>
      <c r="S12" s="46" t="str">
        <f t="shared" si="11"/>
        <v/>
      </c>
      <c r="T12" s="122"/>
      <c r="U12" s="122"/>
      <c r="V12" s="46" t="str">
        <f t="shared" si="12"/>
        <v/>
      </c>
      <c r="W12" s="122"/>
      <c r="X12" s="47"/>
      <c r="Y12" s="44"/>
      <c r="Z12" s="122"/>
      <c r="AA12" s="46" t="str">
        <f t="shared" si="13"/>
        <v/>
      </c>
      <c r="AB12" s="122"/>
      <c r="AC12" s="122"/>
      <c r="AD12" s="46" t="str">
        <f t="shared" si="14"/>
        <v/>
      </c>
      <c r="AE12" s="122"/>
      <c r="AF12" s="47"/>
      <c r="AG12" s="44"/>
      <c r="AH12" s="122"/>
      <c r="AI12" s="46" t="str">
        <f t="shared" si="15"/>
        <v/>
      </c>
      <c r="AJ12" s="122"/>
      <c r="AK12" s="122"/>
      <c r="AL12" s="46" t="str">
        <f t="shared" si="16"/>
        <v/>
      </c>
      <c r="AM12" s="122"/>
      <c r="AN12" s="47"/>
      <c r="AO12" s="44"/>
      <c r="AP12" s="122"/>
      <c r="AQ12" s="46" t="str">
        <f t="shared" si="17"/>
        <v/>
      </c>
      <c r="AR12" s="122"/>
      <c r="AS12" s="122"/>
      <c r="AT12" s="46" t="str">
        <f t="shared" si="18"/>
        <v/>
      </c>
      <c r="AU12" s="122"/>
      <c r="AV12" s="47"/>
      <c r="AW12" s="44"/>
      <c r="AX12" s="122"/>
      <c r="AY12" s="46" t="str">
        <f t="shared" si="19"/>
        <v/>
      </c>
      <c r="AZ12" s="122"/>
      <c r="BA12" s="122"/>
      <c r="BB12" s="46" t="str">
        <f t="shared" si="20"/>
        <v/>
      </c>
      <c r="BC12" s="122"/>
      <c r="BD12" s="47"/>
      <c r="BE12" s="44"/>
      <c r="BF12" s="122"/>
      <c r="BG12" s="46" t="str">
        <f t="shared" si="21"/>
        <v/>
      </c>
      <c r="BH12" s="122"/>
      <c r="BI12" s="122"/>
      <c r="BJ12" s="46" t="str">
        <f t="shared" si="22"/>
        <v/>
      </c>
      <c r="BK12" s="122"/>
      <c r="BL12" s="47"/>
      <c r="BM12" s="145"/>
      <c r="BN12" s="146"/>
      <c r="BO12" s="146"/>
      <c r="BP12" s="146"/>
      <c r="BQ12" s="146"/>
      <c r="BR12" s="146"/>
      <c r="BS12" s="146"/>
      <c r="BT12" s="146"/>
      <c r="BV12" s="51">
        <f t="shared" si="23"/>
        <v>0</v>
      </c>
      <c r="BW12" s="51">
        <f t="shared" si="24"/>
        <v>0</v>
      </c>
      <c r="BX12" s="51">
        <f t="shared" si="25"/>
        <v>0</v>
      </c>
      <c r="BY12" s="51">
        <f t="shared" si="26"/>
        <v>0</v>
      </c>
      <c r="BZ12" s="51">
        <f t="shared" si="27"/>
        <v>0</v>
      </c>
      <c r="CA12" s="51">
        <f t="shared" si="28"/>
        <v>0</v>
      </c>
    </row>
    <row r="13" spans="1:79" ht="15" customHeight="1">
      <c r="A13" s="39">
        <v>8</v>
      </c>
      <c r="B13" s="39">
        <f t="shared" si="10"/>
        <v>0</v>
      </c>
      <c r="C13" s="39">
        <f>SUM($B$6:B13)</f>
        <v>0</v>
      </c>
      <c r="D13" s="93"/>
      <c r="E13" s="90"/>
      <c r="F13" s="91"/>
      <c r="G13" s="43"/>
      <c r="H13" s="94"/>
      <c r="I13" s="62"/>
      <c r="J13" s="62"/>
      <c r="K13" s="62"/>
      <c r="L13" s="62"/>
      <c r="M13" s="62"/>
      <c r="N13" s="62"/>
      <c r="O13" s="43"/>
      <c r="P13" s="43"/>
      <c r="Q13" s="44"/>
      <c r="R13" s="122"/>
      <c r="S13" s="46" t="str">
        <f t="shared" si="11"/>
        <v/>
      </c>
      <c r="T13" s="122"/>
      <c r="U13" s="122"/>
      <c r="V13" s="46" t="str">
        <f t="shared" si="12"/>
        <v/>
      </c>
      <c r="W13" s="122"/>
      <c r="X13" s="47"/>
      <c r="Y13" s="44"/>
      <c r="Z13" s="122"/>
      <c r="AA13" s="46" t="str">
        <f t="shared" si="13"/>
        <v/>
      </c>
      <c r="AB13" s="122"/>
      <c r="AC13" s="122"/>
      <c r="AD13" s="46" t="str">
        <f t="shared" si="14"/>
        <v/>
      </c>
      <c r="AE13" s="122"/>
      <c r="AF13" s="47"/>
      <c r="AG13" s="44"/>
      <c r="AH13" s="122"/>
      <c r="AI13" s="46" t="str">
        <f t="shared" si="15"/>
        <v/>
      </c>
      <c r="AJ13" s="122"/>
      <c r="AK13" s="122"/>
      <c r="AL13" s="46" t="str">
        <f t="shared" si="16"/>
        <v/>
      </c>
      <c r="AM13" s="122"/>
      <c r="AN13" s="47"/>
      <c r="AO13" s="44"/>
      <c r="AP13" s="122"/>
      <c r="AQ13" s="46" t="str">
        <f t="shared" si="17"/>
        <v/>
      </c>
      <c r="AR13" s="122"/>
      <c r="AS13" s="122"/>
      <c r="AT13" s="46" t="str">
        <f t="shared" si="18"/>
        <v/>
      </c>
      <c r="AU13" s="122"/>
      <c r="AV13" s="47"/>
      <c r="AW13" s="44"/>
      <c r="AX13" s="122"/>
      <c r="AY13" s="46" t="str">
        <f t="shared" si="19"/>
        <v/>
      </c>
      <c r="AZ13" s="122"/>
      <c r="BA13" s="122"/>
      <c r="BB13" s="46" t="str">
        <f t="shared" si="20"/>
        <v/>
      </c>
      <c r="BC13" s="122"/>
      <c r="BD13" s="47"/>
      <c r="BE13" s="44"/>
      <c r="BF13" s="122"/>
      <c r="BG13" s="46" t="str">
        <f t="shared" si="21"/>
        <v/>
      </c>
      <c r="BH13" s="122"/>
      <c r="BI13" s="122"/>
      <c r="BJ13" s="46" t="str">
        <f t="shared" si="22"/>
        <v/>
      </c>
      <c r="BK13" s="122"/>
      <c r="BL13" s="47"/>
      <c r="BM13" s="145"/>
      <c r="BN13" s="146"/>
      <c r="BO13" s="146"/>
      <c r="BP13" s="146"/>
      <c r="BQ13" s="146"/>
      <c r="BR13" s="146"/>
      <c r="BS13" s="146"/>
      <c r="BT13" s="146"/>
      <c r="BV13" s="51">
        <f t="shared" si="23"/>
        <v>0</v>
      </c>
      <c r="BW13" s="51">
        <f t="shared" si="24"/>
        <v>0</v>
      </c>
      <c r="BX13" s="51">
        <f t="shared" si="25"/>
        <v>0</v>
      </c>
      <c r="BY13" s="51">
        <f t="shared" si="26"/>
        <v>0</v>
      </c>
      <c r="BZ13" s="51">
        <f t="shared" si="27"/>
        <v>0</v>
      </c>
      <c r="CA13" s="51">
        <f t="shared" si="28"/>
        <v>0</v>
      </c>
    </row>
    <row r="14" spans="1:79" ht="15" customHeight="1">
      <c r="A14" s="39">
        <v>9</v>
      </c>
      <c r="B14" s="39">
        <f t="shared" si="10"/>
        <v>0</v>
      </c>
      <c r="C14" s="39">
        <f>SUM($B$6:B14)</f>
        <v>0</v>
      </c>
      <c r="D14" s="93"/>
      <c r="E14" s="90"/>
      <c r="F14" s="91"/>
      <c r="G14" s="43"/>
      <c r="H14" s="94"/>
      <c r="I14" s="62"/>
      <c r="J14" s="62"/>
      <c r="K14" s="62"/>
      <c r="L14" s="62"/>
      <c r="M14" s="62"/>
      <c r="N14" s="62"/>
      <c r="O14" s="43"/>
      <c r="P14" s="43"/>
      <c r="Q14" s="44"/>
      <c r="R14" s="122"/>
      <c r="S14" s="46" t="str">
        <f t="shared" si="11"/>
        <v/>
      </c>
      <c r="T14" s="122"/>
      <c r="U14" s="122"/>
      <c r="V14" s="46" t="str">
        <f t="shared" si="12"/>
        <v/>
      </c>
      <c r="W14" s="122"/>
      <c r="X14" s="47"/>
      <c r="Y14" s="44"/>
      <c r="Z14" s="122"/>
      <c r="AA14" s="46" t="str">
        <f t="shared" si="13"/>
        <v/>
      </c>
      <c r="AB14" s="122"/>
      <c r="AC14" s="122"/>
      <c r="AD14" s="46" t="str">
        <f t="shared" si="14"/>
        <v/>
      </c>
      <c r="AE14" s="122"/>
      <c r="AF14" s="47"/>
      <c r="AG14" s="44"/>
      <c r="AH14" s="122"/>
      <c r="AI14" s="46" t="str">
        <f t="shared" si="15"/>
        <v/>
      </c>
      <c r="AJ14" s="122"/>
      <c r="AK14" s="122"/>
      <c r="AL14" s="46" t="str">
        <f t="shared" si="16"/>
        <v/>
      </c>
      <c r="AM14" s="122"/>
      <c r="AN14" s="47"/>
      <c r="AO14" s="44"/>
      <c r="AP14" s="122"/>
      <c r="AQ14" s="46" t="str">
        <f t="shared" si="17"/>
        <v/>
      </c>
      <c r="AR14" s="122"/>
      <c r="AS14" s="122"/>
      <c r="AT14" s="46" t="str">
        <f t="shared" si="18"/>
        <v/>
      </c>
      <c r="AU14" s="122"/>
      <c r="AV14" s="47"/>
      <c r="AW14" s="44"/>
      <c r="AX14" s="122"/>
      <c r="AY14" s="46" t="str">
        <f t="shared" si="19"/>
        <v/>
      </c>
      <c r="AZ14" s="122"/>
      <c r="BA14" s="122"/>
      <c r="BB14" s="46" t="str">
        <f t="shared" si="20"/>
        <v/>
      </c>
      <c r="BC14" s="122"/>
      <c r="BD14" s="47"/>
      <c r="BE14" s="44"/>
      <c r="BF14" s="122"/>
      <c r="BG14" s="46" t="str">
        <f t="shared" si="21"/>
        <v/>
      </c>
      <c r="BH14" s="122"/>
      <c r="BI14" s="122"/>
      <c r="BJ14" s="46" t="str">
        <f t="shared" si="22"/>
        <v/>
      </c>
      <c r="BK14" s="122"/>
      <c r="BL14" s="47"/>
      <c r="BM14" s="145"/>
      <c r="BN14" s="146"/>
      <c r="BO14" s="146"/>
      <c r="BP14" s="146"/>
      <c r="BQ14" s="146"/>
      <c r="BR14" s="146"/>
      <c r="BS14" s="146"/>
      <c r="BT14" s="146"/>
      <c r="BV14" s="51">
        <f t="shared" si="23"/>
        <v>0</v>
      </c>
      <c r="BW14" s="51">
        <f t="shared" si="24"/>
        <v>0</v>
      </c>
      <c r="BX14" s="51">
        <f t="shared" si="25"/>
        <v>0</v>
      </c>
      <c r="BY14" s="51">
        <f t="shared" si="26"/>
        <v>0</v>
      </c>
      <c r="BZ14" s="51">
        <f t="shared" si="27"/>
        <v>0</v>
      </c>
      <c r="CA14" s="51">
        <f t="shared" si="28"/>
        <v>0</v>
      </c>
    </row>
    <row r="15" spans="1:79" ht="15" customHeight="1">
      <c r="A15" s="39">
        <v>10</v>
      </c>
      <c r="B15" s="39">
        <f t="shared" si="10"/>
        <v>0</v>
      </c>
      <c r="C15" s="39">
        <f>SUM($B$6:B15)</f>
        <v>0</v>
      </c>
      <c r="D15" s="93"/>
      <c r="E15" s="90"/>
      <c r="F15" s="91"/>
      <c r="G15" s="43"/>
      <c r="H15" s="94"/>
      <c r="I15" s="62"/>
      <c r="J15" s="62"/>
      <c r="K15" s="62"/>
      <c r="L15" s="62"/>
      <c r="M15" s="62"/>
      <c r="N15" s="62"/>
      <c r="O15" s="43"/>
      <c r="P15" s="43"/>
      <c r="Q15" s="44"/>
      <c r="R15" s="122"/>
      <c r="S15" s="46" t="str">
        <f t="shared" si="11"/>
        <v/>
      </c>
      <c r="T15" s="122"/>
      <c r="U15" s="122"/>
      <c r="V15" s="46" t="str">
        <f t="shared" si="12"/>
        <v/>
      </c>
      <c r="W15" s="122"/>
      <c r="X15" s="47"/>
      <c r="Y15" s="44"/>
      <c r="Z15" s="122"/>
      <c r="AA15" s="46" t="str">
        <f t="shared" si="13"/>
        <v/>
      </c>
      <c r="AB15" s="122"/>
      <c r="AC15" s="122"/>
      <c r="AD15" s="46" t="str">
        <f t="shared" si="14"/>
        <v/>
      </c>
      <c r="AE15" s="122"/>
      <c r="AF15" s="47"/>
      <c r="AG15" s="44"/>
      <c r="AH15" s="122"/>
      <c r="AI15" s="46" t="str">
        <f t="shared" si="15"/>
        <v/>
      </c>
      <c r="AJ15" s="122"/>
      <c r="AK15" s="122"/>
      <c r="AL15" s="46" t="str">
        <f t="shared" si="16"/>
        <v/>
      </c>
      <c r="AM15" s="122"/>
      <c r="AN15" s="47"/>
      <c r="AO15" s="44"/>
      <c r="AP15" s="122"/>
      <c r="AQ15" s="46" t="str">
        <f t="shared" si="17"/>
        <v/>
      </c>
      <c r="AR15" s="122"/>
      <c r="AS15" s="122"/>
      <c r="AT15" s="46" t="str">
        <f t="shared" si="18"/>
        <v/>
      </c>
      <c r="AU15" s="122"/>
      <c r="AV15" s="47"/>
      <c r="AW15" s="44"/>
      <c r="AX15" s="122"/>
      <c r="AY15" s="46" t="str">
        <f t="shared" si="19"/>
        <v/>
      </c>
      <c r="AZ15" s="122"/>
      <c r="BA15" s="122"/>
      <c r="BB15" s="46" t="str">
        <f t="shared" si="20"/>
        <v/>
      </c>
      <c r="BC15" s="122"/>
      <c r="BD15" s="47"/>
      <c r="BE15" s="44"/>
      <c r="BF15" s="122"/>
      <c r="BG15" s="46" t="str">
        <f t="shared" si="21"/>
        <v/>
      </c>
      <c r="BH15" s="122"/>
      <c r="BI15" s="122"/>
      <c r="BJ15" s="46" t="str">
        <f t="shared" si="22"/>
        <v/>
      </c>
      <c r="BK15" s="122"/>
      <c r="BL15" s="47"/>
      <c r="BM15" s="145"/>
      <c r="BN15" s="146"/>
      <c r="BO15" s="146"/>
      <c r="BP15" s="146"/>
      <c r="BQ15" s="146"/>
      <c r="BR15" s="146"/>
      <c r="BS15" s="146"/>
      <c r="BT15" s="146"/>
      <c r="BV15" s="51">
        <f t="shared" si="23"/>
        <v>0</v>
      </c>
      <c r="BW15" s="51">
        <f t="shared" si="24"/>
        <v>0</v>
      </c>
      <c r="BX15" s="51">
        <f t="shared" si="25"/>
        <v>0</v>
      </c>
      <c r="BY15" s="51">
        <f t="shared" si="26"/>
        <v>0</v>
      </c>
      <c r="BZ15" s="51">
        <f t="shared" si="27"/>
        <v>0</v>
      </c>
      <c r="CA15" s="51">
        <f t="shared" si="28"/>
        <v>0</v>
      </c>
    </row>
    <row r="16" spans="1:79" ht="15" customHeight="1">
      <c r="A16" s="39">
        <v>11</v>
      </c>
      <c r="B16" s="39">
        <f t="shared" si="10"/>
        <v>0</v>
      </c>
      <c r="C16" s="39">
        <f>SUM($B$6:B16)</f>
        <v>0</v>
      </c>
      <c r="D16" s="93"/>
      <c r="E16" s="90"/>
      <c r="F16" s="91"/>
      <c r="G16" s="43"/>
      <c r="H16" s="43"/>
      <c r="I16" s="62"/>
      <c r="J16" s="62"/>
      <c r="K16" s="62"/>
      <c r="L16" s="62"/>
      <c r="M16" s="62"/>
      <c r="N16" s="62"/>
      <c r="O16" s="43"/>
      <c r="P16" s="43"/>
      <c r="Q16" s="44"/>
      <c r="R16" s="122"/>
      <c r="S16" s="46" t="str">
        <f t="shared" si="11"/>
        <v/>
      </c>
      <c r="T16" s="122"/>
      <c r="U16" s="122"/>
      <c r="V16" s="46" t="str">
        <f t="shared" si="12"/>
        <v/>
      </c>
      <c r="W16" s="122"/>
      <c r="X16" s="47"/>
      <c r="Y16" s="44"/>
      <c r="Z16" s="122"/>
      <c r="AA16" s="46" t="str">
        <f t="shared" si="13"/>
        <v/>
      </c>
      <c r="AB16" s="122"/>
      <c r="AC16" s="122"/>
      <c r="AD16" s="46" t="str">
        <f t="shared" si="14"/>
        <v/>
      </c>
      <c r="AE16" s="122"/>
      <c r="AF16" s="47"/>
      <c r="AG16" s="44"/>
      <c r="AH16" s="122"/>
      <c r="AI16" s="46" t="str">
        <f t="shared" si="15"/>
        <v/>
      </c>
      <c r="AJ16" s="122"/>
      <c r="AK16" s="122"/>
      <c r="AL16" s="46" t="str">
        <f t="shared" si="16"/>
        <v/>
      </c>
      <c r="AM16" s="122"/>
      <c r="AN16" s="47"/>
      <c r="AO16" s="44"/>
      <c r="AP16" s="122"/>
      <c r="AQ16" s="46" t="str">
        <f t="shared" si="17"/>
        <v/>
      </c>
      <c r="AR16" s="122"/>
      <c r="AS16" s="122"/>
      <c r="AT16" s="46" t="str">
        <f t="shared" si="18"/>
        <v/>
      </c>
      <c r="AU16" s="122"/>
      <c r="AV16" s="47"/>
      <c r="AW16" s="44"/>
      <c r="AX16" s="122"/>
      <c r="AY16" s="46" t="str">
        <f t="shared" si="19"/>
        <v/>
      </c>
      <c r="AZ16" s="122"/>
      <c r="BA16" s="122"/>
      <c r="BB16" s="46" t="str">
        <f t="shared" si="20"/>
        <v/>
      </c>
      <c r="BC16" s="122"/>
      <c r="BD16" s="47"/>
      <c r="BE16" s="44"/>
      <c r="BF16" s="122"/>
      <c r="BG16" s="46" t="str">
        <f t="shared" si="21"/>
        <v/>
      </c>
      <c r="BH16" s="122"/>
      <c r="BI16" s="122"/>
      <c r="BJ16" s="46" t="str">
        <f t="shared" si="22"/>
        <v/>
      </c>
      <c r="BK16" s="122"/>
      <c r="BL16" s="47"/>
      <c r="BM16" s="145"/>
      <c r="BN16" s="146"/>
      <c r="BO16" s="146"/>
      <c r="BP16" s="146"/>
      <c r="BQ16" s="146"/>
      <c r="BR16" s="146"/>
      <c r="BS16" s="146"/>
      <c r="BT16" s="146"/>
      <c r="BV16" s="51">
        <f t="shared" si="23"/>
        <v>0</v>
      </c>
      <c r="BW16" s="51">
        <f t="shared" si="24"/>
        <v>0</v>
      </c>
      <c r="BX16" s="51">
        <f t="shared" si="25"/>
        <v>0</v>
      </c>
      <c r="BY16" s="51">
        <f t="shared" si="26"/>
        <v>0</v>
      </c>
      <c r="BZ16" s="51">
        <f t="shared" si="27"/>
        <v>0</v>
      </c>
      <c r="CA16" s="51">
        <f t="shared" si="28"/>
        <v>0</v>
      </c>
    </row>
    <row r="17" spans="1:79" ht="15" customHeight="1">
      <c r="A17" s="39">
        <v>12</v>
      </c>
      <c r="B17" s="39">
        <f t="shared" si="10"/>
        <v>0</v>
      </c>
      <c r="C17" s="39">
        <f>SUM($B$6:B17)</f>
        <v>0</v>
      </c>
      <c r="D17" s="93"/>
      <c r="E17" s="90"/>
      <c r="F17" s="91"/>
      <c r="G17" s="43"/>
      <c r="H17" s="43"/>
      <c r="I17" s="62"/>
      <c r="J17" s="62"/>
      <c r="K17" s="62"/>
      <c r="L17" s="62"/>
      <c r="M17" s="62"/>
      <c r="N17" s="62"/>
      <c r="O17" s="43"/>
      <c r="P17" s="43"/>
      <c r="Q17" s="44"/>
      <c r="R17" s="122"/>
      <c r="S17" s="46" t="str">
        <f t="shared" si="11"/>
        <v/>
      </c>
      <c r="T17" s="122"/>
      <c r="U17" s="122"/>
      <c r="V17" s="46" t="str">
        <f t="shared" si="12"/>
        <v/>
      </c>
      <c r="W17" s="122"/>
      <c r="X17" s="47"/>
      <c r="Y17" s="44"/>
      <c r="Z17" s="122"/>
      <c r="AA17" s="46" t="str">
        <f t="shared" si="13"/>
        <v/>
      </c>
      <c r="AB17" s="122"/>
      <c r="AC17" s="122"/>
      <c r="AD17" s="46" t="str">
        <f t="shared" si="14"/>
        <v/>
      </c>
      <c r="AE17" s="122"/>
      <c r="AF17" s="47"/>
      <c r="AG17" s="44"/>
      <c r="AH17" s="122"/>
      <c r="AI17" s="46" t="str">
        <f t="shared" si="15"/>
        <v/>
      </c>
      <c r="AJ17" s="122"/>
      <c r="AK17" s="122"/>
      <c r="AL17" s="46" t="str">
        <f t="shared" si="16"/>
        <v/>
      </c>
      <c r="AM17" s="122"/>
      <c r="AN17" s="47"/>
      <c r="AO17" s="44"/>
      <c r="AP17" s="122"/>
      <c r="AQ17" s="46" t="str">
        <f t="shared" si="17"/>
        <v/>
      </c>
      <c r="AR17" s="122"/>
      <c r="AS17" s="122"/>
      <c r="AT17" s="46" t="str">
        <f t="shared" si="18"/>
        <v/>
      </c>
      <c r="AU17" s="122"/>
      <c r="AV17" s="47"/>
      <c r="AW17" s="44"/>
      <c r="AX17" s="122"/>
      <c r="AY17" s="46" t="str">
        <f t="shared" si="19"/>
        <v/>
      </c>
      <c r="AZ17" s="122"/>
      <c r="BA17" s="122"/>
      <c r="BB17" s="46" t="str">
        <f t="shared" si="20"/>
        <v/>
      </c>
      <c r="BC17" s="122"/>
      <c r="BD17" s="47"/>
      <c r="BE17" s="44"/>
      <c r="BF17" s="122"/>
      <c r="BG17" s="46" t="str">
        <f t="shared" si="21"/>
        <v/>
      </c>
      <c r="BH17" s="122"/>
      <c r="BI17" s="122"/>
      <c r="BJ17" s="46" t="str">
        <f t="shared" si="22"/>
        <v/>
      </c>
      <c r="BK17" s="122"/>
      <c r="BL17" s="47"/>
      <c r="BM17" s="145"/>
      <c r="BN17" s="146"/>
      <c r="BO17" s="146"/>
      <c r="BP17" s="146"/>
      <c r="BQ17" s="146"/>
      <c r="BR17" s="146"/>
      <c r="BS17" s="146"/>
      <c r="BT17" s="146"/>
      <c r="BV17" s="51">
        <f t="shared" si="23"/>
        <v>0</v>
      </c>
      <c r="BW17" s="51">
        <f t="shared" si="24"/>
        <v>0</v>
      </c>
      <c r="BX17" s="51">
        <f t="shared" si="25"/>
        <v>0</v>
      </c>
      <c r="BY17" s="51">
        <f t="shared" si="26"/>
        <v>0</v>
      </c>
      <c r="BZ17" s="51">
        <f t="shared" si="27"/>
        <v>0</v>
      </c>
      <c r="CA17" s="51">
        <f t="shared" si="28"/>
        <v>0</v>
      </c>
    </row>
    <row r="18" spans="1:79" ht="15" customHeight="1">
      <c r="A18" s="39">
        <v>13</v>
      </c>
      <c r="B18" s="39">
        <f t="shared" si="10"/>
        <v>0</v>
      </c>
      <c r="C18" s="39">
        <f>SUM($B$6:B18)</f>
        <v>0</v>
      </c>
      <c r="D18" s="93"/>
      <c r="E18" s="90"/>
      <c r="F18" s="91"/>
      <c r="G18" s="43"/>
      <c r="H18" s="43"/>
      <c r="I18" s="62"/>
      <c r="J18" s="62"/>
      <c r="K18" s="62"/>
      <c r="L18" s="62"/>
      <c r="M18" s="62"/>
      <c r="N18" s="62"/>
      <c r="O18" s="43"/>
      <c r="P18" s="43"/>
      <c r="Q18" s="44"/>
      <c r="R18" s="122"/>
      <c r="S18" s="46" t="str">
        <f t="shared" si="11"/>
        <v/>
      </c>
      <c r="T18" s="122"/>
      <c r="U18" s="122"/>
      <c r="V18" s="46" t="str">
        <f t="shared" si="12"/>
        <v/>
      </c>
      <c r="W18" s="122"/>
      <c r="X18" s="47"/>
      <c r="Y18" s="44"/>
      <c r="Z18" s="122"/>
      <c r="AA18" s="46" t="str">
        <f t="shared" si="13"/>
        <v/>
      </c>
      <c r="AB18" s="122"/>
      <c r="AC18" s="122"/>
      <c r="AD18" s="46" t="str">
        <f t="shared" si="14"/>
        <v/>
      </c>
      <c r="AE18" s="122"/>
      <c r="AF18" s="47"/>
      <c r="AG18" s="44"/>
      <c r="AH18" s="122"/>
      <c r="AI18" s="46" t="str">
        <f t="shared" si="15"/>
        <v/>
      </c>
      <c r="AJ18" s="122"/>
      <c r="AK18" s="122"/>
      <c r="AL18" s="46" t="str">
        <f t="shared" si="16"/>
        <v/>
      </c>
      <c r="AM18" s="122"/>
      <c r="AN18" s="47"/>
      <c r="AO18" s="44"/>
      <c r="AP18" s="122"/>
      <c r="AQ18" s="46" t="str">
        <f t="shared" si="17"/>
        <v/>
      </c>
      <c r="AR18" s="122"/>
      <c r="AS18" s="122"/>
      <c r="AT18" s="46" t="str">
        <f t="shared" si="18"/>
        <v/>
      </c>
      <c r="AU18" s="122"/>
      <c r="AV18" s="47"/>
      <c r="AW18" s="44"/>
      <c r="AX18" s="122"/>
      <c r="AY18" s="46" t="str">
        <f t="shared" si="19"/>
        <v/>
      </c>
      <c r="AZ18" s="122"/>
      <c r="BA18" s="122"/>
      <c r="BB18" s="46" t="str">
        <f t="shared" si="20"/>
        <v/>
      </c>
      <c r="BC18" s="122"/>
      <c r="BD18" s="47"/>
      <c r="BE18" s="44"/>
      <c r="BF18" s="122"/>
      <c r="BG18" s="46" t="str">
        <f t="shared" si="21"/>
        <v/>
      </c>
      <c r="BH18" s="122"/>
      <c r="BI18" s="122"/>
      <c r="BJ18" s="46" t="str">
        <f t="shared" si="22"/>
        <v/>
      </c>
      <c r="BK18" s="122"/>
      <c r="BL18" s="47"/>
      <c r="BM18" s="145"/>
      <c r="BN18" s="146"/>
      <c r="BO18" s="146"/>
      <c r="BP18" s="146"/>
      <c r="BQ18" s="146"/>
      <c r="BR18" s="146"/>
      <c r="BS18" s="146"/>
      <c r="BT18" s="146"/>
      <c r="BV18" s="51">
        <f t="shared" si="23"/>
        <v>0</v>
      </c>
      <c r="BW18" s="51">
        <f t="shared" si="24"/>
        <v>0</v>
      </c>
      <c r="BX18" s="51">
        <f t="shared" si="25"/>
        <v>0</v>
      </c>
      <c r="BY18" s="51">
        <f t="shared" si="26"/>
        <v>0</v>
      </c>
      <c r="BZ18" s="51">
        <f t="shared" si="27"/>
        <v>0</v>
      </c>
      <c r="CA18" s="51">
        <f t="shared" si="28"/>
        <v>0</v>
      </c>
    </row>
    <row r="19" spans="1:79" ht="15" customHeight="1">
      <c r="A19" s="39">
        <v>14</v>
      </c>
      <c r="B19" s="39">
        <f t="shared" si="10"/>
        <v>0</v>
      </c>
      <c r="C19" s="39">
        <f>SUM($B$6:B19)</f>
        <v>0</v>
      </c>
      <c r="D19" s="93"/>
      <c r="E19" s="90"/>
      <c r="F19" s="91"/>
      <c r="G19" s="43"/>
      <c r="H19" s="43"/>
      <c r="I19" s="62"/>
      <c r="J19" s="62"/>
      <c r="K19" s="62"/>
      <c r="L19" s="62"/>
      <c r="M19" s="62"/>
      <c r="N19" s="62"/>
      <c r="O19" s="43"/>
      <c r="P19" s="43"/>
      <c r="Q19" s="44"/>
      <c r="R19" s="122"/>
      <c r="S19" s="46" t="str">
        <f t="shared" si="11"/>
        <v/>
      </c>
      <c r="T19" s="122"/>
      <c r="U19" s="122"/>
      <c r="V19" s="46" t="str">
        <f t="shared" si="12"/>
        <v/>
      </c>
      <c r="W19" s="122"/>
      <c r="X19" s="47"/>
      <c r="Y19" s="44"/>
      <c r="Z19" s="122"/>
      <c r="AA19" s="46" t="str">
        <f t="shared" si="13"/>
        <v/>
      </c>
      <c r="AB19" s="122"/>
      <c r="AC19" s="122"/>
      <c r="AD19" s="46" t="str">
        <f t="shared" si="14"/>
        <v/>
      </c>
      <c r="AE19" s="122"/>
      <c r="AF19" s="47"/>
      <c r="AG19" s="44"/>
      <c r="AH19" s="122"/>
      <c r="AI19" s="46" t="str">
        <f t="shared" si="15"/>
        <v/>
      </c>
      <c r="AJ19" s="122"/>
      <c r="AK19" s="122"/>
      <c r="AL19" s="46" t="str">
        <f t="shared" si="16"/>
        <v/>
      </c>
      <c r="AM19" s="122"/>
      <c r="AN19" s="47"/>
      <c r="AO19" s="44"/>
      <c r="AP19" s="122"/>
      <c r="AQ19" s="46" t="str">
        <f t="shared" si="17"/>
        <v/>
      </c>
      <c r="AR19" s="122"/>
      <c r="AS19" s="122"/>
      <c r="AT19" s="46" t="str">
        <f t="shared" si="18"/>
        <v/>
      </c>
      <c r="AU19" s="122"/>
      <c r="AV19" s="47"/>
      <c r="AW19" s="44"/>
      <c r="AX19" s="122"/>
      <c r="AY19" s="46" t="str">
        <f t="shared" si="19"/>
        <v/>
      </c>
      <c r="AZ19" s="122"/>
      <c r="BA19" s="122"/>
      <c r="BB19" s="46" t="str">
        <f t="shared" si="20"/>
        <v/>
      </c>
      <c r="BC19" s="122"/>
      <c r="BD19" s="47"/>
      <c r="BE19" s="44"/>
      <c r="BF19" s="122"/>
      <c r="BG19" s="46" t="str">
        <f t="shared" si="21"/>
        <v/>
      </c>
      <c r="BH19" s="122"/>
      <c r="BI19" s="122"/>
      <c r="BJ19" s="46" t="str">
        <f t="shared" si="22"/>
        <v/>
      </c>
      <c r="BK19" s="122"/>
      <c r="BL19" s="47"/>
      <c r="BM19" s="145"/>
      <c r="BN19" s="146"/>
      <c r="BO19" s="146"/>
      <c r="BP19" s="146"/>
      <c r="BQ19" s="146"/>
      <c r="BR19" s="146"/>
      <c r="BS19" s="146"/>
      <c r="BT19" s="146"/>
      <c r="BV19" s="51">
        <f t="shared" si="23"/>
        <v>0</v>
      </c>
      <c r="BW19" s="51">
        <f t="shared" si="24"/>
        <v>0</v>
      </c>
      <c r="BX19" s="51">
        <f t="shared" si="25"/>
        <v>0</v>
      </c>
      <c r="BY19" s="51">
        <f t="shared" si="26"/>
        <v>0</v>
      </c>
      <c r="BZ19" s="51">
        <f t="shared" si="27"/>
        <v>0</v>
      </c>
      <c r="CA19" s="51">
        <f t="shared" si="28"/>
        <v>0</v>
      </c>
    </row>
    <row r="20" spans="1:79" ht="15" customHeight="1">
      <c r="A20" s="39">
        <v>15</v>
      </c>
      <c r="B20" s="39">
        <f t="shared" si="10"/>
        <v>0</v>
      </c>
      <c r="C20" s="39">
        <f>SUM($B$6:B20)</f>
        <v>0</v>
      </c>
      <c r="D20" s="93"/>
      <c r="E20" s="90"/>
      <c r="F20" s="91"/>
      <c r="G20" s="43"/>
      <c r="H20" s="43"/>
      <c r="I20" s="62"/>
      <c r="J20" s="62"/>
      <c r="K20" s="62"/>
      <c r="L20" s="62"/>
      <c r="M20" s="62"/>
      <c r="N20" s="62"/>
      <c r="O20" s="43"/>
      <c r="P20" s="43"/>
      <c r="Q20" s="44"/>
      <c r="R20" s="122"/>
      <c r="S20" s="46" t="str">
        <f t="shared" si="11"/>
        <v/>
      </c>
      <c r="T20" s="122"/>
      <c r="U20" s="122"/>
      <c r="V20" s="46" t="str">
        <f t="shared" si="12"/>
        <v/>
      </c>
      <c r="W20" s="122"/>
      <c r="X20" s="47"/>
      <c r="Y20" s="44"/>
      <c r="Z20" s="122"/>
      <c r="AA20" s="46" t="str">
        <f t="shared" si="13"/>
        <v/>
      </c>
      <c r="AB20" s="122"/>
      <c r="AC20" s="122"/>
      <c r="AD20" s="46" t="str">
        <f t="shared" si="14"/>
        <v/>
      </c>
      <c r="AE20" s="122"/>
      <c r="AF20" s="47"/>
      <c r="AG20" s="44"/>
      <c r="AH20" s="122"/>
      <c r="AI20" s="46" t="str">
        <f t="shared" si="15"/>
        <v/>
      </c>
      <c r="AJ20" s="122"/>
      <c r="AK20" s="122"/>
      <c r="AL20" s="46" t="str">
        <f t="shared" si="16"/>
        <v/>
      </c>
      <c r="AM20" s="122"/>
      <c r="AN20" s="47"/>
      <c r="AO20" s="44"/>
      <c r="AP20" s="122"/>
      <c r="AQ20" s="46" t="str">
        <f t="shared" si="17"/>
        <v/>
      </c>
      <c r="AR20" s="122"/>
      <c r="AS20" s="122"/>
      <c r="AT20" s="46" t="str">
        <f t="shared" si="18"/>
        <v/>
      </c>
      <c r="AU20" s="122"/>
      <c r="AV20" s="47"/>
      <c r="AW20" s="44"/>
      <c r="AX20" s="122"/>
      <c r="AY20" s="46" t="str">
        <f t="shared" si="19"/>
        <v/>
      </c>
      <c r="AZ20" s="122"/>
      <c r="BA20" s="122"/>
      <c r="BB20" s="46" t="str">
        <f t="shared" si="20"/>
        <v/>
      </c>
      <c r="BC20" s="122"/>
      <c r="BD20" s="47"/>
      <c r="BE20" s="44"/>
      <c r="BF20" s="122"/>
      <c r="BG20" s="46" t="str">
        <f t="shared" si="21"/>
        <v/>
      </c>
      <c r="BH20" s="122"/>
      <c r="BI20" s="122"/>
      <c r="BJ20" s="46" t="str">
        <f t="shared" si="22"/>
        <v/>
      </c>
      <c r="BK20" s="122"/>
      <c r="BL20" s="47"/>
      <c r="BM20" s="145"/>
      <c r="BN20" s="146"/>
      <c r="BO20" s="146"/>
      <c r="BP20" s="146"/>
      <c r="BQ20" s="146"/>
      <c r="BR20" s="146"/>
      <c r="BS20" s="146"/>
      <c r="BT20" s="146"/>
      <c r="BV20" s="51">
        <f t="shared" si="23"/>
        <v>0</v>
      </c>
      <c r="BW20" s="51">
        <f t="shared" si="24"/>
        <v>0</v>
      </c>
      <c r="BX20" s="51">
        <f t="shared" si="25"/>
        <v>0</v>
      </c>
      <c r="BY20" s="51">
        <f t="shared" si="26"/>
        <v>0</v>
      </c>
      <c r="BZ20" s="51">
        <f t="shared" si="27"/>
        <v>0</v>
      </c>
      <c r="CA20" s="51">
        <f t="shared" si="28"/>
        <v>0</v>
      </c>
    </row>
    <row r="21" spans="1:79" ht="15" customHeight="1">
      <c r="A21" s="39">
        <v>16</v>
      </c>
      <c r="B21" s="39">
        <f t="shared" si="10"/>
        <v>0</v>
      </c>
      <c r="C21" s="39">
        <f>SUM($B$6:B21)</f>
        <v>0</v>
      </c>
      <c r="D21" s="93"/>
      <c r="E21" s="90"/>
      <c r="F21" s="91"/>
      <c r="G21" s="43"/>
      <c r="H21" s="43"/>
      <c r="I21" s="62"/>
      <c r="J21" s="62"/>
      <c r="K21" s="62"/>
      <c r="L21" s="62"/>
      <c r="M21" s="62"/>
      <c r="N21" s="62"/>
      <c r="O21" s="43"/>
      <c r="P21" s="43"/>
      <c r="Q21" s="44"/>
      <c r="R21" s="122"/>
      <c r="S21" s="46" t="str">
        <f t="shared" si="11"/>
        <v/>
      </c>
      <c r="T21" s="122"/>
      <c r="U21" s="122"/>
      <c r="V21" s="46" t="str">
        <f t="shared" si="12"/>
        <v/>
      </c>
      <c r="W21" s="122"/>
      <c r="X21" s="47"/>
      <c r="Y21" s="44"/>
      <c r="Z21" s="122"/>
      <c r="AA21" s="46" t="str">
        <f t="shared" si="13"/>
        <v/>
      </c>
      <c r="AB21" s="122"/>
      <c r="AC21" s="122"/>
      <c r="AD21" s="46" t="str">
        <f t="shared" si="14"/>
        <v/>
      </c>
      <c r="AE21" s="122"/>
      <c r="AF21" s="47"/>
      <c r="AG21" s="44"/>
      <c r="AH21" s="122"/>
      <c r="AI21" s="46" t="str">
        <f t="shared" si="15"/>
        <v/>
      </c>
      <c r="AJ21" s="122"/>
      <c r="AK21" s="122"/>
      <c r="AL21" s="46" t="str">
        <f t="shared" si="16"/>
        <v/>
      </c>
      <c r="AM21" s="122"/>
      <c r="AN21" s="47"/>
      <c r="AO21" s="44"/>
      <c r="AP21" s="122"/>
      <c r="AQ21" s="46" t="str">
        <f t="shared" si="17"/>
        <v/>
      </c>
      <c r="AR21" s="122"/>
      <c r="AS21" s="122"/>
      <c r="AT21" s="46" t="str">
        <f t="shared" si="18"/>
        <v/>
      </c>
      <c r="AU21" s="122"/>
      <c r="AV21" s="47"/>
      <c r="AW21" s="44"/>
      <c r="AX21" s="122"/>
      <c r="AY21" s="46" t="str">
        <f t="shared" si="19"/>
        <v/>
      </c>
      <c r="AZ21" s="122"/>
      <c r="BA21" s="122"/>
      <c r="BB21" s="46" t="str">
        <f t="shared" si="20"/>
        <v/>
      </c>
      <c r="BC21" s="122"/>
      <c r="BD21" s="47"/>
      <c r="BE21" s="44"/>
      <c r="BF21" s="122"/>
      <c r="BG21" s="46" t="str">
        <f t="shared" si="21"/>
        <v/>
      </c>
      <c r="BH21" s="122"/>
      <c r="BI21" s="122"/>
      <c r="BJ21" s="46" t="str">
        <f t="shared" si="22"/>
        <v/>
      </c>
      <c r="BK21" s="122"/>
      <c r="BL21" s="47"/>
      <c r="BM21" s="145"/>
      <c r="BN21" s="146"/>
      <c r="BO21" s="146"/>
      <c r="BP21" s="146"/>
      <c r="BQ21" s="146"/>
      <c r="BR21" s="146"/>
      <c r="BS21" s="146"/>
      <c r="BT21" s="146"/>
      <c r="BV21" s="51">
        <f t="shared" si="23"/>
        <v>0</v>
      </c>
      <c r="BW21" s="51">
        <f t="shared" si="24"/>
        <v>0</v>
      </c>
      <c r="BX21" s="51">
        <f t="shared" si="25"/>
        <v>0</v>
      </c>
      <c r="BY21" s="51">
        <f t="shared" si="26"/>
        <v>0</v>
      </c>
      <c r="BZ21" s="51">
        <f t="shared" si="27"/>
        <v>0</v>
      </c>
      <c r="CA21" s="51">
        <f t="shared" si="28"/>
        <v>0</v>
      </c>
    </row>
    <row r="22" spans="1:79" ht="15" customHeight="1">
      <c r="A22" s="39">
        <v>17</v>
      </c>
      <c r="B22" s="39">
        <f t="shared" si="10"/>
        <v>0</v>
      </c>
      <c r="C22" s="39">
        <f>SUM($B$6:B22)</f>
        <v>0</v>
      </c>
      <c r="D22" s="93"/>
      <c r="E22" s="90"/>
      <c r="F22" s="91"/>
      <c r="G22" s="43"/>
      <c r="H22" s="43"/>
      <c r="I22" s="62"/>
      <c r="J22" s="62"/>
      <c r="K22" s="62"/>
      <c r="L22" s="62"/>
      <c r="M22" s="62"/>
      <c r="N22" s="62"/>
      <c r="O22" s="43"/>
      <c r="P22" s="43"/>
      <c r="Q22" s="44"/>
      <c r="R22" s="122"/>
      <c r="S22" s="46" t="str">
        <f t="shared" si="11"/>
        <v/>
      </c>
      <c r="T22" s="122"/>
      <c r="U22" s="122"/>
      <c r="V22" s="46" t="str">
        <f t="shared" si="12"/>
        <v/>
      </c>
      <c r="W22" s="122"/>
      <c r="X22" s="47"/>
      <c r="Y22" s="44"/>
      <c r="Z22" s="122"/>
      <c r="AA22" s="46" t="str">
        <f t="shared" si="13"/>
        <v/>
      </c>
      <c r="AB22" s="122"/>
      <c r="AC22" s="122"/>
      <c r="AD22" s="46" t="str">
        <f t="shared" si="14"/>
        <v/>
      </c>
      <c r="AE22" s="122"/>
      <c r="AF22" s="47"/>
      <c r="AG22" s="44"/>
      <c r="AH22" s="122"/>
      <c r="AI22" s="46" t="str">
        <f t="shared" si="15"/>
        <v/>
      </c>
      <c r="AJ22" s="122"/>
      <c r="AK22" s="122"/>
      <c r="AL22" s="46" t="str">
        <f t="shared" si="16"/>
        <v/>
      </c>
      <c r="AM22" s="122"/>
      <c r="AN22" s="47"/>
      <c r="AO22" s="44"/>
      <c r="AP22" s="122"/>
      <c r="AQ22" s="46" t="str">
        <f t="shared" si="17"/>
        <v/>
      </c>
      <c r="AR22" s="122"/>
      <c r="AS22" s="122"/>
      <c r="AT22" s="46" t="str">
        <f t="shared" si="18"/>
        <v/>
      </c>
      <c r="AU22" s="122"/>
      <c r="AV22" s="47"/>
      <c r="AW22" s="44"/>
      <c r="AX22" s="122"/>
      <c r="AY22" s="46" t="str">
        <f t="shared" si="19"/>
        <v/>
      </c>
      <c r="AZ22" s="122"/>
      <c r="BA22" s="122"/>
      <c r="BB22" s="46" t="str">
        <f t="shared" si="20"/>
        <v/>
      </c>
      <c r="BC22" s="122"/>
      <c r="BD22" s="47"/>
      <c r="BE22" s="44"/>
      <c r="BF22" s="122"/>
      <c r="BG22" s="46" t="str">
        <f t="shared" si="21"/>
        <v/>
      </c>
      <c r="BH22" s="122"/>
      <c r="BI22" s="122"/>
      <c r="BJ22" s="46" t="str">
        <f t="shared" si="22"/>
        <v/>
      </c>
      <c r="BK22" s="122"/>
      <c r="BL22" s="47"/>
      <c r="BM22" s="145"/>
      <c r="BN22" s="146"/>
      <c r="BO22" s="146"/>
      <c r="BP22" s="146"/>
      <c r="BQ22" s="146"/>
      <c r="BR22" s="146"/>
      <c r="BS22" s="146"/>
      <c r="BT22" s="146"/>
      <c r="BV22" s="51">
        <f t="shared" si="23"/>
        <v>0</v>
      </c>
      <c r="BW22" s="51">
        <f t="shared" si="24"/>
        <v>0</v>
      </c>
      <c r="BX22" s="51">
        <f t="shared" si="25"/>
        <v>0</v>
      </c>
      <c r="BY22" s="51">
        <f t="shared" si="26"/>
        <v>0</v>
      </c>
      <c r="BZ22" s="51">
        <f t="shared" si="27"/>
        <v>0</v>
      </c>
      <c r="CA22" s="51">
        <f t="shared" si="28"/>
        <v>0</v>
      </c>
    </row>
    <row r="23" spans="1:79" ht="15" customHeight="1">
      <c r="A23" s="39">
        <v>18</v>
      </c>
      <c r="B23" s="39">
        <f t="shared" si="10"/>
        <v>0</v>
      </c>
      <c r="C23" s="39">
        <f>SUM($B$6:B23)</f>
        <v>0</v>
      </c>
      <c r="D23" s="93"/>
      <c r="E23" s="90"/>
      <c r="F23" s="91"/>
      <c r="G23" s="43"/>
      <c r="H23" s="43"/>
      <c r="I23" s="62"/>
      <c r="J23" s="62"/>
      <c r="K23" s="62"/>
      <c r="L23" s="62"/>
      <c r="M23" s="62"/>
      <c r="N23" s="62"/>
      <c r="O23" s="43"/>
      <c r="P23" s="43"/>
      <c r="Q23" s="44"/>
      <c r="R23" s="122"/>
      <c r="S23" s="46" t="str">
        <f t="shared" si="11"/>
        <v/>
      </c>
      <c r="T23" s="122"/>
      <c r="U23" s="122"/>
      <c r="V23" s="46" t="str">
        <f t="shared" si="12"/>
        <v/>
      </c>
      <c r="W23" s="122"/>
      <c r="X23" s="47"/>
      <c r="Y23" s="44"/>
      <c r="Z23" s="122"/>
      <c r="AA23" s="46" t="str">
        <f t="shared" si="13"/>
        <v/>
      </c>
      <c r="AB23" s="122"/>
      <c r="AC23" s="122"/>
      <c r="AD23" s="46" t="str">
        <f t="shared" si="14"/>
        <v/>
      </c>
      <c r="AE23" s="122"/>
      <c r="AF23" s="47"/>
      <c r="AG23" s="44"/>
      <c r="AH23" s="122"/>
      <c r="AI23" s="46" t="str">
        <f t="shared" si="15"/>
        <v/>
      </c>
      <c r="AJ23" s="122"/>
      <c r="AK23" s="122"/>
      <c r="AL23" s="46" t="str">
        <f t="shared" si="16"/>
        <v/>
      </c>
      <c r="AM23" s="122"/>
      <c r="AN23" s="47"/>
      <c r="AO23" s="44"/>
      <c r="AP23" s="122"/>
      <c r="AQ23" s="46" t="str">
        <f t="shared" si="17"/>
        <v/>
      </c>
      <c r="AR23" s="122"/>
      <c r="AS23" s="122"/>
      <c r="AT23" s="46" t="str">
        <f t="shared" si="18"/>
        <v/>
      </c>
      <c r="AU23" s="122"/>
      <c r="AV23" s="47"/>
      <c r="AW23" s="44"/>
      <c r="AX23" s="122"/>
      <c r="AY23" s="46" t="str">
        <f t="shared" si="19"/>
        <v/>
      </c>
      <c r="AZ23" s="122"/>
      <c r="BA23" s="122"/>
      <c r="BB23" s="46" t="str">
        <f t="shared" si="20"/>
        <v/>
      </c>
      <c r="BC23" s="122"/>
      <c r="BD23" s="47"/>
      <c r="BE23" s="44"/>
      <c r="BF23" s="122"/>
      <c r="BG23" s="46" t="str">
        <f t="shared" si="21"/>
        <v/>
      </c>
      <c r="BH23" s="122"/>
      <c r="BI23" s="122"/>
      <c r="BJ23" s="46" t="str">
        <f t="shared" si="22"/>
        <v/>
      </c>
      <c r="BK23" s="122"/>
      <c r="BL23" s="47"/>
      <c r="BM23" s="145"/>
      <c r="BN23" s="146"/>
      <c r="BO23" s="146"/>
      <c r="BP23" s="146"/>
      <c r="BQ23" s="146"/>
      <c r="BR23" s="146"/>
      <c r="BS23" s="146"/>
      <c r="BT23" s="146"/>
      <c r="BV23" s="51">
        <f t="shared" si="23"/>
        <v>0</v>
      </c>
      <c r="BW23" s="51">
        <f t="shared" si="24"/>
        <v>0</v>
      </c>
      <c r="BX23" s="51">
        <f t="shared" si="25"/>
        <v>0</v>
      </c>
      <c r="BY23" s="51">
        <f t="shared" si="26"/>
        <v>0</v>
      </c>
      <c r="BZ23" s="51">
        <f t="shared" si="27"/>
        <v>0</v>
      </c>
      <c r="CA23" s="51">
        <f t="shared" si="28"/>
        <v>0</v>
      </c>
    </row>
    <row r="24" spans="1:79" ht="15" customHeight="1">
      <c r="A24" s="39">
        <v>19</v>
      </c>
      <c r="B24" s="39">
        <f t="shared" si="10"/>
        <v>0</v>
      </c>
      <c r="C24" s="39">
        <f>SUM($B$6:B24)</f>
        <v>0</v>
      </c>
      <c r="D24" s="93"/>
      <c r="E24" s="90"/>
      <c r="F24" s="91"/>
      <c r="G24" s="43"/>
      <c r="H24" s="43"/>
      <c r="I24" s="62"/>
      <c r="J24" s="62"/>
      <c r="K24" s="62"/>
      <c r="L24" s="62"/>
      <c r="M24" s="62"/>
      <c r="N24" s="62"/>
      <c r="O24" s="43"/>
      <c r="P24" s="43"/>
      <c r="Q24" s="44"/>
      <c r="R24" s="122"/>
      <c r="S24" s="46" t="str">
        <f t="shared" si="11"/>
        <v/>
      </c>
      <c r="T24" s="122"/>
      <c r="U24" s="122"/>
      <c r="V24" s="46" t="str">
        <f t="shared" si="12"/>
        <v/>
      </c>
      <c r="W24" s="122"/>
      <c r="X24" s="47"/>
      <c r="Y24" s="44"/>
      <c r="Z24" s="122"/>
      <c r="AA24" s="46" t="str">
        <f t="shared" si="13"/>
        <v/>
      </c>
      <c r="AB24" s="122"/>
      <c r="AC24" s="122"/>
      <c r="AD24" s="46" t="str">
        <f t="shared" si="14"/>
        <v/>
      </c>
      <c r="AE24" s="122"/>
      <c r="AF24" s="47"/>
      <c r="AG24" s="44"/>
      <c r="AH24" s="122"/>
      <c r="AI24" s="46" t="str">
        <f t="shared" si="15"/>
        <v/>
      </c>
      <c r="AJ24" s="122"/>
      <c r="AK24" s="122"/>
      <c r="AL24" s="46" t="str">
        <f t="shared" si="16"/>
        <v/>
      </c>
      <c r="AM24" s="122"/>
      <c r="AN24" s="47"/>
      <c r="AO24" s="44"/>
      <c r="AP24" s="122"/>
      <c r="AQ24" s="46" t="str">
        <f t="shared" si="17"/>
        <v/>
      </c>
      <c r="AR24" s="122"/>
      <c r="AS24" s="122"/>
      <c r="AT24" s="46" t="str">
        <f t="shared" si="18"/>
        <v/>
      </c>
      <c r="AU24" s="122"/>
      <c r="AV24" s="47"/>
      <c r="AW24" s="44"/>
      <c r="AX24" s="122"/>
      <c r="AY24" s="46" t="str">
        <f t="shared" si="19"/>
        <v/>
      </c>
      <c r="AZ24" s="122"/>
      <c r="BA24" s="122"/>
      <c r="BB24" s="46" t="str">
        <f t="shared" si="20"/>
        <v/>
      </c>
      <c r="BC24" s="122"/>
      <c r="BD24" s="47"/>
      <c r="BE24" s="44"/>
      <c r="BF24" s="122"/>
      <c r="BG24" s="46" t="str">
        <f t="shared" si="21"/>
        <v/>
      </c>
      <c r="BH24" s="122"/>
      <c r="BI24" s="122"/>
      <c r="BJ24" s="46" t="str">
        <f t="shared" si="22"/>
        <v/>
      </c>
      <c r="BK24" s="122"/>
      <c r="BL24" s="47"/>
      <c r="BM24" s="145"/>
      <c r="BN24" s="146"/>
      <c r="BO24" s="146"/>
      <c r="BP24" s="146"/>
      <c r="BQ24" s="146"/>
      <c r="BR24" s="146"/>
      <c r="BS24" s="146"/>
      <c r="BT24" s="146"/>
      <c r="BV24" s="51">
        <f t="shared" si="23"/>
        <v>0</v>
      </c>
      <c r="BW24" s="51">
        <f t="shared" si="24"/>
        <v>0</v>
      </c>
      <c r="BX24" s="51">
        <f t="shared" si="25"/>
        <v>0</v>
      </c>
      <c r="BY24" s="51">
        <f t="shared" si="26"/>
        <v>0</v>
      </c>
      <c r="BZ24" s="51">
        <f t="shared" si="27"/>
        <v>0</v>
      </c>
      <c r="CA24" s="51">
        <f t="shared" si="28"/>
        <v>0</v>
      </c>
    </row>
    <row r="25" spans="1:79" ht="15" customHeight="1">
      <c r="A25" s="39">
        <v>20</v>
      </c>
      <c r="B25" s="39">
        <f t="shared" si="10"/>
        <v>0</v>
      </c>
      <c r="C25" s="39">
        <f>SUM($B$6:B25)</f>
        <v>0</v>
      </c>
      <c r="D25" s="93"/>
      <c r="E25" s="90"/>
      <c r="F25" s="91"/>
      <c r="G25" s="43"/>
      <c r="H25" s="43"/>
      <c r="I25" s="62"/>
      <c r="J25" s="62"/>
      <c r="K25" s="62"/>
      <c r="L25" s="62"/>
      <c r="M25" s="62"/>
      <c r="N25" s="62"/>
      <c r="O25" s="43"/>
      <c r="P25" s="43"/>
      <c r="Q25" s="44"/>
      <c r="R25" s="122"/>
      <c r="S25" s="46" t="str">
        <f t="shared" si="11"/>
        <v/>
      </c>
      <c r="T25" s="122"/>
      <c r="U25" s="122"/>
      <c r="V25" s="46" t="str">
        <f t="shared" si="12"/>
        <v/>
      </c>
      <c r="W25" s="122"/>
      <c r="X25" s="47"/>
      <c r="Y25" s="44"/>
      <c r="Z25" s="122"/>
      <c r="AA25" s="46" t="str">
        <f t="shared" si="13"/>
        <v/>
      </c>
      <c r="AB25" s="122"/>
      <c r="AC25" s="122"/>
      <c r="AD25" s="46" t="str">
        <f t="shared" si="14"/>
        <v/>
      </c>
      <c r="AE25" s="122"/>
      <c r="AF25" s="47"/>
      <c r="AG25" s="44"/>
      <c r="AH25" s="122"/>
      <c r="AI25" s="46" t="str">
        <f t="shared" si="15"/>
        <v/>
      </c>
      <c r="AJ25" s="122"/>
      <c r="AK25" s="122"/>
      <c r="AL25" s="46" t="str">
        <f t="shared" si="16"/>
        <v/>
      </c>
      <c r="AM25" s="122"/>
      <c r="AN25" s="47"/>
      <c r="AO25" s="44"/>
      <c r="AP25" s="122"/>
      <c r="AQ25" s="46" t="str">
        <f t="shared" si="17"/>
        <v/>
      </c>
      <c r="AR25" s="122"/>
      <c r="AS25" s="122"/>
      <c r="AT25" s="46" t="str">
        <f t="shared" si="18"/>
        <v/>
      </c>
      <c r="AU25" s="122"/>
      <c r="AV25" s="47"/>
      <c r="AW25" s="44"/>
      <c r="AX25" s="122"/>
      <c r="AY25" s="46" t="str">
        <f t="shared" si="19"/>
        <v/>
      </c>
      <c r="AZ25" s="122"/>
      <c r="BA25" s="122"/>
      <c r="BB25" s="46" t="str">
        <f t="shared" si="20"/>
        <v/>
      </c>
      <c r="BC25" s="122"/>
      <c r="BD25" s="47"/>
      <c r="BE25" s="44"/>
      <c r="BF25" s="122"/>
      <c r="BG25" s="46" t="str">
        <f t="shared" si="21"/>
        <v/>
      </c>
      <c r="BH25" s="122"/>
      <c r="BI25" s="122"/>
      <c r="BJ25" s="46" t="str">
        <f t="shared" si="22"/>
        <v/>
      </c>
      <c r="BK25" s="122"/>
      <c r="BL25" s="47"/>
      <c r="BM25" s="145"/>
      <c r="BN25" s="146"/>
      <c r="BO25" s="146"/>
      <c r="BP25" s="146"/>
      <c r="BQ25" s="146"/>
      <c r="BR25" s="146"/>
      <c r="BS25" s="146"/>
      <c r="BT25" s="146"/>
      <c r="BV25" s="51">
        <f t="shared" si="23"/>
        <v>0</v>
      </c>
      <c r="BW25" s="51">
        <f t="shared" si="24"/>
        <v>0</v>
      </c>
      <c r="BX25" s="51">
        <f t="shared" si="25"/>
        <v>0</v>
      </c>
      <c r="BY25" s="51">
        <f t="shared" si="26"/>
        <v>0</v>
      </c>
      <c r="BZ25" s="51">
        <f t="shared" si="27"/>
        <v>0</v>
      </c>
      <c r="CA25" s="51">
        <f t="shared" si="28"/>
        <v>0</v>
      </c>
    </row>
    <row r="26" spans="1:79" ht="15" customHeight="1">
      <c r="A26" s="39">
        <v>21</v>
      </c>
      <c r="B26" s="39">
        <f t="shared" si="10"/>
        <v>0</v>
      </c>
      <c r="C26" s="39">
        <f>SUM($B$6:B26)</f>
        <v>0</v>
      </c>
      <c r="D26" s="93"/>
      <c r="E26" s="90"/>
      <c r="F26" s="91"/>
      <c r="G26" s="43"/>
      <c r="H26" s="43"/>
      <c r="I26" s="62"/>
      <c r="J26" s="62"/>
      <c r="K26" s="62"/>
      <c r="L26" s="62"/>
      <c r="M26" s="62"/>
      <c r="N26" s="62"/>
      <c r="O26" s="43"/>
      <c r="P26" s="43"/>
      <c r="Q26" s="44"/>
      <c r="R26" s="122"/>
      <c r="S26" s="46" t="str">
        <f t="shared" si="11"/>
        <v/>
      </c>
      <c r="T26" s="122"/>
      <c r="U26" s="122"/>
      <c r="V26" s="46" t="str">
        <f t="shared" si="12"/>
        <v/>
      </c>
      <c r="W26" s="122"/>
      <c r="X26" s="47"/>
      <c r="Y26" s="44"/>
      <c r="Z26" s="122"/>
      <c r="AA26" s="46" t="str">
        <f t="shared" si="13"/>
        <v/>
      </c>
      <c r="AB26" s="122"/>
      <c r="AC26" s="122"/>
      <c r="AD26" s="46" t="str">
        <f t="shared" si="14"/>
        <v/>
      </c>
      <c r="AE26" s="122"/>
      <c r="AF26" s="47"/>
      <c r="AG26" s="44"/>
      <c r="AH26" s="122"/>
      <c r="AI26" s="46" t="str">
        <f t="shared" si="15"/>
        <v/>
      </c>
      <c r="AJ26" s="122"/>
      <c r="AK26" s="122"/>
      <c r="AL26" s="46" t="str">
        <f t="shared" si="16"/>
        <v/>
      </c>
      <c r="AM26" s="122"/>
      <c r="AN26" s="47"/>
      <c r="AO26" s="44"/>
      <c r="AP26" s="122"/>
      <c r="AQ26" s="46" t="str">
        <f t="shared" si="17"/>
        <v/>
      </c>
      <c r="AR26" s="122"/>
      <c r="AS26" s="122"/>
      <c r="AT26" s="46" t="str">
        <f t="shared" si="18"/>
        <v/>
      </c>
      <c r="AU26" s="122"/>
      <c r="AV26" s="47"/>
      <c r="AW26" s="44"/>
      <c r="AX26" s="122"/>
      <c r="AY26" s="46" t="str">
        <f t="shared" si="19"/>
        <v/>
      </c>
      <c r="AZ26" s="122"/>
      <c r="BA26" s="122"/>
      <c r="BB26" s="46" t="str">
        <f t="shared" si="20"/>
        <v/>
      </c>
      <c r="BC26" s="122"/>
      <c r="BD26" s="47"/>
      <c r="BE26" s="44"/>
      <c r="BF26" s="122"/>
      <c r="BG26" s="46" t="str">
        <f t="shared" si="21"/>
        <v/>
      </c>
      <c r="BH26" s="122"/>
      <c r="BI26" s="122"/>
      <c r="BJ26" s="46" t="str">
        <f t="shared" si="22"/>
        <v/>
      </c>
      <c r="BK26" s="122"/>
      <c r="BL26" s="47"/>
      <c r="BM26" s="145"/>
      <c r="BN26" s="146"/>
      <c r="BO26" s="146"/>
      <c r="BP26" s="146"/>
      <c r="BQ26" s="146"/>
      <c r="BR26" s="146"/>
      <c r="BS26" s="146"/>
      <c r="BT26" s="146"/>
      <c r="BV26" s="51">
        <f t="shared" si="23"/>
        <v>0</v>
      </c>
      <c r="BW26" s="51">
        <f t="shared" si="24"/>
        <v>0</v>
      </c>
      <c r="BX26" s="51">
        <f t="shared" si="25"/>
        <v>0</v>
      </c>
      <c r="BY26" s="51">
        <f t="shared" si="26"/>
        <v>0</v>
      </c>
      <c r="BZ26" s="51">
        <f t="shared" si="27"/>
        <v>0</v>
      </c>
      <c r="CA26" s="51">
        <f t="shared" si="28"/>
        <v>0</v>
      </c>
    </row>
    <row r="27" spans="1:79" ht="15" customHeight="1">
      <c r="A27" s="39">
        <v>22</v>
      </c>
      <c r="B27" s="39">
        <f t="shared" si="10"/>
        <v>0</v>
      </c>
      <c r="C27" s="39">
        <f>SUM($B$6:B27)</f>
        <v>0</v>
      </c>
      <c r="D27" s="93"/>
      <c r="E27" s="90"/>
      <c r="F27" s="91"/>
      <c r="G27" s="43"/>
      <c r="H27" s="43"/>
      <c r="I27" s="62"/>
      <c r="J27" s="62"/>
      <c r="K27" s="62"/>
      <c r="L27" s="62"/>
      <c r="M27" s="62"/>
      <c r="N27" s="62"/>
      <c r="O27" s="43"/>
      <c r="P27" s="43"/>
      <c r="Q27" s="44"/>
      <c r="R27" s="122"/>
      <c r="S27" s="46" t="str">
        <f t="shared" si="11"/>
        <v/>
      </c>
      <c r="T27" s="122"/>
      <c r="U27" s="122"/>
      <c r="V27" s="46" t="str">
        <f t="shared" si="12"/>
        <v/>
      </c>
      <c r="W27" s="122"/>
      <c r="X27" s="47"/>
      <c r="Y27" s="44"/>
      <c r="Z27" s="122"/>
      <c r="AA27" s="46" t="str">
        <f t="shared" si="13"/>
        <v/>
      </c>
      <c r="AB27" s="122"/>
      <c r="AC27" s="122"/>
      <c r="AD27" s="46" t="str">
        <f t="shared" si="14"/>
        <v/>
      </c>
      <c r="AE27" s="122"/>
      <c r="AF27" s="47"/>
      <c r="AG27" s="44"/>
      <c r="AH27" s="122"/>
      <c r="AI27" s="46" t="str">
        <f t="shared" si="15"/>
        <v/>
      </c>
      <c r="AJ27" s="122"/>
      <c r="AK27" s="122"/>
      <c r="AL27" s="46" t="str">
        <f t="shared" si="16"/>
        <v/>
      </c>
      <c r="AM27" s="122"/>
      <c r="AN27" s="47"/>
      <c r="AO27" s="44"/>
      <c r="AP27" s="122"/>
      <c r="AQ27" s="46" t="str">
        <f t="shared" si="17"/>
        <v/>
      </c>
      <c r="AR27" s="122"/>
      <c r="AS27" s="122"/>
      <c r="AT27" s="46" t="str">
        <f t="shared" si="18"/>
        <v/>
      </c>
      <c r="AU27" s="122"/>
      <c r="AV27" s="47"/>
      <c r="AW27" s="44"/>
      <c r="AX27" s="122"/>
      <c r="AY27" s="46" t="str">
        <f t="shared" si="19"/>
        <v/>
      </c>
      <c r="AZ27" s="122"/>
      <c r="BA27" s="122"/>
      <c r="BB27" s="46" t="str">
        <f t="shared" si="20"/>
        <v/>
      </c>
      <c r="BC27" s="122"/>
      <c r="BD27" s="47"/>
      <c r="BE27" s="44"/>
      <c r="BF27" s="122"/>
      <c r="BG27" s="46" t="str">
        <f t="shared" si="21"/>
        <v/>
      </c>
      <c r="BH27" s="122"/>
      <c r="BI27" s="122"/>
      <c r="BJ27" s="46" t="str">
        <f t="shared" si="22"/>
        <v/>
      </c>
      <c r="BK27" s="122"/>
      <c r="BL27" s="47"/>
      <c r="BM27" s="145"/>
      <c r="BN27" s="146"/>
      <c r="BO27" s="146"/>
      <c r="BP27" s="146"/>
      <c r="BQ27" s="146"/>
      <c r="BR27" s="146"/>
      <c r="BS27" s="146"/>
      <c r="BT27" s="146"/>
      <c r="BV27" s="51">
        <f t="shared" si="23"/>
        <v>0</v>
      </c>
      <c r="BW27" s="51">
        <f t="shared" si="24"/>
        <v>0</v>
      </c>
      <c r="BX27" s="51">
        <f t="shared" si="25"/>
        <v>0</v>
      </c>
      <c r="BY27" s="51">
        <f t="shared" si="26"/>
        <v>0</v>
      </c>
      <c r="BZ27" s="51">
        <f t="shared" si="27"/>
        <v>0</v>
      </c>
      <c r="CA27" s="51">
        <f t="shared" si="28"/>
        <v>0</v>
      </c>
    </row>
    <row r="28" spans="1:79" ht="15" customHeight="1">
      <c r="A28" s="39">
        <v>23</v>
      </c>
      <c r="B28" s="39">
        <f t="shared" si="10"/>
        <v>0</v>
      </c>
      <c r="C28" s="39">
        <f>SUM($B$6:B28)</f>
        <v>0</v>
      </c>
      <c r="D28" s="93"/>
      <c r="E28" s="90"/>
      <c r="F28" s="91"/>
      <c r="G28" s="43"/>
      <c r="H28" s="43"/>
      <c r="I28" s="62"/>
      <c r="J28" s="62"/>
      <c r="K28" s="62"/>
      <c r="L28" s="62"/>
      <c r="M28" s="62"/>
      <c r="N28" s="62"/>
      <c r="O28" s="43"/>
      <c r="P28" s="43"/>
      <c r="Q28" s="44"/>
      <c r="R28" s="122"/>
      <c r="S28" s="46" t="str">
        <f t="shared" si="11"/>
        <v/>
      </c>
      <c r="T28" s="122"/>
      <c r="U28" s="122"/>
      <c r="V28" s="46" t="str">
        <f t="shared" si="12"/>
        <v/>
      </c>
      <c r="W28" s="122"/>
      <c r="X28" s="47"/>
      <c r="Y28" s="44"/>
      <c r="Z28" s="122"/>
      <c r="AA28" s="46" t="str">
        <f t="shared" si="13"/>
        <v/>
      </c>
      <c r="AB28" s="122"/>
      <c r="AC28" s="122"/>
      <c r="AD28" s="46" t="str">
        <f t="shared" si="14"/>
        <v/>
      </c>
      <c r="AE28" s="122"/>
      <c r="AF28" s="47"/>
      <c r="AG28" s="44"/>
      <c r="AH28" s="122"/>
      <c r="AI28" s="46" t="str">
        <f t="shared" si="15"/>
        <v/>
      </c>
      <c r="AJ28" s="122"/>
      <c r="AK28" s="122"/>
      <c r="AL28" s="46" t="str">
        <f t="shared" si="16"/>
        <v/>
      </c>
      <c r="AM28" s="122"/>
      <c r="AN28" s="47"/>
      <c r="AO28" s="44"/>
      <c r="AP28" s="122"/>
      <c r="AQ28" s="46" t="str">
        <f t="shared" si="17"/>
        <v/>
      </c>
      <c r="AR28" s="122"/>
      <c r="AS28" s="122"/>
      <c r="AT28" s="46" t="str">
        <f t="shared" si="18"/>
        <v/>
      </c>
      <c r="AU28" s="122"/>
      <c r="AV28" s="47"/>
      <c r="AW28" s="44"/>
      <c r="AX28" s="122"/>
      <c r="AY28" s="46" t="str">
        <f t="shared" si="19"/>
        <v/>
      </c>
      <c r="AZ28" s="122"/>
      <c r="BA28" s="122"/>
      <c r="BB28" s="46" t="str">
        <f t="shared" si="20"/>
        <v/>
      </c>
      <c r="BC28" s="122"/>
      <c r="BD28" s="47"/>
      <c r="BE28" s="44"/>
      <c r="BF28" s="122"/>
      <c r="BG28" s="46" t="str">
        <f t="shared" si="21"/>
        <v/>
      </c>
      <c r="BH28" s="122"/>
      <c r="BI28" s="122"/>
      <c r="BJ28" s="46" t="str">
        <f t="shared" si="22"/>
        <v/>
      </c>
      <c r="BK28" s="122"/>
      <c r="BL28" s="47"/>
      <c r="BM28" s="145"/>
      <c r="BN28" s="146"/>
      <c r="BO28" s="146"/>
      <c r="BP28" s="146"/>
      <c r="BQ28" s="146"/>
      <c r="BR28" s="146"/>
      <c r="BS28" s="146"/>
      <c r="BT28" s="146"/>
      <c r="BV28" s="51">
        <f t="shared" si="23"/>
        <v>0</v>
      </c>
      <c r="BW28" s="51">
        <f t="shared" si="24"/>
        <v>0</v>
      </c>
      <c r="BX28" s="51">
        <f t="shared" si="25"/>
        <v>0</v>
      </c>
      <c r="BY28" s="51">
        <f t="shared" si="26"/>
        <v>0</v>
      </c>
      <c r="BZ28" s="51">
        <f t="shared" si="27"/>
        <v>0</v>
      </c>
      <c r="CA28" s="51">
        <f t="shared" si="28"/>
        <v>0</v>
      </c>
    </row>
    <row r="29" spans="1:79" ht="15" customHeight="1">
      <c r="A29" s="39">
        <v>24</v>
      </c>
      <c r="B29" s="39">
        <f t="shared" si="10"/>
        <v>0</v>
      </c>
      <c r="C29" s="39">
        <f>SUM($B$6:B29)</f>
        <v>0</v>
      </c>
      <c r="D29" s="93"/>
      <c r="E29" s="90"/>
      <c r="F29" s="91"/>
      <c r="G29" s="43"/>
      <c r="H29" s="43"/>
      <c r="I29" s="62"/>
      <c r="J29" s="62"/>
      <c r="K29" s="62"/>
      <c r="L29" s="62"/>
      <c r="M29" s="62"/>
      <c r="N29" s="62"/>
      <c r="O29" s="43"/>
      <c r="P29" s="43"/>
      <c r="Q29" s="44"/>
      <c r="R29" s="122"/>
      <c r="S29" s="46" t="str">
        <f t="shared" si="11"/>
        <v/>
      </c>
      <c r="T29" s="122"/>
      <c r="U29" s="122"/>
      <c r="V29" s="46" t="str">
        <f t="shared" si="12"/>
        <v/>
      </c>
      <c r="W29" s="122"/>
      <c r="X29" s="47"/>
      <c r="Y29" s="44"/>
      <c r="Z29" s="122"/>
      <c r="AA29" s="46" t="str">
        <f t="shared" si="13"/>
        <v/>
      </c>
      <c r="AB29" s="122"/>
      <c r="AC29" s="122"/>
      <c r="AD29" s="46" t="str">
        <f t="shared" si="14"/>
        <v/>
      </c>
      <c r="AE29" s="122"/>
      <c r="AF29" s="47"/>
      <c r="AG29" s="44"/>
      <c r="AH29" s="122"/>
      <c r="AI29" s="46" t="str">
        <f t="shared" si="15"/>
        <v/>
      </c>
      <c r="AJ29" s="122"/>
      <c r="AK29" s="122"/>
      <c r="AL29" s="46" t="str">
        <f t="shared" si="16"/>
        <v/>
      </c>
      <c r="AM29" s="122"/>
      <c r="AN29" s="47"/>
      <c r="AO29" s="44"/>
      <c r="AP29" s="122"/>
      <c r="AQ29" s="46" t="str">
        <f t="shared" si="17"/>
        <v/>
      </c>
      <c r="AR29" s="122"/>
      <c r="AS29" s="122"/>
      <c r="AT29" s="46" t="str">
        <f t="shared" si="18"/>
        <v/>
      </c>
      <c r="AU29" s="122"/>
      <c r="AV29" s="47"/>
      <c r="AW29" s="44"/>
      <c r="AX29" s="122"/>
      <c r="AY29" s="46" t="str">
        <f t="shared" si="19"/>
        <v/>
      </c>
      <c r="AZ29" s="122"/>
      <c r="BA29" s="122"/>
      <c r="BB29" s="46" t="str">
        <f t="shared" si="20"/>
        <v/>
      </c>
      <c r="BC29" s="122"/>
      <c r="BD29" s="47"/>
      <c r="BE29" s="44"/>
      <c r="BF29" s="122"/>
      <c r="BG29" s="46" t="str">
        <f t="shared" si="21"/>
        <v/>
      </c>
      <c r="BH29" s="122"/>
      <c r="BI29" s="122"/>
      <c r="BJ29" s="46" t="str">
        <f t="shared" si="22"/>
        <v/>
      </c>
      <c r="BK29" s="122"/>
      <c r="BL29" s="47"/>
      <c r="BM29" s="145"/>
      <c r="BN29" s="146"/>
      <c r="BO29" s="146"/>
      <c r="BP29" s="146"/>
      <c r="BQ29" s="146"/>
      <c r="BR29" s="146"/>
      <c r="BS29" s="146"/>
      <c r="BT29" s="146"/>
      <c r="BV29" s="51">
        <f t="shared" si="23"/>
        <v>0</v>
      </c>
      <c r="BW29" s="51">
        <f t="shared" si="24"/>
        <v>0</v>
      </c>
      <c r="BX29" s="51">
        <f t="shared" si="25"/>
        <v>0</v>
      </c>
      <c r="BY29" s="51">
        <f t="shared" si="26"/>
        <v>0</v>
      </c>
      <c r="BZ29" s="51">
        <f t="shared" si="27"/>
        <v>0</v>
      </c>
      <c r="CA29" s="51">
        <f t="shared" si="28"/>
        <v>0</v>
      </c>
    </row>
    <row r="30" spans="1:79" ht="15" customHeight="1">
      <c r="A30" s="39">
        <v>25</v>
      </c>
      <c r="B30" s="39">
        <f t="shared" si="10"/>
        <v>0</v>
      </c>
      <c r="C30" s="39">
        <f>SUM($B$6:B30)</f>
        <v>0</v>
      </c>
      <c r="D30" s="93"/>
      <c r="E30" s="90"/>
      <c r="F30" s="91"/>
      <c r="G30" s="43"/>
      <c r="H30" s="43"/>
      <c r="I30" s="62"/>
      <c r="J30" s="62"/>
      <c r="K30" s="62"/>
      <c r="L30" s="62"/>
      <c r="M30" s="62"/>
      <c r="N30" s="62"/>
      <c r="O30" s="43"/>
      <c r="P30" s="43"/>
      <c r="Q30" s="44"/>
      <c r="R30" s="122"/>
      <c r="S30" s="46" t="str">
        <f t="shared" si="11"/>
        <v/>
      </c>
      <c r="T30" s="122"/>
      <c r="U30" s="122"/>
      <c r="V30" s="46" t="str">
        <f t="shared" si="12"/>
        <v/>
      </c>
      <c r="W30" s="122"/>
      <c r="X30" s="47"/>
      <c r="Y30" s="44"/>
      <c r="Z30" s="122"/>
      <c r="AA30" s="46" t="str">
        <f t="shared" si="13"/>
        <v/>
      </c>
      <c r="AB30" s="122"/>
      <c r="AC30" s="122"/>
      <c r="AD30" s="46" t="str">
        <f t="shared" si="14"/>
        <v/>
      </c>
      <c r="AE30" s="122"/>
      <c r="AF30" s="47"/>
      <c r="AG30" s="44"/>
      <c r="AH30" s="122"/>
      <c r="AI30" s="46" t="str">
        <f t="shared" si="15"/>
        <v/>
      </c>
      <c r="AJ30" s="122"/>
      <c r="AK30" s="122"/>
      <c r="AL30" s="46" t="str">
        <f t="shared" si="16"/>
        <v/>
      </c>
      <c r="AM30" s="122"/>
      <c r="AN30" s="47"/>
      <c r="AO30" s="44"/>
      <c r="AP30" s="122"/>
      <c r="AQ30" s="46" t="str">
        <f t="shared" si="17"/>
        <v/>
      </c>
      <c r="AR30" s="122"/>
      <c r="AS30" s="122"/>
      <c r="AT30" s="46" t="str">
        <f t="shared" si="18"/>
        <v/>
      </c>
      <c r="AU30" s="122"/>
      <c r="AV30" s="47"/>
      <c r="AW30" s="44"/>
      <c r="AX30" s="122"/>
      <c r="AY30" s="46" t="str">
        <f t="shared" si="19"/>
        <v/>
      </c>
      <c r="AZ30" s="122"/>
      <c r="BA30" s="122"/>
      <c r="BB30" s="46" t="str">
        <f t="shared" si="20"/>
        <v/>
      </c>
      <c r="BC30" s="122"/>
      <c r="BD30" s="47"/>
      <c r="BE30" s="44"/>
      <c r="BF30" s="122"/>
      <c r="BG30" s="46" t="str">
        <f t="shared" si="21"/>
        <v/>
      </c>
      <c r="BH30" s="122"/>
      <c r="BI30" s="122"/>
      <c r="BJ30" s="46" t="str">
        <f t="shared" si="22"/>
        <v/>
      </c>
      <c r="BK30" s="122"/>
      <c r="BL30" s="47"/>
      <c r="BM30" s="145"/>
      <c r="BN30" s="146"/>
      <c r="BO30" s="146"/>
      <c r="BP30" s="146"/>
      <c r="BQ30" s="146"/>
      <c r="BR30" s="146"/>
      <c r="BS30" s="146"/>
      <c r="BT30" s="146"/>
      <c r="BV30" s="51">
        <f t="shared" si="23"/>
        <v>0</v>
      </c>
      <c r="BW30" s="51">
        <f t="shared" si="24"/>
        <v>0</v>
      </c>
      <c r="BX30" s="51">
        <f t="shared" si="25"/>
        <v>0</v>
      </c>
      <c r="BY30" s="51">
        <f t="shared" si="26"/>
        <v>0</v>
      </c>
      <c r="BZ30" s="51">
        <f t="shared" si="27"/>
        <v>0</v>
      </c>
      <c r="CA30" s="51">
        <f t="shared" si="28"/>
        <v>0</v>
      </c>
    </row>
    <row r="31" spans="1:79" ht="15" customHeight="1">
      <c r="A31" s="39">
        <v>26</v>
      </c>
      <c r="B31" s="39">
        <f t="shared" si="10"/>
        <v>0</v>
      </c>
      <c r="C31" s="39">
        <f>SUM($B$6:B31)</f>
        <v>0</v>
      </c>
      <c r="D31" s="93"/>
      <c r="E31" s="90"/>
      <c r="F31" s="95"/>
      <c r="G31" s="43"/>
      <c r="H31" s="43"/>
      <c r="I31" s="62"/>
      <c r="J31" s="62"/>
      <c r="K31" s="62"/>
      <c r="L31" s="62"/>
      <c r="M31" s="62"/>
      <c r="N31" s="62"/>
      <c r="O31" s="43"/>
      <c r="P31" s="43"/>
      <c r="Q31" s="44"/>
      <c r="R31" s="122"/>
      <c r="S31" s="46" t="str">
        <f t="shared" si="11"/>
        <v/>
      </c>
      <c r="T31" s="122"/>
      <c r="U31" s="122"/>
      <c r="V31" s="46" t="str">
        <f t="shared" si="12"/>
        <v/>
      </c>
      <c r="W31" s="122"/>
      <c r="X31" s="47"/>
      <c r="Y31" s="44"/>
      <c r="Z31" s="122"/>
      <c r="AA31" s="46" t="str">
        <f t="shared" si="13"/>
        <v/>
      </c>
      <c r="AB31" s="122"/>
      <c r="AC31" s="122"/>
      <c r="AD31" s="46" t="str">
        <f t="shared" si="14"/>
        <v/>
      </c>
      <c r="AE31" s="122"/>
      <c r="AF31" s="47"/>
      <c r="AG31" s="44"/>
      <c r="AH31" s="122"/>
      <c r="AI31" s="46" t="str">
        <f t="shared" si="15"/>
        <v/>
      </c>
      <c r="AJ31" s="122"/>
      <c r="AK31" s="122"/>
      <c r="AL31" s="46" t="str">
        <f t="shared" si="16"/>
        <v/>
      </c>
      <c r="AM31" s="122"/>
      <c r="AN31" s="47"/>
      <c r="AO31" s="44"/>
      <c r="AP31" s="122"/>
      <c r="AQ31" s="46" t="str">
        <f t="shared" si="17"/>
        <v/>
      </c>
      <c r="AR31" s="122"/>
      <c r="AS31" s="122"/>
      <c r="AT31" s="46" t="str">
        <f t="shared" si="18"/>
        <v/>
      </c>
      <c r="AU31" s="122"/>
      <c r="AV31" s="47"/>
      <c r="AW31" s="44"/>
      <c r="AX31" s="122"/>
      <c r="AY31" s="46" t="str">
        <f t="shared" si="19"/>
        <v/>
      </c>
      <c r="AZ31" s="122"/>
      <c r="BA31" s="122"/>
      <c r="BB31" s="46" t="str">
        <f t="shared" si="20"/>
        <v/>
      </c>
      <c r="BC31" s="122"/>
      <c r="BD31" s="47"/>
      <c r="BE31" s="44"/>
      <c r="BF31" s="122"/>
      <c r="BG31" s="46" t="str">
        <f t="shared" si="21"/>
        <v/>
      </c>
      <c r="BH31" s="122"/>
      <c r="BI31" s="122"/>
      <c r="BJ31" s="46" t="str">
        <f t="shared" si="22"/>
        <v/>
      </c>
      <c r="BK31" s="122"/>
      <c r="BL31" s="47"/>
      <c r="BM31" s="145"/>
      <c r="BN31" s="146"/>
      <c r="BO31" s="146"/>
      <c r="BP31" s="146"/>
      <c r="BQ31" s="146"/>
      <c r="BR31" s="146"/>
      <c r="BS31" s="146"/>
      <c r="BT31" s="146"/>
      <c r="BV31" s="51">
        <f t="shared" si="23"/>
        <v>0</v>
      </c>
      <c r="BW31" s="51">
        <f t="shared" si="24"/>
        <v>0</v>
      </c>
      <c r="BX31" s="51">
        <f t="shared" si="25"/>
        <v>0</v>
      </c>
      <c r="BY31" s="51">
        <f t="shared" si="26"/>
        <v>0</v>
      </c>
      <c r="BZ31" s="51">
        <f t="shared" si="27"/>
        <v>0</v>
      </c>
      <c r="CA31" s="51">
        <f t="shared" si="28"/>
        <v>0</v>
      </c>
    </row>
    <row r="32" spans="1:79" ht="15" customHeight="1">
      <c r="A32" s="39">
        <v>27</v>
      </c>
      <c r="B32" s="39">
        <f t="shared" si="10"/>
        <v>0</v>
      </c>
      <c r="C32" s="39">
        <f>SUM($B$6:B32)</f>
        <v>0</v>
      </c>
      <c r="D32" s="93"/>
      <c r="E32" s="90"/>
      <c r="F32" s="91"/>
      <c r="G32" s="43"/>
      <c r="H32" s="43"/>
      <c r="I32" s="62"/>
      <c r="J32" s="62"/>
      <c r="K32" s="62"/>
      <c r="L32" s="62"/>
      <c r="M32" s="62"/>
      <c r="N32" s="62"/>
      <c r="O32" s="43"/>
      <c r="P32" s="43"/>
      <c r="Q32" s="44"/>
      <c r="R32" s="122"/>
      <c r="S32" s="46" t="str">
        <f t="shared" si="11"/>
        <v/>
      </c>
      <c r="T32" s="122"/>
      <c r="U32" s="122"/>
      <c r="V32" s="46" t="str">
        <f t="shared" si="12"/>
        <v/>
      </c>
      <c r="W32" s="122"/>
      <c r="X32" s="47"/>
      <c r="Y32" s="44"/>
      <c r="Z32" s="122"/>
      <c r="AA32" s="46" t="str">
        <f t="shared" si="13"/>
        <v/>
      </c>
      <c r="AB32" s="122"/>
      <c r="AC32" s="122"/>
      <c r="AD32" s="46" t="str">
        <f t="shared" si="14"/>
        <v/>
      </c>
      <c r="AE32" s="122"/>
      <c r="AF32" s="47"/>
      <c r="AG32" s="44"/>
      <c r="AH32" s="122"/>
      <c r="AI32" s="46" t="str">
        <f t="shared" si="15"/>
        <v/>
      </c>
      <c r="AJ32" s="122"/>
      <c r="AK32" s="122"/>
      <c r="AL32" s="46" t="str">
        <f t="shared" si="16"/>
        <v/>
      </c>
      <c r="AM32" s="122"/>
      <c r="AN32" s="47"/>
      <c r="AO32" s="44"/>
      <c r="AP32" s="122"/>
      <c r="AQ32" s="46" t="str">
        <f t="shared" si="17"/>
        <v/>
      </c>
      <c r="AR32" s="122"/>
      <c r="AS32" s="122"/>
      <c r="AT32" s="46" t="str">
        <f t="shared" si="18"/>
        <v/>
      </c>
      <c r="AU32" s="122"/>
      <c r="AV32" s="47"/>
      <c r="AW32" s="44"/>
      <c r="AX32" s="122"/>
      <c r="AY32" s="46" t="str">
        <f t="shared" si="19"/>
        <v/>
      </c>
      <c r="AZ32" s="122"/>
      <c r="BA32" s="122"/>
      <c r="BB32" s="46" t="str">
        <f t="shared" si="20"/>
        <v/>
      </c>
      <c r="BC32" s="122"/>
      <c r="BD32" s="47"/>
      <c r="BE32" s="44"/>
      <c r="BF32" s="122"/>
      <c r="BG32" s="46" t="str">
        <f t="shared" si="21"/>
        <v/>
      </c>
      <c r="BH32" s="122"/>
      <c r="BI32" s="122"/>
      <c r="BJ32" s="46" t="str">
        <f t="shared" si="22"/>
        <v/>
      </c>
      <c r="BK32" s="122"/>
      <c r="BL32" s="47"/>
      <c r="BM32" s="145"/>
      <c r="BN32" s="146"/>
      <c r="BO32" s="146"/>
      <c r="BP32" s="146"/>
      <c r="BQ32" s="146"/>
      <c r="BR32" s="146"/>
      <c r="BS32" s="146"/>
      <c r="BT32" s="146"/>
      <c r="BV32" s="51">
        <f t="shared" si="23"/>
        <v>0</v>
      </c>
      <c r="BW32" s="51">
        <f t="shared" si="24"/>
        <v>0</v>
      </c>
      <c r="BX32" s="51">
        <f t="shared" si="25"/>
        <v>0</v>
      </c>
      <c r="BY32" s="51">
        <f t="shared" si="26"/>
        <v>0</v>
      </c>
      <c r="BZ32" s="51">
        <f t="shared" si="27"/>
        <v>0</v>
      </c>
      <c r="CA32" s="51">
        <f t="shared" si="28"/>
        <v>0</v>
      </c>
    </row>
    <row r="33" spans="1:79" ht="15" customHeight="1">
      <c r="A33" s="39">
        <v>28</v>
      </c>
      <c r="B33" s="39">
        <f t="shared" si="10"/>
        <v>0</v>
      </c>
      <c r="C33" s="39">
        <f>SUM($B$6:B33)</f>
        <v>0</v>
      </c>
      <c r="D33" s="93"/>
      <c r="E33" s="90"/>
      <c r="F33" s="91"/>
      <c r="G33" s="43"/>
      <c r="H33" s="43"/>
      <c r="I33" s="62"/>
      <c r="J33" s="62"/>
      <c r="K33" s="62"/>
      <c r="L33" s="62"/>
      <c r="M33" s="62"/>
      <c r="N33" s="62"/>
      <c r="O33" s="43"/>
      <c r="P33" s="43"/>
      <c r="Q33" s="44"/>
      <c r="R33" s="122"/>
      <c r="S33" s="46" t="str">
        <f t="shared" si="11"/>
        <v/>
      </c>
      <c r="T33" s="122"/>
      <c r="U33" s="122"/>
      <c r="V33" s="46" t="str">
        <f t="shared" si="12"/>
        <v/>
      </c>
      <c r="W33" s="122"/>
      <c r="X33" s="47"/>
      <c r="Y33" s="44"/>
      <c r="Z33" s="122"/>
      <c r="AA33" s="46" t="str">
        <f t="shared" si="13"/>
        <v/>
      </c>
      <c r="AB33" s="122"/>
      <c r="AC33" s="122"/>
      <c r="AD33" s="46" t="str">
        <f t="shared" si="14"/>
        <v/>
      </c>
      <c r="AE33" s="122"/>
      <c r="AF33" s="47"/>
      <c r="AG33" s="44"/>
      <c r="AH33" s="122"/>
      <c r="AI33" s="46" t="str">
        <f t="shared" si="15"/>
        <v/>
      </c>
      <c r="AJ33" s="122"/>
      <c r="AK33" s="122"/>
      <c r="AL33" s="46" t="str">
        <f t="shared" si="16"/>
        <v/>
      </c>
      <c r="AM33" s="122"/>
      <c r="AN33" s="47"/>
      <c r="AO33" s="44"/>
      <c r="AP33" s="122"/>
      <c r="AQ33" s="46" t="str">
        <f t="shared" si="17"/>
        <v/>
      </c>
      <c r="AR33" s="122"/>
      <c r="AS33" s="122"/>
      <c r="AT33" s="46" t="str">
        <f t="shared" si="18"/>
        <v/>
      </c>
      <c r="AU33" s="122"/>
      <c r="AV33" s="47"/>
      <c r="AW33" s="44"/>
      <c r="AX33" s="122"/>
      <c r="AY33" s="46" t="str">
        <f t="shared" si="19"/>
        <v/>
      </c>
      <c r="AZ33" s="122"/>
      <c r="BA33" s="122"/>
      <c r="BB33" s="46" t="str">
        <f t="shared" si="20"/>
        <v/>
      </c>
      <c r="BC33" s="122"/>
      <c r="BD33" s="47"/>
      <c r="BE33" s="44"/>
      <c r="BF33" s="122"/>
      <c r="BG33" s="46" t="str">
        <f t="shared" si="21"/>
        <v/>
      </c>
      <c r="BH33" s="122"/>
      <c r="BI33" s="122"/>
      <c r="BJ33" s="46" t="str">
        <f t="shared" si="22"/>
        <v/>
      </c>
      <c r="BK33" s="122"/>
      <c r="BL33" s="47"/>
      <c r="BM33" s="145"/>
      <c r="BN33" s="146"/>
      <c r="BO33" s="146"/>
      <c r="BP33" s="146"/>
      <c r="BQ33" s="146"/>
      <c r="BR33" s="146"/>
      <c r="BS33" s="146"/>
      <c r="BT33" s="146"/>
      <c r="BV33" s="51">
        <f t="shared" si="23"/>
        <v>0</v>
      </c>
      <c r="BW33" s="51">
        <f t="shared" si="24"/>
        <v>0</v>
      </c>
      <c r="BX33" s="51">
        <f t="shared" si="25"/>
        <v>0</v>
      </c>
      <c r="BY33" s="51">
        <f t="shared" si="26"/>
        <v>0</v>
      </c>
      <c r="BZ33" s="51">
        <f t="shared" si="27"/>
        <v>0</v>
      </c>
      <c r="CA33" s="51">
        <f t="shared" si="28"/>
        <v>0</v>
      </c>
    </row>
    <row r="34" spans="1:79" ht="15" customHeight="1">
      <c r="A34" s="39">
        <v>29</v>
      </c>
      <c r="B34" s="39">
        <f t="shared" si="10"/>
        <v>0</v>
      </c>
      <c r="C34" s="39">
        <f>SUM($B$6:B34)</f>
        <v>0</v>
      </c>
      <c r="D34" s="93"/>
      <c r="E34" s="90"/>
      <c r="F34" s="91"/>
      <c r="G34" s="43"/>
      <c r="H34" s="43"/>
      <c r="I34" s="62"/>
      <c r="J34" s="62"/>
      <c r="K34" s="62"/>
      <c r="L34" s="62"/>
      <c r="M34" s="62"/>
      <c r="N34" s="62"/>
      <c r="O34" s="43"/>
      <c r="P34" s="43"/>
      <c r="Q34" s="44"/>
      <c r="R34" s="122"/>
      <c r="S34" s="46" t="str">
        <f t="shared" si="11"/>
        <v/>
      </c>
      <c r="T34" s="122"/>
      <c r="U34" s="122"/>
      <c r="V34" s="46" t="str">
        <f t="shared" si="12"/>
        <v/>
      </c>
      <c r="W34" s="122"/>
      <c r="X34" s="47"/>
      <c r="Y34" s="44"/>
      <c r="Z34" s="122"/>
      <c r="AA34" s="46" t="str">
        <f t="shared" si="13"/>
        <v/>
      </c>
      <c r="AB34" s="122"/>
      <c r="AC34" s="122"/>
      <c r="AD34" s="46" t="str">
        <f t="shared" si="14"/>
        <v/>
      </c>
      <c r="AE34" s="122"/>
      <c r="AF34" s="47"/>
      <c r="AG34" s="44"/>
      <c r="AH34" s="122"/>
      <c r="AI34" s="46" t="str">
        <f t="shared" si="15"/>
        <v/>
      </c>
      <c r="AJ34" s="122"/>
      <c r="AK34" s="122"/>
      <c r="AL34" s="46" t="str">
        <f t="shared" si="16"/>
        <v/>
      </c>
      <c r="AM34" s="122"/>
      <c r="AN34" s="47"/>
      <c r="AO34" s="44"/>
      <c r="AP34" s="122"/>
      <c r="AQ34" s="46" t="str">
        <f t="shared" si="17"/>
        <v/>
      </c>
      <c r="AR34" s="122"/>
      <c r="AS34" s="122"/>
      <c r="AT34" s="46" t="str">
        <f t="shared" si="18"/>
        <v/>
      </c>
      <c r="AU34" s="122"/>
      <c r="AV34" s="47"/>
      <c r="AW34" s="44"/>
      <c r="AX34" s="122"/>
      <c r="AY34" s="46" t="str">
        <f t="shared" si="19"/>
        <v/>
      </c>
      <c r="AZ34" s="122"/>
      <c r="BA34" s="122"/>
      <c r="BB34" s="46" t="str">
        <f t="shared" si="20"/>
        <v/>
      </c>
      <c r="BC34" s="122"/>
      <c r="BD34" s="47"/>
      <c r="BE34" s="44"/>
      <c r="BF34" s="122"/>
      <c r="BG34" s="46" t="str">
        <f t="shared" si="21"/>
        <v/>
      </c>
      <c r="BH34" s="122"/>
      <c r="BI34" s="122"/>
      <c r="BJ34" s="46" t="str">
        <f t="shared" si="22"/>
        <v/>
      </c>
      <c r="BK34" s="122"/>
      <c r="BL34" s="47"/>
      <c r="BM34" s="145"/>
      <c r="BN34" s="146"/>
      <c r="BO34" s="146"/>
      <c r="BP34" s="146"/>
      <c r="BQ34" s="146"/>
      <c r="BR34" s="146"/>
      <c r="BS34" s="146"/>
      <c r="BT34" s="146"/>
      <c r="BV34" s="51">
        <f t="shared" si="23"/>
        <v>0</v>
      </c>
      <c r="BW34" s="51">
        <f t="shared" si="24"/>
        <v>0</v>
      </c>
      <c r="BX34" s="51">
        <f t="shared" si="25"/>
        <v>0</v>
      </c>
      <c r="BY34" s="51">
        <f t="shared" si="26"/>
        <v>0</v>
      </c>
      <c r="BZ34" s="51">
        <f t="shared" si="27"/>
        <v>0</v>
      </c>
      <c r="CA34" s="51">
        <f t="shared" si="28"/>
        <v>0</v>
      </c>
    </row>
    <row r="35" spans="1:79" ht="15" customHeight="1">
      <c r="A35" s="39">
        <v>30</v>
      </c>
      <c r="B35" s="39">
        <f t="shared" si="10"/>
        <v>0</v>
      </c>
      <c r="C35" s="39">
        <f>SUM($B$6:B35)</f>
        <v>0</v>
      </c>
      <c r="D35" s="93"/>
      <c r="E35" s="90"/>
      <c r="F35" s="91"/>
      <c r="G35" s="43"/>
      <c r="H35" s="43"/>
      <c r="I35" s="62"/>
      <c r="J35" s="62"/>
      <c r="K35" s="62"/>
      <c r="L35" s="62"/>
      <c r="M35" s="62"/>
      <c r="N35" s="62"/>
      <c r="O35" s="43"/>
      <c r="P35" s="43"/>
      <c r="Q35" s="44"/>
      <c r="R35" s="122"/>
      <c r="S35" s="46" t="str">
        <f t="shared" si="11"/>
        <v/>
      </c>
      <c r="T35" s="122"/>
      <c r="U35" s="122"/>
      <c r="V35" s="46" t="str">
        <f t="shared" si="12"/>
        <v/>
      </c>
      <c r="W35" s="122"/>
      <c r="X35" s="47"/>
      <c r="Y35" s="44"/>
      <c r="Z35" s="122"/>
      <c r="AA35" s="46" t="str">
        <f t="shared" si="13"/>
        <v/>
      </c>
      <c r="AB35" s="122"/>
      <c r="AC35" s="122"/>
      <c r="AD35" s="46" t="str">
        <f t="shared" si="14"/>
        <v/>
      </c>
      <c r="AE35" s="122"/>
      <c r="AF35" s="47"/>
      <c r="AG35" s="44"/>
      <c r="AH35" s="122"/>
      <c r="AI35" s="46" t="str">
        <f t="shared" si="15"/>
        <v/>
      </c>
      <c r="AJ35" s="122"/>
      <c r="AK35" s="122"/>
      <c r="AL35" s="46" t="str">
        <f t="shared" si="16"/>
        <v/>
      </c>
      <c r="AM35" s="122"/>
      <c r="AN35" s="47"/>
      <c r="AO35" s="44"/>
      <c r="AP35" s="122"/>
      <c r="AQ35" s="46" t="str">
        <f t="shared" si="17"/>
        <v/>
      </c>
      <c r="AR35" s="122"/>
      <c r="AS35" s="122"/>
      <c r="AT35" s="46" t="str">
        <f t="shared" si="18"/>
        <v/>
      </c>
      <c r="AU35" s="122"/>
      <c r="AV35" s="47"/>
      <c r="AW35" s="44"/>
      <c r="AX35" s="122"/>
      <c r="AY35" s="46" t="str">
        <f t="shared" si="19"/>
        <v/>
      </c>
      <c r="AZ35" s="122"/>
      <c r="BA35" s="122"/>
      <c r="BB35" s="46" t="str">
        <f t="shared" si="20"/>
        <v/>
      </c>
      <c r="BC35" s="122"/>
      <c r="BD35" s="47"/>
      <c r="BE35" s="44"/>
      <c r="BF35" s="122"/>
      <c r="BG35" s="46" t="str">
        <f t="shared" si="21"/>
        <v/>
      </c>
      <c r="BH35" s="122"/>
      <c r="BI35" s="122"/>
      <c r="BJ35" s="46" t="str">
        <f t="shared" si="22"/>
        <v/>
      </c>
      <c r="BK35" s="122"/>
      <c r="BL35" s="47"/>
      <c r="BM35" s="145"/>
      <c r="BN35" s="146"/>
      <c r="BO35" s="146"/>
      <c r="BP35" s="146"/>
      <c r="BQ35" s="146"/>
      <c r="BR35" s="146"/>
      <c r="BS35" s="146"/>
      <c r="BT35" s="146"/>
      <c r="BV35" s="51">
        <f t="shared" si="23"/>
        <v>0</v>
      </c>
      <c r="BW35" s="51">
        <f t="shared" si="24"/>
        <v>0</v>
      </c>
      <c r="BX35" s="51">
        <f t="shared" si="25"/>
        <v>0</v>
      </c>
      <c r="BY35" s="51">
        <f t="shared" si="26"/>
        <v>0</v>
      </c>
      <c r="BZ35" s="51">
        <f t="shared" si="27"/>
        <v>0</v>
      </c>
      <c r="CA35" s="51">
        <f t="shared" si="28"/>
        <v>0</v>
      </c>
    </row>
    <row r="36" spans="1:79" ht="15" customHeight="1">
      <c r="A36" s="39">
        <v>31</v>
      </c>
      <c r="B36" s="39">
        <f t="shared" si="10"/>
        <v>0</v>
      </c>
      <c r="C36" s="39">
        <f>SUM($B$6:B36)</f>
        <v>0</v>
      </c>
      <c r="D36" s="93"/>
      <c r="E36" s="90"/>
      <c r="F36" s="91"/>
      <c r="G36" s="43"/>
      <c r="H36" s="43"/>
      <c r="I36" s="62"/>
      <c r="J36" s="62"/>
      <c r="K36" s="62"/>
      <c r="L36" s="62"/>
      <c r="M36" s="62"/>
      <c r="N36" s="62"/>
      <c r="O36" s="43"/>
      <c r="P36" s="43"/>
      <c r="Q36" s="44"/>
      <c r="R36" s="122"/>
      <c r="S36" s="46" t="str">
        <f t="shared" si="11"/>
        <v/>
      </c>
      <c r="T36" s="122"/>
      <c r="U36" s="122"/>
      <c r="V36" s="46" t="str">
        <f t="shared" si="12"/>
        <v/>
      </c>
      <c r="W36" s="122"/>
      <c r="X36" s="47"/>
      <c r="Y36" s="44"/>
      <c r="Z36" s="122"/>
      <c r="AA36" s="46" t="str">
        <f t="shared" si="13"/>
        <v/>
      </c>
      <c r="AB36" s="122"/>
      <c r="AC36" s="122"/>
      <c r="AD36" s="46" t="str">
        <f t="shared" si="14"/>
        <v/>
      </c>
      <c r="AE36" s="122"/>
      <c r="AF36" s="47"/>
      <c r="AG36" s="44"/>
      <c r="AH36" s="122"/>
      <c r="AI36" s="46" t="str">
        <f t="shared" si="15"/>
        <v/>
      </c>
      <c r="AJ36" s="122"/>
      <c r="AK36" s="122"/>
      <c r="AL36" s="46" t="str">
        <f t="shared" si="16"/>
        <v/>
      </c>
      <c r="AM36" s="122"/>
      <c r="AN36" s="47"/>
      <c r="AO36" s="44"/>
      <c r="AP36" s="122"/>
      <c r="AQ36" s="46" t="str">
        <f t="shared" si="17"/>
        <v/>
      </c>
      <c r="AR36" s="122"/>
      <c r="AS36" s="122"/>
      <c r="AT36" s="46" t="str">
        <f t="shared" si="18"/>
        <v/>
      </c>
      <c r="AU36" s="122"/>
      <c r="AV36" s="47"/>
      <c r="AW36" s="44"/>
      <c r="AX36" s="122"/>
      <c r="AY36" s="46" t="str">
        <f t="shared" si="19"/>
        <v/>
      </c>
      <c r="AZ36" s="122"/>
      <c r="BA36" s="122"/>
      <c r="BB36" s="46" t="str">
        <f t="shared" si="20"/>
        <v/>
      </c>
      <c r="BC36" s="122"/>
      <c r="BD36" s="47"/>
      <c r="BE36" s="44"/>
      <c r="BF36" s="122"/>
      <c r="BG36" s="46" t="str">
        <f t="shared" si="21"/>
        <v/>
      </c>
      <c r="BH36" s="122"/>
      <c r="BI36" s="122"/>
      <c r="BJ36" s="46" t="str">
        <f t="shared" si="22"/>
        <v/>
      </c>
      <c r="BK36" s="122"/>
      <c r="BL36" s="47"/>
      <c r="BM36" s="145"/>
      <c r="BN36" s="146"/>
      <c r="BO36" s="146"/>
      <c r="BP36" s="146"/>
      <c r="BQ36" s="146"/>
      <c r="BR36" s="146"/>
      <c r="BS36" s="146"/>
      <c r="BT36" s="146"/>
      <c r="BV36" s="51">
        <f t="shared" si="23"/>
        <v>0</v>
      </c>
      <c r="BW36" s="51">
        <f t="shared" si="24"/>
        <v>0</v>
      </c>
      <c r="BX36" s="51">
        <f t="shared" si="25"/>
        <v>0</v>
      </c>
      <c r="BY36" s="51">
        <f t="shared" si="26"/>
        <v>0</v>
      </c>
      <c r="BZ36" s="51">
        <f t="shared" si="27"/>
        <v>0</v>
      </c>
      <c r="CA36" s="51">
        <f t="shared" si="28"/>
        <v>0</v>
      </c>
    </row>
    <row r="37" spans="1:79" ht="15" customHeight="1">
      <c r="A37" s="39">
        <v>32</v>
      </c>
      <c r="B37" s="39">
        <f t="shared" si="10"/>
        <v>0</v>
      </c>
      <c r="C37" s="39">
        <f>SUM($B$6:B37)</f>
        <v>0</v>
      </c>
      <c r="D37" s="93"/>
      <c r="E37" s="90"/>
      <c r="F37" s="91"/>
      <c r="G37" s="43"/>
      <c r="H37" s="43"/>
      <c r="I37" s="62"/>
      <c r="J37" s="62"/>
      <c r="K37" s="62"/>
      <c r="L37" s="62"/>
      <c r="M37" s="62"/>
      <c r="N37" s="62"/>
      <c r="O37" s="43"/>
      <c r="P37" s="43"/>
      <c r="Q37" s="44"/>
      <c r="R37" s="122"/>
      <c r="S37" s="46" t="str">
        <f t="shared" si="11"/>
        <v/>
      </c>
      <c r="T37" s="122"/>
      <c r="U37" s="122"/>
      <c r="V37" s="46" t="str">
        <f t="shared" si="12"/>
        <v/>
      </c>
      <c r="W37" s="122"/>
      <c r="X37" s="47"/>
      <c r="Y37" s="44"/>
      <c r="Z37" s="122"/>
      <c r="AA37" s="46" t="str">
        <f t="shared" si="13"/>
        <v/>
      </c>
      <c r="AB37" s="122"/>
      <c r="AC37" s="122"/>
      <c r="AD37" s="46" t="str">
        <f t="shared" si="14"/>
        <v/>
      </c>
      <c r="AE37" s="122"/>
      <c r="AF37" s="47"/>
      <c r="AG37" s="44"/>
      <c r="AH37" s="122"/>
      <c r="AI37" s="46" t="str">
        <f t="shared" si="15"/>
        <v/>
      </c>
      <c r="AJ37" s="122"/>
      <c r="AK37" s="122"/>
      <c r="AL37" s="46" t="str">
        <f t="shared" si="16"/>
        <v/>
      </c>
      <c r="AM37" s="122"/>
      <c r="AN37" s="47"/>
      <c r="AO37" s="44"/>
      <c r="AP37" s="122"/>
      <c r="AQ37" s="46" t="str">
        <f t="shared" si="17"/>
        <v/>
      </c>
      <c r="AR37" s="122"/>
      <c r="AS37" s="122"/>
      <c r="AT37" s="46" t="str">
        <f t="shared" si="18"/>
        <v/>
      </c>
      <c r="AU37" s="122"/>
      <c r="AV37" s="47"/>
      <c r="AW37" s="44"/>
      <c r="AX37" s="122"/>
      <c r="AY37" s="46" t="str">
        <f t="shared" si="19"/>
        <v/>
      </c>
      <c r="AZ37" s="122"/>
      <c r="BA37" s="122"/>
      <c r="BB37" s="46" t="str">
        <f t="shared" si="20"/>
        <v/>
      </c>
      <c r="BC37" s="122"/>
      <c r="BD37" s="47"/>
      <c r="BE37" s="44"/>
      <c r="BF37" s="122"/>
      <c r="BG37" s="46" t="str">
        <f t="shared" si="21"/>
        <v/>
      </c>
      <c r="BH37" s="122"/>
      <c r="BI37" s="122"/>
      <c r="BJ37" s="46" t="str">
        <f t="shared" si="22"/>
        <v/>
      </c>
      <c r="BK37" s="122"/>
      <c r="BL37" s="47"/>
      <c r="BM37" s="145"/>
      <c r="BN37" s="146"/>
      <c r="BO37" s="146"/>
      <c r="BP37" s="146"/>
      <c r="BQ37" s="146"/>
      <c r="BR37" s="146"/>
      <c r="BS37" s="146"/>
      <c r="BT37" s="146"/>
      <c r="BV37" s="51">
        <f t="shared" si="23"/>
        <v>0</v>
      </c>
      <c r="BW37" s="51">
        <f t="shared" si="24"/>
        <v>0</v>
      </c>
      <c r="BX37" s="51">
        <f t="shared" si="25"/>
        <v>0</v>
      </c>
      <c r="BY37" s="51">
        <f t="shared" si="26"/>
        <v>0</v>
      </c>
      <c r="BZ37" s="51">
        <f t="shared" si="27"/>
        <v>0</v>
      </c>
      <c r="CA37" s="51">
        <f t="shared" si="28"/>
        <v>0</v>
      </c>
    </row>
    <row r="38" spans="1:79" ht="15" customHeight="1">
      <c r="A38" s="39">
        <v>33</v>
      </c>
      <c r="B38" s="39">
        <f t="shared" si="10"/>
        <v>0</v>
      </c>
      <c r="C38" s="39">
        <f>SUM($B$6:B38)</f>
        <v>0</v>
      </c>
      <c r="D38" s="93"/>
      <c r="E38" s="90"/>
      <c r="F38" s="91"/>
      <c r="G38" s="43"/>
      <c r="H38" s="43"/>
      <c r="I38" s="62"/>
      <c r="J38" s="62"/>
      <c r="K38" s="62"/>
      <c r="L38" s="62"/>
      <c r="M38" s="62"/>
      <c r="N38" s="62"/>
      <c r="O38" s="43"/>
      <c r="P38" s="43"/>
      <c r="Q38" s="44"/>
      <c r="R38" s="122"/>
      <c r="S38" s="46" t="str">
        <f t="shared" si="11"/>
        <v/>
      </c>
      <c r="T38" s="122"/>
      <c r="U38" s="122"/>
      <c r="V38" s="46" t="str">
        <f t="shared" si="12"/>
        <v/>
      </c>
      <c r="W38" s="122"/>
      <c r="X38" s="47"/>
      <c r="Y38" s="44"/>
      <c r="Z38" s="122"/>
      <c r="AA38" s="46" t="str">
        <f t="shared" si="13"/>
        <v/>
      </c>
      <c r="AB38" s="122"/>
      <c r="AC38" s="122"/>
      <c r="AD38" s="46" t="str">
        <f t="shared" si="14"/>
        <v/>
      </c>
      <c r="AE38" s="122"/>
      <c r="AF38" s="47"/>
      <c r="AG38" s="44"/>
      <c r="AH38" s="122"/>
      <c r="AI38" s="46" t="str">
        <f t="shared" si="15"/>
        <v/>
      </c>
      <c r="AJ38" s="122"/>
      <c r="AK38" s="122"/>
      <c r="AL38" s="46" t="str">
        <f t="shared" si="16"/>
        <v/>
      </c>
      <c r="AM38" s="122"/>
      <c r="AN38" s="47"/>
      <c r="AO38" s="44"/>
      <c r="AP38" s="122"/>
      <c r="AQ38" s="46" t="str">
        <f t="shared" si="17"/>
        <v/>
      </c>
      <c r="AR38" s="122"/>
      <c r="AS38" s="122"/>
      <c r="AT38" s="46" t="str">
        <f t="shared" si="18"/>
        <v/>
      </c>
      <c r="AU38" s="122"/>
      <c r="AV38" s="47"/>
      <c r="AW38" s="44"/>
      <c r="AX38" s="122"/>
      <c r="AY38" s="46" t="str">
        <f t="shared" si="19"/>
        <v/>
      </c>
      <c r="AZ38" s="122"/>
      <c r="BA38" s="122"/>
      <c r="BB38" s="46" t="str">
        <f t="shared" si="20"/>
        <v/>
      </c>
      <c r="BC38" s="122"/>
      <c r="BD38" s="47"/>
      <c r="BE38" s="44"/>
      <c r="BF38" s="122"/>
      <c r="BG38" s="46" t="str">
        <f t="shared" si="21"/>
        <v/>
      </c>
      <c r="BH38" s="122"/>
      <c r="BI38" s="122"/>
      <c r="BJ38" s="46" t="str">
        <f t="shared" si="22"/>
        <v/>
      </c>
      <c r="BK38" s="122"/>
      <c r="BL38" s="47"/>
      <c r="BM38" s="145"/>
      <c r="BN38" s="146"/>
      <c r="BO38" s="146"/>
      <c r="BP38" s="146"/>
      <c r="BQ38" s="146"/>
      <c r="BR38" s="146"/>
      <c r="BS38" s="146"/>
      <c r="BT38" s="146"/>
      <c r="BV38" s="51">
        <f t="shared" si="23"/>
        <v>0</v>
      </c>
      <c r="BW38" s="51">
        <f t="shared" si="24"/>
        <v>0</v>
      </c>
      <c r="BX38" s="51">
        <f t="shared" si="25"/>
        <v>0</v>
      </c>
      <c r="BY38" s="51">
        <f t="shared" si="26"/>
        <v>0</v>
      </c>
      <c r="BZ38" s="51">
        <f t="shared" si="27"/>
        <v>0</v>
      </c>
      <c r="CA38" s="51">
        <f t="shared" si="28"/>
        <v>0</v>
      </c>
    </row>
    <row r="39" spans="1:79" ht="15" customHeight="1">
      <c r="A39" s="39">
        <v>34</v>
      </c>
      <c r="B39" s="39">
        <f t="shared" si="10"/>
        <v>0</v>
      </c>
      <c r="C39" s="39">
        <f>SUM($B$6:B39)</f>
        <v>0</v>
      </c>
      <c r="D39" s="93"/>
      <c r="E39" s="90"/>
      <c r="F39" s="95"/>
      <c r="G39" s="43"/>
      <c r="H39" s="43"/>
      <c r="I39" s="62"/>
      <c r="J39" s="62"/>
      <c r="K39" s="62"/>
      <c r="L39" s="62"/>
      <c r="M39" s="62"/>
      <c r="N39" s="62"/>
      <c r="O39" s="43"/>
      <c r="P39" s="43"/>
      <c r="Q39" s="44"/>
      <c r="R39" s="122"/>
      <c r="S39" s="46" t="str">
        <f t="shared" si="11"/>
        <v/>
      </c>
      <c r="T39" s="122"/>
      <c r="U39" s="122"/>
      <c r="V39" s="46" t="str">
        <f t="shared" si="12"/>
        <v/>
      </c>
      <c r="W39" s="122"/>
      <c r="X39" s="47"/>
      <c r="Y39" s="44"/>
      <c r="Z39" s="122"/>
      <c r="AA39" s="46" t="str">
        <f t="shared" si="13"/>
        <v/>
      </c>
      <c r="AB39" s="122"/>
      <c r="AC39" s="122"/>
      <c r="AD39" s="46" t="str">
        <f t="shared" si="14"/>
        <v/>
      </c>
      <c r="AE39" s="122"/>
      <c r="AF39" s="47"/>
      <c r="AG39" s="44"/>
      <c r="AH39" s="122"/>
      <c r="AI39" s="46" t="str">
        <f t="shared" si="15"/>
        <v/>
      </c>
      <c r="AJ39" s="122"/>
      <c r="AK39" s="122"/>
      <c r="AL39" s="46" t="str">
        <f t="shared" si="16"/>
        <v/>
      </c>
      <c r="AM39" s="122"/>
      <c r="AN39" s="47"/>
      <c r="AO39" s="44"/>
      <c r="AP39" s="122"/>
      <c r="AQ39" s="46" t="str">
        <f t="shared" si="17"/>
        <v/>
      </c>
      <c r="AR39" s="122"/>
      <c r="AS39" s="122"/>
      <c r="AT39" s="46" t="str">
        <f t="shared" si="18"/>
        <v/>
      </c>
      <c r="AU39" s="122"/>
      <c r="AV39" s="47"/>
      <c r="AW39" s="44"/>
      <c r="AX39" s="122"/>
      <c r="AY39" s="46" t="str">
        <f t="shared" si="19"/>
        <v/>
      </c>
      <c r="AZ39" s="122"/>
      <c r="BA39" s="122"/>
      <c r="BB39" s="46" t="str">
        <f t="shared" si="20"/>
        <v/>
      </c>
      <c r="BC39" s="122"/>
      <c r="BD39" s="47"/>
      <c r="BE39" s="44"/>
      <c r="BF39" s="122"/>
      <c r="BG39" s="46" t="str">
        <f t="shared" si="21"/>
        <v/>
      </c>
      <c r="BH39" s="122"/>
      <c r="BI39" s="122"/>
      <c r="BJ39" s="46" t="str">
        <f t="shared" si="22"/>
        <v/>
      </c>
      <c r="BK39" s="122"/>
      <c r="BL39" s="47"/>
      <c r="BM39" s="145"/>
      <c r="BN39" s="146"/>
      <c r="BO39" s="146"/>
      <c r="BP39" s="146"/>
      <c r="BQ39" s="146"/>
      <c r="BR39" s="146"/>
      <c r="BS39" s="146"/>
      <c r="BT39" s="146"/>
      <c r="BV39" s="51">
        <f t="shared" si="23"/>
        <v>0</v>
      </c>
      <c r="BW39" s="51">
        <f t="shared" si="24"/>
        <v>0</v>
      </c>
      <c r="BX39" s="51">
        <f t="shared" si="25"/>
        <v>0</v>
      </c>
      <c r="BY39" s="51">
        <f t="shared" si="26"/>
        <v>0</v>
      </c>
      <c r="BZ39" s="51">
        <f t="shared" si="27"/>
        <v>0</v>
      </c>
      <c r="CA39" s="51">
        <f t="shared" si="28"/>
        <v>0</v>
      </c>
    </row>
    <row r="40" spans="1:79" ht="15" customHeight="1">
      <c r="A40" s="39">
        <v>35</v>
      </c>
      <c r="B40" s="39">
        <f t="shared" si="10"/>
        <v>0</v>
      </c>
      <c r="C40" s="39">
        <f>SUM($B$6:B40)</f>
        <v>0</v>
      </c>
      <c r="D40" s="93"/>
      <c r="E40" s="90"/>
      <c r="F40" s="91"/>
      <c r="G40" s="43"/>
      <c r="H40" s="43"/>
      <c r="I40" s="62"/>
      <c r="J40" s="62"/>
      <c r="K40" s="62"/>
      <c r="L40" s="62"/>
      <c r="M40" s="62"/>
      <c r="N40" s="62"/>
      <c r="O40" s="43"/>
      <c r="P40" s="43"/>
      <c r="Q40" s="44"/>
      <c r="R40" s="122"/>
      <c r="S40" s="46" t="str">
        <f t="shared" si="11"/>
        <v/>
      </c>
      <c r="T40" s="122"/>
      <c r="U40" s="122"/>
      <c r="V40" s="46" t="str">
        <f t="shared" si="12"/>
        <v/>
      </c>
      <c r="W40" s="122"/>
      <c r="X40" s="47"/>
      <c r="Y40" s="44"/>
      <c r="Z40" s="122"/>
      <c r="AA40" s="46" t="str">
        <f t="shared" si="13"/>
        <v/>
      </c>
      <c r="AB40" s="122"/>
      <c r="AC40" s="122"/>
      <c r="AD40" s="46" t="str">
        <f t="shared" si="14"/>
        <v/>
      </c>
      <c r="AE40" s="122"/>
      <c r="AF40" s="47"/>
      <c r="AG40" s="44"/>
      <c r="AH40" s="122"/>
      <c r="AI40" s="46" t="str">
        <f t="shared" si="15"/>
        <v/>
      </c>
      <c r="AJ40" s="122"/>
      <c r="AK40" s="122"/>
      <c r="AL40" s="46" t="str">
        <f t="shared" si="16"/>
        <v/>
      </c>
      <c r="AM40" s="122"/>
      <c r="AN40" s="47"/>
      <c r="AO40" s="44"/>
      <c r="AP40" s="122"/>
      <c r="AQ40" s="46" t="str">
        <f t="shared" si="17"/>
        <v/>
      </c>
      <c r="AR40" s="122"/>
      <c r="AS40" s="122"/>
      <c r="AT40" s="46" t="str">
        <f t="shared" si="18"/>
        <v/>
      </c>
      <c r="AU40" s="122"/>
      <c r="AV40" s="47"/>
      <c r="AW40" s="44"/>
      <c r="AX40" s="122"/>
      <c r="AY40" s="46" t="str">
        <f t="shared" si="19"/>
        <v/>
      </c>
      <c r="AZ40" s="122"/>
      <c r="BA40" s="122"/>
      <c r="BB40" s="46" t="str">
        <f t="shared" si="20"/>
        <v/>
      </c>
      <c r="BC40" s="122"/>
      <c r="BD40" s="47"/>
      <c r="BE40" s="44"/>
      <c r="BF40" s="122"/>
      <c r="BG40" s="46" t="str">
        <f t="shared" si="21"/>
        <v/>
      </c>
      <c r="BH40" s="122"/>
      <c r="BI40" s="122"/>
      <c r="BJ40" s="46" t="str">
        <f t="shared" si="22"/>
        <v/>
      </c>
      <c r="BK40" s="122"/>
      <c r="BL40" s="47"/>
      <c r="BM40" s="145"/>
      <c r="BN40" s="146"/>
      <c r="BO40" s="146"/>
      <c r="BP40" s="146"/>
      <c r="BQ40" s="146"/>
      <c r="BR40" s="146"/>
      <c r="BS40" s="146"/>
      <c r="BT40" s="146"/>
      <c r="BV40" s="51">
        <f t="shared" si="23"/>
        <v>0</v>
      </c>
      <c r="BW40" s="51">
        <f t="shared" si="24"/>
        <v>0</v>
      </c>
      <c r="BX40" s="51">
        <f t="shared" si="25"/>
        <v>0</v>
      </c>
      <c r="BY40" s="51">
        <f t="shared" si="26"/>
        <v>0</v>
      </c>
      <c r="BZ40" s="51">
        <f t="shared" si="27"/>
        <v>0</v>
      </c>
      <c r="CA40" s="51">
        <f t="shared" si="28"/>
        <v>0</v>
      </c>
    </row>
    <row r="41" spans="1:79" ht="15" customHeight="1">
      <c r="A41" s="39">
        <v>36</v>
      </c>
      <c r="B41" s="39">
        <f t="shared" si="10"/>
        <v>0</v>
      </c>
      <c r="C41" s="39">
        <f>SUM($B$6:B41)</f>
        <v>0</v>
      </c>
      <c r="D41" s="93"/>
      <c r="E41" s="90"/>
      <c r="F41" s="91"/>
      <c r="G41" s="43"/>
      <c r="H41" s="43"/>
      <c r="I41" s="62"/>
      <c r="J41" s="62"/>
      <c r="K41" s="62"/>
      <c r="L41" s="62"/>
      <c r="M41" s="62"/>
      <c r="N41" s="62"/>
      <c r="O41" s="43"/>
      <c r="P41" s="43"/>
      <c r="Q41" s="44"/>
      <c r="R41" s="122"/>
      <c r="S41" s="46" t="str">
        <f t="shared" si="11"/>
        <v/>
      </c>
      <c r="T41" s="122"/>
      <c r="U41" s="122"/>
      <c r="V41" s="46" t="str">
        <f t="shared" si="12"/>
        <v/>
      </c>
      <c r="W41" s="122"/>
      <c r="X41" s="47"/>
      <c r="Y41" s="44"/>
      <c r="Z41" s="122"/>
      <c r="AA41" s="46" t="str">
        <f t="shared" si="13"/>
        <v/>
      </c>
      <c r="AB41" s="122"/>
      <c r="AC41" s="122"/>
      <c r="AD41" s="46" t="str">
        <f t="shared" si="14"/>
        <v/>
      </c>
      <c r="AE41" s="122"/>
      <c r="AF41" s="47"/>
      <c r="AG41" s="44"/>
      <c r="AH41" s="122"/>
      <c r="AI41" s="46" t="str">
        <f t="shared" si="15"/>
        <v/>
      </c>
      <c r="AJ41" s="122"/>
      <c r="AK41" s="122"/>
      <c r="AL41" s="46" t="str">
        <f t="shared" si="16"/>
        <v/>
      </c>
      <c r="AM41" s="122"/>
      <c r="AN41" s="47"/>
      <c r="AO41" s="44"/>
      <c r="AP41" s="122"/>
      <c r="AQ41" s="46" t="str">
        <f t="shared" si="17"/>
        <v/>
      </c>
      <c r="AR41" s="122"/>
      <c r="AS41" s="122"/>
      <c r="AT41" s="46" t="str">
        <f t="shared" si="18"/>
        <v/>
      </c>
      <c r="AU41" s="122"/>
      <c r="AV41" s="47"/>
      <c r="AW41" s="44"/>
      <c r="AX41" s="122"/>
      <c r="AY41" s="46" t="str">
        <f t="shared" si="19"/>
        <v/>
      </c>
      <c r="AZ41" s="122"/>
      <c r="BA41" s="122"/>
      <c r="BB41" s="46" t="str">
        <f t="shared" si="20"/>
        <v/>
      </c>
      <c r="BC41" s="122"/>
      <c r="BD41" s="47"/>
      <c r="BE41" s="44"/>
      <c r="BF41" s="122"/>
      <c r="BG41" s="46" t="str">
        <f t="shared" si="21"/>
        <v/>
      </c>
      <c r="BH41" s="122"/>
      <c r="BI41" s="122"/>
      <c r="BJ41" s="46" t="str">
        <f t="shared" si="22"/>
        <v/>
      </c>
      <c r="BK41" s="122"/>
      <c r="BL41" s="47"/>
      <c r="BM41" s="145"/>
      <c r="BN41" s="146"/>
      <c r="BO41" s="146"/>
      <c r="BP41" s="146"/>
      <c r="BQ41" s="146"/>
      <c r="BR41" s="146"/>
      <c r="BS41" s="146"/>
      <c r="BT41" s="146"/>
      <c r="BV41" s="51">
        <f t="shared" si="23"/>
        <v>0</v>
      </c>
      <c r="BW41" s="51">
        <f t="shared" si="24"/>
        <v>0</v>
      </c>
      <c r="BX41" s="51">
        <f t="shared" si="25"/>
        <v>0</v>
      </c>
      <c r="BY41" s="51">
        <f t="shared" si="26"/>
        <v>0</v>
      </c>
      <c r="BZ41" s="51">
        <f t="shared" si="27"/>
        <v>0</v>
      </c>
      <c r="CA41" s="51">
        <f t="shared" si="28"/>
        <v>0</v>
      </c>
    </row>
    <row r="42" spans="1:79" ht="15" customHeight="1">
      <c r="A42" s="39">
        <v>37</v>
      </c>
      <c r="B42" s="39">
        <f t="shared" si="10"/>
        <v>0</v>
      </c>
      <c r="C42" s="39">
        <f>SUM($B$6:B42)</f>
        <v>0</v>
      </c>
      <c r="D42" s="93"/>
      <c r="E42" s="90"/>
      <c r="F42" s="91"/>
      <c r="G42" s="43"/>
      <c r="H42" s="43"/>
      <c r="I42" s="62"/>
      <c r="J42" s="62"/>
      <c r="K42" s="62"/>
      <c r="L42" s="62"/>
      <c r="M42" s="62"/>
      <c r="N42" s="62"/>
      <c r="O42" s="43"/>
      <c r="P42" s="43"/>
      <c r="Q42" s="44"/>
      <c r="R42" s="122"/>
      <c r="S42" s="46" t="str">
        <f t="shared" si="11"/>
        <v/>
      </c>
      <c r="T42" s="122"/>
      <c r="U42" s="122"/>
      <c r="V42" s="46" t="str">
        <f t="shared" si="12"/>
        <v/>
      </c>
      <c r="W42" s="122"/>
      <c r="X42" s="47"/>
      <c r="Y42" s="44"/>
      <c r="Z42" s="122"/>
      <c r="AA42" s="46" t="str">
        <f t="shared" si="13"/>
        <v/>
      </c>
      <c r="AB42" s="122"/>
      <c r="AC42" s="122"/>
      <c r="AD42" s="46" t="str">
        <f t="shared" si="14"/>
        <v/>
      </c>
      <c r="AE42" s="122"/>
      <c r="AF42" s="47"/>
      <c r="AG42" s="44"/>
      <c r="AH42" s="122"/>
      <c r="AI42" s="46" t="str">
        <f t="shared" si="15"/>
        <v/>
      </c>
      <c r="AJ42" s="122"/>
      <c r="AK42" s="122"/>
      <c r="AL42" s="46" t="str">
        <f t="shared" si="16"/>
        <v/>
      </c>
      <c r="AM42" s="122"/>
      <c r="AN42" s="47"/>
      <c r="AO42" s="44"/>
      <c r="AP42" s="122"/>
      <c r="AQ42" s="46" t="str">
        <f t="shared" si="17"/>
        <v/>
      </c>
      <c r="AR42" s="122"/>
      <c r="AS42" s="122"/>
      <c r="AT42" s="46" t="str">
        <f t="shared" si="18"/>
        <v/>
      </c>
      <c r="AU42" s="122"/>
      <c r="AV42" s="47"/>
      <c r="AW42" s="44"/>
      <c r="AX42" s="122"/>
      <c r="AY42" s="46" t="str">
        <f t="shared" si="19"/>
        <v/>
      </c>
      <c r="AZ42" s="122"/>
      <c r="BA42" s="122"/>
      <c r="BB42" s="46" t="str">
        <f t="shared" si="20"/>
        <v/>
      </c>
      <c r="BC42" s="122"/>
      <c r="BD42" s="47"/>
      <c r="BE42" s="44"/>
      <c r="BF42" s="122"/>
      <c r="BG42" s="46" t="str">
        <f t="shared" si="21"/>
        <v/>
      </c>
      <c r="BH42" s="122"/>
      <c r="BI42" s="122"/>
      <c r="BJ42" s="46" t="str">
        <f t="shared" si="22"/>
        <v/>
      </c>
      <c r="BK42" s="122"/>
      <c r="BL42" s="47"/>
      <c r="BM42" s="145"/>
      <c r="BN42" s="146"/>
      <c r="BO42" s="146"/>
      <c r="BP42" s="146"/>
      <c r="BQ42" s="146"/>
      <c r="BR42" s="146"/>
      <c r="BS42" s="146"/>
      <c r="BT42" s="146"/>
      <c r="BV42" s="51">
        <f t="shared" si="23"/>
        <v>0</v>
      </c>
      <c r="BW42" s="51">
        <f t="shared" si="24"/>
        <v>0</v>
      </c>
      <c r="BX42" s="51">
        <f t="shared" si="25"/>
        <v>0</v>
      </c>
      <c r="BY42" s="51">
        <f t="shared" si="26"/>
        <v>0</v>
      </c>
      <c r="BZ42" s="51">
        <f t="shared" si="27"/>
        <v>0</v>
      </c>
      <c r="CA42" s="51">
        <f t="shared" si="28"/>
        <v>0</v>
      </c>
    </row>
    <row r="43" spans="1:79" ht="15" customHeight="1">
      <c r="A43" s="39">
        <v>38</v>
      </c>
      <c r="B43" s="39">
        <f t="shared" si="10"/>
        <v>0</v>
      </c>
      <c r="C43" s="39">
        <f>SUM($B$6:B43)</f>
        <v>0</v>
      </c>
      <c r="D43" s="93"/>
      <c r="E43" s="90"/>
      <c r="F43" s="91"/>
      <c r="G43" s="43"/>
      <c r="H43" s="43"/>
      <c r="I43" s="62"/>
      <c r="J43" s="62"/>
      <c r="K43" s="62"/>
      <c r="L43" s="62"/>
      <c r="M43" s="62"/>
      <c r="N43" s="62"/>
      <c r="O43" s="43"/>
      <c r="P43" s="43"/>
      <c r="Q43" s="44"/>
      <c r="R43" s="122"/>
      <c r="S43" s="46" t="str">
        <f t="shared" si="11"/>
        <v/>
      </c>
      <c r="T43" s="122"/>
      <c r="U43" s="122"/>
      <c r="V43" s="46" t="str">
        <f t="shared" si="12"/>
        <v/>
      </c>
      <c r="W43" s="122"/>
      <c r="X43" s="47"/>
      <c r="Y43" s="44"/>
      <c r="Z43" s="122"/>
      <c r="AA43" s="46" t="str">
        <f t="shared" si="13"/>
        <v/>
      </c>
      <c r="AB43" s="122"/>
      <c r="AC43" s="122"/>
      <c r="AD43" s="46" t="str">
        <f t="shared" si="14"/>
        <v/>
      </c>
      <c r="AE43" s="122"/>
      <c r="AF43" s="47"/>
      <c r="AG43" s="44"/>
      <c r="AH43" s="122"/>
      <c r="AI43" s="46" t="str">
        <f t="shared" si="15"/>
        <v/>
      </c>
      <c r="AJ43" s="122"/>
      <c r="AK43" s="122"/>
      <c r="AL43" s="46" t="str">
        <f t="shared" si="16"/>
        <v/>
      </c>
      <c r="AM43" s="122"/>
      <c r="AN43" s="47"/>
      <c r="AO43" s="44"/>
      <c r="AP43" s="122"/>
      <c r="AQ43" s="46" t="str">
        <f t="shared" si="17"/>
        <v/>
      </c>
      <c r="AR43" s="122"/>
      <c r="AS43" s="122"/>
      <c r="AT43" s="46" t="str">
        <f t="shared" si="18"/>
        <v/>
      </c>
      <c r="AU43" s="122"/>
      <c r="AV43" s="47"/>
      <c r="AW43" s="44"/>
      <c r="AX43" s="122"/>
      <c r="AY43" s="46" t="str">
        <f t="shared" si="19"/>
        <v/>
      </c>
      <c r="AZ43" s="122"/>
      <c r="BA43" s="122"/>
      <c r="BB43" s="46" t="str">
        <f t="shared" si="20"/>
        <v/>
      </c>
      <c r="BC43" s="122"/>
      <c r="BD43" s="47"/>
      <c r="BE43" s="44"/>
      <c r="BF43" s="122"/>
      <c r="BG43" s="46" t="str">
        <f t="shared" si="21"/>
        <v/>
      </c>
      <c r="BH43" s="122"/>
      <c r="BI43" s="122"/>
      <c r="BJ43" s="46" t="str">
        <f t="shared" si="22"/>
        <v/>
      </c>
      <c r="BK43" s="122"/>
      <c r="BL43" s="47"/>
      <c r="BM43" s="145"/>
      <c r="BN43" s="146"/>
      <c r="BO43" s="146"/>
      <c r="BP43" s="146"/>
      <c r="BQ43" s="146"/>
      <c r="BR43" s="146"/>
      <c r="BS43" s="146"/>
      <c r="BT43" s="146"/>
      <c r="BV43" s="51">
        <f t="shared" si="23"/>
        <v>0</v>
      </c>
      <c r="BW43" s="51">
        <f t="shared" si="24"/>
        <v>0</v>
      </c>
      <c r="BX43" s="51">
        <f t="shared" si="25"/>
        <v>0</v>
      </c>
      <c r="BY43" s="51">
        <f t="shared" si="26"/>
        <v>0</v>
      </c>
      <c r="BZ43" s="51">
        <f t="shared" si="27"/>
        <v>0</v>
      </c>
      <c r="CA43" s="51">
        <f t="shared" si="28"/>
        <v>0</v>
      </c>
    </row>
    <row r="44" spans="1:79" ht="15" customHeight="1">
      <c r="A44" s="39">
        <v>39</v>
      </c>
      <c r="B44" s="39">
        <f t="shared" si="10"/>
        <v>0</v>
      </c>
      <c r="C44" s="39">
        <f>SUM($B$6:B44)</f>
        <v>0</v>
      </c>
      <c r="D44" s="93"/>
      <c r="E44" s="90"/>
      <c r="F44" s="91"/>
      <c r="G44" s="43"/>
      <c r="H44" s="43"/>
      <c r="I44" s="62"/>
      <c r="J44" s="62"/>
      <c r="K44" s="62"/>
      <c r="L44" s="62"/>
      <c r="M44" s="62"/>
      <c r="N44" s="62"/>
      <c r="O44" s="43"/>
      <c r="P44" s="43"/>
      <c r="Q44" s="44"/>
      <c r="R44" s="122"/>
      <c r="S44" s="46" t="str">
        <f t="shared" si="11"/>
        <v/>
      </c>
      <c r="T44" s="122"/>
      <c r="U44" s="122"/>
      <c r="V44" s="46" t="str">
        <f t="shared" si="12"/>
        <v/>
      </c>
      <c r="W44" s="122"/>
      <c r="X44" s="47"/>
      <c r="Y44" s="44"/>
      <c r="Z44" s="122"/>
      <c r="AA44" s="46" t="str">
        <f t="shared" si="13"/>
        <v/>
      </c>
      <c r="AB44" s="122"/>
      <c r="AC44" s="122"/>
      <c r="AD44" s="46" t="str">
        <f t="shared" si="14"/>
        <v/>
      </c>
      <c r="AE44" s="122"/>
      <c r="AF44" s="47"/>
      <c r="AG44" s="44"/>
      <c r="AH44" s="122"/>
      <c r="AI44" s="46" t="str">
        <f t="shared" si="15"/>
        <v/>
      </c>
      <c r="AJ44" s="122"/>
      <c r="AK44" s="122"/>
      <c r="AL44" s="46" t="str">
        <f t="shared" si="16"/>
        <v/>
      </c>
      <c r="AM44" s="122"/>
      <c r="AN44" s="47"/>
      <c r="AO44" s="44"/>
      <c r="AP44" s="122"/>
      <c r="AQ44" s="46" t="str">
        <f t="shared" si="17"/>
        <v/>
      </c>
      <c r="AR44" s="122"/>
      <c r="AS44" s="122"/>
      <c r="AT44" s="46" t="str">
        <f t="shared" si="18"/>
        <v/>
      </c>
      <c r="AU44" s="122"/>
      <c r="AV44" s="47"/>
      <c r="AW44" s="44"/>
      <c r="AX44" s="122"/>
      <c r="AY44" s="46" t="str">
        <f t="shared" si="19"/>
        <v/>
      </c>
      <c r="AZ44" s="122"/>
      <c r="BA44" s="122"/>
      <c r="BB44" s="46" t="str">
        <f t="shared" si="20"/>
        <v/>
      </c>
      <c r="BC44" s="122"/>
      <c r="BD44" s="47"/>
      <c r="BE44" s="44"/>
      <c r="BF44" s="122"/>
      <c r="BG44" s="46" t="str">
        <f t="shared" si="21"/>
        <v/>
      </c>
      <c r="BH44" s="122"/>
      <c r="BI44" s="122"/>
      <c r="BJ44" s="46" t="str">
        <f t="shared" si="22"/>
        <v/>
      </c>
      <c r="BK44" s="122"/>
      <c r="BL44" s="47"/>
      <c r="BM44" s="145"/>
      <c r="BN44" s="146"/>
      <c r="BO44" s="146"/>
      <c r="BP44" s="146"/>
      <c r="BQ44" s="146"/>
      <c r="BR44" s="146"/>
      <c r="BS44" s="146"/>
      <c r="BT44" s="146"/>
      <c r="BV44" s="51">
        <f t="shared" si="23"/>
        <v>0</v>
      </c>
      <c r="BW44" s="51">
        <f t="shared" si="24"/>
        <v>0</v>
      </c>
      <c r="BX44" s="51">
        <f t="shared" si="25"/>
        <v>0</v>
      </c>
      <c r="BY44" s="51">
        <f t="shared" si="26"/>
        <v>0</v>
      </c>
      <c r="BZ44" s="51">
        <f t="shared" si="27"/>
        <v>0</v>
      </c>
      <c r="CA44" s="51">
        <f t="shared" si="28"/>
        <v>0</v>
      </c>
    </row>
    <row r="45" spans="1:79" ht="15" customHeight="1" thickBot="1">
      <c r="A45" s="39">
        <v>40</v>
      </c>
      <c r="B45" s="39">
        <f t="shared" si="10"/>
        <v>0</v>
      </c>
      <c r="C45" s="39">
        <f>SUM($B$6:B45)</f>
        <v>0</v>
      </c>
      <c r="D45" s="96"/>
      <c r="E45" s="92"/>
      <c r="F45" s="97"/>
      <c r="G45" s="52"/>
      <c r="H45" s="52"/>
      <c r="I45" s="62"/>
      <c r="J45" s="62"/>
      <c r="K45" s="62"/>
      <c r="L45" s="62"/>
      <c r="M45" s="62"/>
      <c r="N45" s="62"/>
      <c r="O45" s="52"/>
      <c r="P45" s="52"/>
      <c r="Q45" s="44"/>
      <c r="R45" s="122"/>
      <c r="S45" s="46" t="str">
        <f t="shared" si="11"/>
        <v/>
      </c>
      <c r="T45" s="122"/>
      <c r="U45" s="122"/>
      <c r="V45" s="46" t="str">
        <f t="shared" si="12"/>
        <v/>
      </c>
      <c r="W45" s="122"/>
      <c r="X45" s="47"/>
      <c r="Y45" s="44"/>
      <c r="Z45" s="122"/>
      <c r="AA45" s="46" t="str">
        <f t="shared" si="13"/>
        <v/>
      </c>
      <c r="AB45" s="122"/>
      <c r="AC45" s="122"/>
      <c r="AD45" s="46" t="str">
        <f t="shared" si="14"/>
        <v/>
      </c>
      <c r="AE45" s="122"/>
      <c r="AF45" s="47"/>
      <c r="AG45" s="44"/>
      <c r="AH45" s="122"/>
      <c r="AI45" s="46" t="str">
        <f t="shared" si="15"/>
        <v/>
      </c>
      <c r="AJ45" s="122"/>
      <c r="AK45" s="122"/>
      <c r="AL45" s="46" t="str">
        <f t="shared" si="16"/>
        <v/>
      </c>
      <c r="AM45" s="122"/>
      <c r="AN45" s="47"/>
      <c r="AO45" s="44"/>
      <c r="AP45" s="122"/>
      <c r="AQ45" s="46" t="str">
        <f t="shared" si="17"/>
        <v/>
      </c>
      <c r="AR45" s="122"/>
      <c r="AS45" s="122"/>
      <c r="AT45" s="46" t="str">
        <f t="shared" si="18"/>
        <v/>
      </c>
      <c r="AU45" s="122"/>
      <c r="AV45" s="47"/>
      <c r="AW45" s="44"/>
      <c r="AX45" s="122"/>
      <c r="AY45" s="46" t="str">
        <f t="shared" si="19"/>
        <v/>
      </c>
      <c r="AZ45" s="122"/>
      <c r="BA45" s="122"/>
      <c r="BB45" s="46" t="str">
        <f t="shared" si="20"/>
        <v/>
      </c>
      <c r="BC45" s="122"/>
      <c r="BD45" s="47"/>
      <c r="BE45" s="44"/>
      <c r="BF45" s="122"/>
      <c r="BG45" s="46" t="str">
        <f t="shared" si="21"/>
        <v/>
      </c>
      <c r="BH45" s="122"/>
      <c r="BI45" s="122"/>
      <c r="BJ45" s="46" t="str">
        <f t="shared" si="22"/>
        <v/>
      </c>
      <c r="BK45" s="122"/>
      <c r="BL45" s="47"/>
      <c r="BM45" s="147"/>
      <c r="BN45" s="148"/>
      <c r="BO45" s="148"/>
      <c r="BP45" s="148"/>
      <c r="BQ45" s="148"/>
      <c r="BR45" s="148"/>
      <c r="BS45" s="148"/>
      <c r="BT45" s="148"/>
      <c r="BV45" s="51">
        <f t="shared" si="23"/>
        <v>0</v>
      </c>
      <c r="BW45" s="51">
        <f t="shared" si="24"/>
        <v>0</v>
      </c>
      <c r="BX45" s="51">
        <f t="shared" si="25"/>
        <v>0</v>
      </c>
      <c r="BY45" s="51">
        <f t="shared" si="26"/>
        <v>0</v>
      </c>
      <c r="BZ45" s="51">
        <f t="shared" si="27"/>
        <v>0</v>
      </c>
      <c r="CA45" s="51">
        <f t="shared" si="28"/>
        <v>0</v>
      </c>
    </row>
    <row r="46" spans="1:79">
      <c r="F46" s="56"/>
    </row>
  </sheetData>
  <sheetProtection sheet="1" selectLockedCells="1"/>
  <mergeCells count="21">
    <mergeCell ref="BM5:BT5"/>
    <mergeCell ref="Q4:BT4"/>
    <mergeCell ref="D2:BT2"/>
    <mergeCell ref="P3:BT3"/>
    <mergeCell ref="BM9:BT45"/>
    <mergeCell ref="E3:G3"/>
    <mergeCell ref="H3:I3"/>
    <mergeCell ref="J3:O3"/>
    <mergeCell ref="BM7:BT7"/>
    <mergeCell ref="F4:F5"/>
    <mergeCell ref="D4:D5"/>
    <mergeCell ref="I4:P4"/>
    <mergeCell ref="E4:E5"/>
    <mergeCell ref="Q5:X5"/>
    <mergeCell ref="Y5:AF5"/>
    <mergeCell ref="BE5:BL5"/>
    <mergeCell ref="H4:H5"/>
    <mergeCell ref="G4:G5"/>
    <mergeCell ref="AW5:BD5"/>
    <mergeCell ref="AO5:AV5"/>
    <mergeCell ref="AG5:AN5"/>
  </mergeCells>
  <phoneticPr fontId="3"/>
  <dataValidations xWindow="403" yWindow="173" count="7">
    <dataValidation type="list" allowBlank="1" showInputMessage="1" showErrorMessage="1" sqref="I46:P46">
      <formula1>$R$5:$R$25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BH6:BI45 AJ6:AK45 AM6:AP45 BP8:BQ8 BS8:BT8 BM6:BN6 BK8:BN8 BP6:BQ6 BS6:BT6 AR6:AS45 AZ6:BA45 BC6:BF45 AB6:AC45 W6:Z45 AE6:AH45 BK6:BL7 AU6:AX45 Q6:R45 T6:U45 BK9:BL45">
      <formula1>1</formula1>
    </dataValidation>
    <dataValidation imeMode="halfAlpha" allowBlank="1" showInputMessage="1" showErrorMessage="1" sqref="AD6:AD45 AI6:AI45 AY6:AY45 BB6:BB45 AQ6:AQ45 AT6:AT45 BR8 BO8 BR6 BO6 AL6:AL45 BG6:BG45 AA6:AA45 BJ6:BJ45 S6:S45 V6:V45"/>
    <dataValidation imeMode="hiragana" allowBlank="1" showInputMessage="1" showErrorMessage="1" sqref="E6:E45"/>
    <dataValidation imeMode="halfKatakana" allowBlank="1" showInputMessage="1" showErrorMessage="1" sqref="F6:F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56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4">
        <x14:dataValidation type="list" allowBlank="1" showInputMessage="1" showErrorMessage="1">
          <x14:formula1>
            <xm:f>初期設定!$F$4:$F$5</xm:f>
          </x14:formula1>
          <xm:sqref>O6:P45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初期設定!$C$4:$C$21</xm:f>
          </x14:formula1>
          <xm:sqref>I6:J45</xm:sqref>
        </x14:dataValidation>
        <x14:dataValidation type="list" allowBlank="1" showInputMessage="1" showErrorMessage="1">
          <x14:formula1>
            <xm:f>初期設定!$E$4:$E$8</xm:f>
          </x14:formula1>
          <xm:sqref>K6:N45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2.25" style="68" customWidth="1"/>
    <col min="53" max="53" width="2.25" style="68" hidden="1" customWidth="1"/>
    <col min="54" max="55" width="2.5" style="68" hidden="1" customWidth="1"/>
    <col min="56" max="16384" width="2.25" style="68" hidden="1"/>
  </cols>
  <sheetData>
    <row r="1" spans="1:55" ht="18" customHeight="1">
      <c r="B1" s="194" t="str">
        <f>基本入力!$B$1</f>
        <v>第63回高体連オホーツク支部新人陸上競技選手権大会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69" t="s">
        <v>199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26</v>
      </c>
      <c r="AV1" s="70"/>
      <c r="AW1" s="70"/>
      <c r="AX1" s="70"/>
      <c r="AY1" s="71"/>
    </row>
    <row r="2" spans="1:55" ht="18" customHeight="1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>
      <c r="B3" s="206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15"/>
      <c r="M3" s="207" t="s">
        <v>251</v>
      </c>
      <c r="N3" s="226" t="s">
        <v>252</v>
      </c>
      <c r="O3" s="226"/>
      <c r="P3" s="226"/>
      <c r="Q3" s="226"/>
      <c r="R3" s="226"/>
      <c r="S3" s="226"/>
      <c r="T3" s="226"/>
      <c r="U3" s="226"/>
      <c r="V3" s="185" t="s">
        <v>253</v>
      </c>
      <c r="W3" s="185"/>
      <c r="X3" s="185"/>
      <c r="Y3" s="185"/>
      <c r="Z3" s="185"/>
      <c r="AA3" s="226" t="s">
        <v>254</v>
      </c>
      <c r="AB3" s="226"/>
      <c r="AC3" s="226"/>
      <c r="AD3" s="226"/>
      <c r="AE3" s="226"/>
      <c r="AF3" s="227" t="s">
        <v>255</v>
      </c>
      <c r="AG3" s="228"/>
      <c r="AH3" s="228"/>
      <c r="AI3" s="228"/>
      <c r="AJ3" s="229"/>
      <c r="AK3" s="191" t="str">
        <f>IF(基本入力!B7="","",基本入力!B7)</f>
        <v/>
      </c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82" t="s">
        <v>256</v>
      </c>
      <c r="AW3" s="182"/>
      <c r="AX3" s="182"/>
      <c r="AY3" s="183"/>
    </row>
    <row r="4" spans="1:55" ht="18" customHeight="1">
      <c r="B4" s="206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07"/>
      <c r="N4" s="184" t="str">
        <f>IF(基本入力!B4="","",基本入力!B4)</f>
        <v/>
      </c>
      <c r="O4" s="184"/>
      <c r="P4" s="184"/>
      <c r="Q4" s="184"/>
      <c r="R4" s="184"/>
      <c r="S4" s="184"/>
      <c r="T4" s="184"/>
      <c r="U4" s="184"/>
      <c r="V4" s="185" t="str">
        <f>IF(基本入力!B5="","",基本入力!B5)</f>
        <v/>
      </c>
      <c r="W4" s="185"/>
      <c r="X4" s="185"/>
      <c r="Y4" s="185"/>
      <c r="Z4" s="185"/>
      <c r="AA4" s="185" t="str">
        <f>IF(基本入力!B6="","",基本入力!B6)</f>
        <v/>
      </c>
      <c r="AB4" s="185"/>
      <c r="AC4" s="185"/>
      <c r="AD4" s="185"/>
      <c r="AE4" s="185"/>
      <c r="AF4" s="230"/>
      <c r="AG4" s="231"/>
      <c r="AH4" s="231"/>
      <c r="AI4" s="231"/>
      <c r="AJ4" s="232"/>
      <c r="AK4" s="189" t="str">
        <f>IF(基本入力!B8="","",基本入力!B8)</f>
        <v/>
      </c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86">
        <f>'女子一覧 (2)'!$BC$35</f>
        <v>0</v>
      </c>
      <c r="AW4" s="186"/>
      <c r="AX4" s="186"/>
      <c r="AY4" s="121" t="s">
        <v>257</v>
      </c>
    </row>
    <row r="5" spans="1:55" ht="18" customHeight="1">
      <c r="B5" s="206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07"/>
      <c r="N5" s="184" t="str">
        <f>IF(基本入力!C4="","",基本入力!C4)</f>
        <v/>
      </c>
      <c r="O5" s="184"/>
      <c r="P5" s="184"/>
      <c r="Q5" s="184"/>
      <c r="R5" s="184"/>
      <c r="S5" s="184"/>
      <c r="T5" s="184"/>
      <c r="U5" s="184"/>
      <c r="V5" s="185" t="str">
        <f>IF(基本入力!C5="","",基本入力!C5)</f>
        <v/>
      </c>
      <c r="W5" s="185"/>
      <c r="X5" s="185"/>
      <c r="Y5" s="185"/>
      <c r="Z5" s="185"/>
      <c r="AA5" s="185" t="str">
        <f>IF(基本入力!C6="","",基本入力!C6)</f>
        <v/>
      </c>
      <c r="AB5" s="185"/>
      <c r="AC5" s="185"/>
      <c r="AD5" s="185"/>
      <c r="AE5" s="185"/>
      <c r="AF5" s="230"/>
      <c r="AG5" s="231"/>
      <c r="AH5" s="231"/>
      <c r="AI5" s="231"/>
      <c r="AJ5" s="232"/>
      <c r="AK5" s="189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3">
        <f>AV4*基本入力!B12</f>
        <v>0</v>
      </c>
      <c r="AW5" s="193"/>
      <c r="AX5" s="193"/>
      <c r="AY5" s="183" t="s">
        <v>258</v>
      </c>
    </row>
    <row r="6" spans="1:55" ht="18" customHeight="1">
      <c r="B6" s="20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07"/>
      <c r="N6" s="184" t="str">
        <f>IF(基本入力!D4="","",基本入力!D4)</f>
        <v/>
      </c>
      <c r="O6" s="184"/>
      <c r="P6" s="184"/>
      <c r="Q6" s="184"/>
      <c r="R6" s="184"/>
      <c r="S6" s="184"/>
      <c r="T6" s="184"/>
      <c r="U6" s="184"/>
      <c r="V6" s="185" t="str">
        <f>IF(基本入力!D5="","",基本入力!D5)</f>
        <v/>
      </c>
      <c r="W6" s="185"/>
      <c r="X6" s="185"/>
      <c r="Y6" s="185"/>
      <c r="Z6" s="185"/>
      <c r="AA6" s="185" t="str">
        <f>IF(基本入力!D6="","",基本入力!D6)</f>
        <v/>
      </c>
      <c r="AB6" s="185"/>
      <c r="AC6" s="185"/>
      <c r="AD6" s="185"/>
      <c r="AE6" s="185"/>
      <c r="AF6" s="233"/>
      <c r="AG6" s="234"/>
      <c r="AH6" s="234"/>
      <c r="AI6" s="234"/>
      <c r="AJ6" s="235"/>
      <c r="AK6" s="187" t="str">
        <f>IF(基本入力!B9="","",基本入力!B9)</f>
        <v/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93"/>
      <c r="AW6" s="193"/>
      <c r="AX6" s="193"/>
      <c r="AY6" s="183"/>
    </row>
    <row r="7" spans="1:55" ht="12" customHeight="1">
      <c r="B7" s="220" t="s">
        <v>195</v>
      </c>
      <c r="C7" s="221"/>
      <c r="D7" s="221"/>
      <c r="E7" s="221" t="s">
        <v>196</v>
      </c>
      <c r="F7" s="221"/>
      <c r="G7" s="221"/>
      <c r="H7" s="221"/>
      <c r="I7" s="221"/>
      <c r="J7" s="221"/>
      <c r="K7" s="221"/>
      <c r="L7" s="221"/>
      <c r="M7" s="221"/>
      <c r="N7" s="208" t="s">
        <v>197</v>
      </c>
      <c r="O7" s="208"/>
      <c r="P7" s="208"/>
      <c r="Q7" s="208"/>
      <c r="R7" s="208"/>
      <c r="S7" s="208"/>
      <c r="T7" s="208"/>
      <c r="U7" s="208"/>
      <c r="V7" s="208"/>
      <c r="W7" s="241" t="s">
        <v>1</v>
      </c>
      <c r="X7" s="242"/>
      <c r="Y7" s="208" t="s">
        <v>2</v>
      </c>
      <c r="Z7" s="208"/>
      <c r="AA7" s="208"/>
      <c r="AB7" s="208"/>
      <c r="AC7" s="208"/>
      <c r="AD7" s="208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133</v>
      </c>
      <c r="AW7" s="236" t="s">
        <v>269</v>
      </c>
      <c r="AX7" s="207" t="s">
        <v>211</v>
      </c>
      <c r="AY7" s="203" t="s">
        <v>212</v>
      </c>
    </row>
    <row r="8" spans="1:55" ht="12" customHeight="1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08"/>
      <c r="O8" s="208"/>
      <c r="P8" s="208"/>
      <c r="Q8" s="208"/>
      <c r="R8" s="208"/>
      <c r="S8" s="208"/>
      <c r="T8" s="208"/>
      <c r="U8" s="208"/>
      <c r="V8" s="208"/>
      <c r="W8" s="243"/>
      <c r="X8" s="244"/>
      <c r="Y8" s="208"/>
      <c r="Z8" s="208"/>
      <c r="AA8" s="208"/>
      <c r="AB8" s="208"/>
      <c r="AC8" s="208"/>
      <c r="AD8" s="208"/>
      <c r="AE8" s="196" t="s">
        <v>200</v>
      </c>
      <c r="AF8" s="196" t="s">
        <v>201</v>
      </c>
      <c r="AG8" s="196" t="s">
        <v>202</v>
      </c>
      <c r="AH8" s="196" t="s">
        <v>203</v>
      </c>
      <c r="AI8" s="196" t="s">
        <v>204</v>
      </c>
      <c r="AJ8" s="196" t="s">
        <v>205</v>
      </c>
      <c r="AK8" s="196" t="s">
        <v>206</v>
      </c>
      <c r="AL8" s="196" t="s">
        <v>207</v>
      </c>
      <c r="AM8" s="196" t="s">
        <v>208</v>
      </c>
      <c r="AN8" s="196" t="s">
        <v>4</v>
      </c>
      <c r="AO8" s="196" t="s">
        <v>153</v>
      </c>
      <c r="AP8" s="196" t="s">
        <v>154</v>
      </c>
      <c r="AQ8" s="196" t="s">
        <v>155</v>
      </c>
      <c r="AR8" s="196" t="s">
        <v>8</v>
      </c>
      <c r="AS8" s="196" t="s">
        <v>156</v>
      </c>
      <c r="AT8" s="196" t="s">
        <v>10</v>
      </c>
      <c r="AU8" s="196" t="s">
        <v>11</v>
      </c>
      <c r="AV8" s="237"/>
      <c r="AW8" s="237"/>
      <c r="AX8" s="207"/>
      <c r="AY8" s="203"/>
    </row>
    <row r="9" spans="1:55" ht="12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08"/>
      <c r="O9" s="208"/>
      <c r="P9" s="208"/>
      <c r="Q9" s="208"/>
      <c r="R9" s="208"/>
      <c r="S9" s="208"/>
      <c r="T9" s="208"/>
      <c r="U9" s="208"/>
      <c r="V9" s="208"/>
      <c r="W9" s="243"/>
      <c r="X9" s="244"/>
      <c r="Y9" s="208"/>
      <c r="Z9" s="208"/>
      <c r="AA9" s="208"/>
      <c r="AB9" s="208"/>
      <c r="AC9" s="208"/>
      <c r="AD9" s="208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237"/>
      <c r="AW9" s="237"/>
      <c r="AX9" s="207"/>
      <c r="AY9" s="203"/>
    </row>
    <row r="10" spans="1:55" ht="12" customHeight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08"/>
      <c r="O10" s="208"/>
      <c r="P10" s="208"/>
      <c r="Q10" s="208"/>
      <c r="R10" s="208"/>
      <c r="S10" s="208"/>
      <c r="T10" s="208"/>
      <c r="U10" s="208"/>
      <c r="V10" s="208"/>
      <c r="W10" s="243"/>
      <c r="X10" s="244"/>
      <c r="Y10" s="208"/>
      <c r="Z10" s="208"/>
      <c r="AA10" s="208"/>
      <c r="AB10" s="208"/>
      <c r="AC10" s="208"/>
      <c r="AD10" s="208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237"/>
      <c r="AW10" s="237"/>
      <c r="AX10" s="207"/>
      <c r="AY10" s="203"/>
    </row>
    <row r="11" spans="1:55" ht="12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08"/>
      <c r="O11" s="208"/>
      <c r="P11" s="208"/>
      <c r="Q11" s="208"/>
      <c r="R11" s="208"/>
      <c r="S11" s="208"/>
      <c r="T11" s="208"/>
      <c r="U11" s="208"/>
      <c r="V11" s="208"/>
      <c r="W11" s="243"/>
      <c r="X11" s="244"/>
      <c r="Y11" s="208"/>
      <c r="Z11" s="208"/>
      <c r="AA11" s="208"/>
      <c r="AB11" s="208"/>
      <c r="AC11" s="208"/>
      <c r="AD11" s="208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237"/>
      <c r="AW11" s="237"/>
      <c r="AX11" s="207"/>
      <c r="AY11" s="203"/>
    </row>
    <row r="12" spans="1:55" ht="12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08"/>
      <c r="O12" s="208"/>
      <c r="P12" s="208"/>
      <c r="Q12" s="208"/>
      <c r="R12" s="208"/>
      <c r="S12" s="208"/>
      <c r="T12" s="208"/>
      <c r="U12" s="208"/>
      <c r="V12" s="208"/>
      <c r="W12" s="243"/>
      <c r="X12" s="244"/>
      <c r="Y12" s="208"/>
      <c r="Z12" s="208"/>
      <c r="AA12" s="208"/>
      <c r="AB12" s="208"/>
      <c r="AC12" s="208"/>
      <c r="AD12" s="208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237"/>
      <c r="AW12" s="237"/>
      <c r="AX12" s="207"/>
      <c r="AY12" s="203"/>
    </row>
    <row r="13" spans="1:55" ht="12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08"/>
      <c r="O13" s="208"/>
      <c r="P13" s="208"/>
      <c r="Q13" s="208"/>
      <c r="R13" s="208"/>
      <c r="S13" s="208"/>
      <c r="T13" s="208"/>
      <c r="U13" s="208"/>
      <c r="V13" s="208"/>
      <c r="W13" s="243"/>
      <c r="X13" s="244"/>
      <c r="Y13" s="208"/>
      <c r="Z13" s="208"/>
      <c r="AA13" s="208"/>
      <c r="AB13" s="208"/>
      <c r="AC13" s="208"/>
      <c r="AD13" s="208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237"/>
      <c r="AW13" s="237"/>
      <c r="AX13" s="207"/>
      <c r="AY13" s="203"/>
    </row>
    <row r="14" spans="1:55" ht="26.25" customHeight="1" thickBot="1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09"/>
      <c r="O14" s="209"/>
      <c r="P14" s="209"/>
      <c r="Q14" s="209"/>
      <c r="R14" s="209"/>
      <c r="S14" s="209"/>
      <c r="T14" s="209"/>
      <c r="U14" s="209"/>
      <c r="V14" s="209"/>
      <c r="W14" s="243"/>
      <c r="X14" s="244"/>
      <c r="Y14" s="209"/>
      <c r="Z14" s="209"/>
      <c r="AA14" s="209"/>
      <c r="AB14" s="209"/>
      <c r="AC14" s="209"/>
      <c r="AD14" s="209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238"/>
      <c r="AW14" s="238"/>
      <c r="AX14" s="210"/>
      <c r="AY14" s="204"/>
    </row>
    <row r="15" spans="1:55" ht="21.75" customHeight="1">
      <c r="A15" s="68">
        <v>1</v>
      </c>
      <c r="B15" s="239" t="str">
        <f>IF(選手データ入力!D6="","",選手データ入力!D6)</f>
        <v/>
      </c>
      <c r="C15" s="240"/>
      <c r="D15" s="240"/>
      <c r="E15" s="181" t="str">
        <f>IF($B15="","",VLOOKUP($B15,選手データ入力!$D$6:$H$45,2,0))</f>
        <v/>
      </c>
      <c r="F15" s="181"/>
      <c r="G15" s="181"/>
      <c r="H15" s="181"/>
      <c r="I15" s="181"/>
      <c r="J15" s="181"/>
      <c r="K15" s="181"/>
      <c r="L15" s="181"/>
      <c r="M15" s="181"/>
      <c r="N15" s="178" t="str">
        <f>IF($B15="","",VLOOKUP($B15,選手データ入力!$D$6:$H$45,3,0))</f>
        <v/>
      </c>
      <c r="O15" s="178"/>
      <c r="P15" s="178"/>
      <c r="Q15" s="178"/>
      <c r="R15" s="178"/>
      <c r="S15" s="178"/>
      <c r="T15" s="178"/>
      <c r="U15" s="178"/>
      <c r="V15" s="178"/>
      <c r="W15" s="178" t="str">
        <f>IF($B15="","",VLOOKUP($B15,選手データ入力!$D$6:$H$45,4,0))</f>
        <v/>
      </c>
      <c r="X15" s="178"/>
      <c r="Y15" s="178" t="str">
        <f>IF($B15="","",VLOOKUP($B15,選手データ入力!$D$6:$H$45,5,0))</f>
        <v/>
      </c>
      <c r="Z15" s="178"/>
      <c r="AA15" s="178"/>
      <c r="AB15" s="178"/>
      <c r="AC15" s="178"/>
      <c r="AD15" s="178"/>
      <c r="AE15" s="72" t="str">
        <f>IF(COUNTIF(選手データ入力!$I6:$J6,AE$8),"○",IF(COUNTIF(選手データ入力!$K6:$N6,AE$8),"オ",""))</f>
        <v/>
      </c>
      <c r="AF15" s="72" t="str">
        <f>IF(COUNTIF(選手データ入力!$I6:$J6,AF$8),"○",IF(COUNTIF(選手データ入力!$K6:$N6,AF$8),"オ",""))</f>
        <v/>
      </c>
      <c r="AG15" s="72" t="str">
        <f>IF(COUNTIF(選手データ入力!$I6:$J6,AG$8),"○",IF(COUNTIF(選手データ入力!$K6:$N6,AG$8),"オ",""))</f>
        <v/>
      </c>
      <c r="AH15" s="72" t="str">
        <f>IF(COUNTIF(選手データ入力!$I6:$J6,AH$8),"○",IF(COUNTIF(選手データ入力!$K6:$N6,AH$8),"オ",""))</f>
        <v/>
      </c>
      <c r="AI15" s="72" t="str">
        <f>IF(COUNTIF(選手データ入力!$I6:$J6,AI$8),"○",IF(COUNTIF(選手データ入力!$K6:$N6,AI$8),"オ",""))</f>
        <v/>
      </c>
      <c r="AJ15" s="72" t="str">
        <f>IF(COUNTIF(選手データ入力!$I6:$J6,AJ$8),"○",IF(COUNTIF(選手データ入力!$K6:$N6,AJ$8),"オ",""))</f>
        <v/>
      </c>
      <c r="AK15" s="72" t="str">
        <f>IF(COUNTIF(選手データ入力!$I6:$J6,AK$8),"○",IF(COUNTIF(選手データ入力!$K6:$N6,AK$8),"オ",""))</f>
        <v/>
      </c>
      <c r="AL15" s="72" t="str">
        <f>IF(COUNTIF(選手データ入力!$I6:$J6,AL$8),"○",IF(COUNTIF(選手データ入力!$K6:$N6,AL$8),"オ",""))</f>
        <v/>
      </c>
      <c r="AM15" s="72" t="str">
        <f>IF(COUNTIF(選手データ入力!$I6:$J6,AM$8),"○",IF(COUNTIF(選手データ入力!$K6:$N6,AM$8),"オ",""))</f>
        <v/>
      </c>
      <c r="AN15" s="72" t="str">
        <f>IF(COUNTIF(選手データ入力!$I6:$J6,AN$8),"○",IF(COUNTIF(選手データ入力!$K6:$N6,AN$8),"オ",""))</f>
        <v/>
      </c>
      <c r="AO15" s="72" t="str">
        <f>IF(COUNTIF(選手データ入力!$I6:$J6,AO$8),"○",IF(COUNTIF(選手データ入力!$K6:$N6,AO$8),"オ",""))</f>
        <v/>
      </c>
      <c r="AP15" s="72" t="str">
        <f>IF(COUNTIF(選手データ入力!$I6:$J6,AP$8),"○",IF(COUNTIF(選手データ入力!$K6:$N6,AP$8),"オ",""))</f>
        <v/>
      </c>
      <c r="AQ15" s="72" t="str">
        <f>IF(COUNTIF(選手データ入力!$I6:$J6,AQ$8),"○",IF(COUNTIF(選手データ入力!$K6:$N6,AQ$8),"オ",""))</f>
        <v/>
      </c>
      <c r="AR15" s="72" t="str">
        <f>IF(COUNTIF(選手データ入力!$I6:$J6,AR$8),"○",IF(COUNTIF(選手データ入力!$K6:$N6,AR$8),"オ",""))</f>
        <v/>
      </c>
      <c r="AS15" s="72" t="str">
        <f>IF(COUNTIF(選手データ入力!$I6:$J6,AS$8),"○",IF(COUNTIF(選手データ入力!$K6:$N6,AS$8),"オ",""))</f>
        <v/>
      </c>
      <c r="AT15" s="72" t="str">
        <f>IF(COUNTIF(選手データ入力!$I6:$J6,AT$8),"○",IF(COUNTIF(選手データ入力!$K6:$N6,AT$8),"オ",""))</f>
        <v/>
      </c>
      <c r="AU15" s="72" t="str">
        <f>IF(COUNTIF(選手データ入力!$I6:$J6,AU$8),"○",IF(COUNTIF(選手データ入力!$K6:$N6,AU$8),"オ",""))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IF(選手データ入力!O6="○","○","")</f>
        <v/>
      </c>
      <c r="AY15" s="73" t="str">
        <f>IF(選手データ入力!P6="○","○","")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>
      <c r="A16" s="68">
        <v>2</v>
      </c>
      <c r="B16" s="156" t="str">
        <f>IF(選手データ入力!D7="","",選手データ入力!D7)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IF(COUNTIF(選手データ入力!$I7:$J7,AE$8),"○",IF(COUNTIF(選手データ入力!$K7:$N7,AE$8),"オ",""))</f>
        <v/>
      </c>
      <c r="AF16" s="74" t="str">
        <f>IF(COUNTIF(選手データ入力!$I7:$J7,AF$8),"○",IF(COUNTIF(選手データ入力!$K7:$N7,AF$8),"オ",""))</f>
        <v/>
      </c>
      <c r="AG16" s="74" t="str">
        <f>IF(COUNTIF(選手データ入力!$I7:$J7,AG$8),"○",IF(COUNTIF(選手データ入力!$K7:$N7,AG$8),"オ",""))</f>
        <v/>
      </c>
      <c r="AH16" s="74" t="str">
        <f>IF(COUNTIF(選手データ入力!$I7:$J7,AH$8),"○",IF(COUNTIF(選手データ入力!$K7:$N7,AH$8),"オ",""))</f>
        <v/>
      </c>
      <c r="AI16" s="74" t="str">
        <f>IF(COUNTIF(選手データ入力!$I7:$J7,AI$8),"○",IF(COUNTIF(選手データ入力!$K7:$N7,AI$8),"オ",""))</f>
        <v/>
      </c>
      <c r="AJ16" s="74" t="str">
        <f>IF(COUNTIF(選手データ入力!$I7:$J7,AJ$8),"○",IF(COUNTIF(選手データ入力!$K7:$N7,AJ$8),"オ",""))</f>
        <v/>
      </c>
      <c r="AK16" s="74" t="str">
        <f>IF(COUNTIF(選手データ入力!$I7:$J7,AK$8),"○",IF(COUNTIF(選手データ入力!$K7:$N7,AK$8),"オ",""))</f>
        <v/>
      </c>
      <c r="AL16" s="74" t="str">
        <f>IF(COUNTIF(選手データ入力!$I7:$J7,AL$8),"○",IF(COUNTIF(選手データ入力!$K7:$N7,AL$8),"オ",""))</f>
        <v/>
      </c>
      <c r="AM16" s="74" t="str">
        <f>IF(COUNTIF(選手データ入力!$I7:$J7,AM$8),"○",IF(COUNTIF(選手データ入力!$K7:$N7,AM$8),"オ",""))</f>
        <v/>
      </c>
      <c r="AN16" s="74" t="str">
        <f>IF(COUNTIF(選手データ入力!$I7:$J7,AN$8),"○",IF(COUNTIF(選手データ入力!$K7:$N7,AN$8),"オ",""))</f>
        <v/>
      </c>
      <c r="AO16" s="74" t="str">
        <f>IF(COUNTIF(選手データ入力!$I7:$J7,AO$8),"○",IF(COUNTIF(選手データ入力!$K7:$N7,AO$8),"オ",""))</f>
        <v/>
      </c>
      <c r="AP16" s="74" t="str">
        <f>IF(COUNTIF(選手データ入力!$I7:$J7,AP$8),"○",IF(COUNTIF(選手データ入力!$K7:$N7,AP$8),"オ",""))</f>
        <v/>
      </c>
      <c r="AQ16" s="74" t="str">
        <f>IF(COUNTIF(選手データ入力!$I7:$J7,AQ$8),"○",IF(COUNTIF(選手データ入力!$K7:$N7,AQ$8),"オ",""))</f>
        <v/>
      </c>
      <c r="AR16" s="74" t="str">
        <f>IF(COUNTIF(選手データ入力!$I7:$J7,AR$8),"○",IF(COUNTIF(選手データ入力!$K7:$N7,AR$8),"オ",""))</f>
        <v/>
      </c>
      <c r="AS16" s="74" t="str">
        <f>IF(COUNTIF(選手データ入力!$I7:$J7,AS$8),"○",IF(COUNTIF(選手データ入力!$K7:$N7,AS$8),"オ",""))</f>
        <v/>
      </c>
      <c r="AT16" s="74" t="str">
        <f>IF(COUNTIF(選手データ入力!$I7:$J7,AT$8),"○",IF(COUNTIF(選手データ入力!$K7:$N7,AT$8),"オ",""))</f>
        <v/>
      </c>
      <c r="AU16" s="74" t="str">
        <f>IF(COUNTIF(選手データ入力!$I7:$J7,AU$8),"○",IF(COUNTIF(選手データ入力!$K7:$N7,AU$8),"オ",""))</f>
        <v/>
      </c>
      <c r="AV16" s="104" t="str">
        <f t="shared" ref="AV16:AV34" si="0">IF(B16="","",COUNTIF(AE16:AU16,"○"))</f>
        <v/>
      </c>
      <c r="AW16" s="104" t="str">
        <f t="shared" ref="AW16:AW34" si="1">IF(B16="","",COUNTIF(AE16:AU16,"オ"))</f>
        <v/>
      </c>
      <c r="AX16" s="100" t="str">
        <f>IF(選手データ入力!O7="○","○","")</f>
        <v/>
      </c>
      <c r="AY16" s="75" t="str">
        <f>IF(選手データ入力!P7="○","○","")</f>
        <v/>
      </c>
      <c r="BB16" s="68">
        <f t="shared" ref="BB16:BB34" si="2">COUNTIF((AE16:AY16),"○")</f>
        <v>0</v>
      </c>
      <c r="BC16" s="68">
        <f t="shared" ref="BC16:BC34" si="3">IF(BB16=0,0,1)</f>
        <v>0</v>
      </c>
    </row>
    <row r="17" spans="1:55" ht="21.75" customHeight="1">
      <c r="A17" s="68">
        <v>3</v>
      </c>
      <c r="B17" s="156" t="str">
        <f>IF(選手データ入力!D8="","",選手データ入力!D8)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IF(COUNTIF(選手データ入力!$I8:$J8,AE$8),"○",IF(COUNTIF(選手データ入力!$K8:$N8,AE$8),"オ",""))</f>
        <v/>
      </c>
      <c r="AF17" s="74" t="str">
        <f>IF(COUNTIF(選手データ入力!$I8:$J8,AF$8),"○",IF(COUNTIF(選手データ入力!$K8:$N8,AF$8),"オ",""))</f>
        <v/>
      </c>
      <c r="AG17" s="74" t="str">
        <f>IF(COUNTIF(選手データ入力!$I8:$J8,AG$8),"○",IF(COUNTIF(選手データ入力!$K8:$N8,AG$8),"オ",""))</f>
        <v/>
      </c>
      <c r="AH17" s="74" t="str">
        <f>IF(COUNTIF(選手データ入力!$I8:$J8,AH$8),"○",IF(COUNTIF(選手データ入力!$K8:$N8,AH$8),"オ",""))</f>
        <v/>
      </c>
      <c r="AI17" s="74" t="str">
        <f>IF(COUNTIF(選手データ入力!$I8:$J8,AI$8),"○",IF(COUNTIF(選手データ入力!$K8:$N8,AI$8),"オ",""))</f>
        <v/>
      </c>
      <c r="AJ17" s="74" t="str">
        <f>IF(COUNTIF(選手データ入力!$I8:$J8,AJ$8),"○",IF(COUNTIF(選手データ入力!$K8:$N8,AJ$8),"オ",""))</f>
        <v/>
      </c>
      <c r="AK17" s="74" t="str">
        <f>IF(COUNTIF(選手データ入力!$I8:$J8,AK$8),"○",IF(COUNTIF(選手データ入力!$K8:$N8,AK$8),"オ",""))</f>
        <v/>
      </c>
      <c r="AL17" s="74" t="str">
        <f>IF(COUNTIF(選手データ入力!$I8:$J8,AL$8),"○",IF(COUNTIF(選手データ入力!$K8:$N8,AL$8),"オ",""))</f>
        <v/>
      </c>
      <c r="AM17" s="74" t="str">
        <f>IF(COUNTIF(選手データ入力!$I8:$J8,AM$8),"○",IF(COUNTIF(選手データ入力!$K8:$N8,AM$8),"オ",""))</f>
        <v/>
      </c>
      <c r="AN17" s="74" t="str">
        <f>IF(COUNTIF(選手データ入力!$I8:$J8,AN$8),"○",IF(COUNTIF(選手データ入力!$K8:$N8,AN$8),"オ",""))</f>
        <v/>
      </c>
      <c r="AO17" s="74" t="str">
        <f>IF(COUNTIF(選手データ入力!$I8:$J8,AO$8),"○",IF(COUNTIF(選手データ入力!$K8:$N8,AO$8),"オ",""))</f>
        <v/>
      </c>
      <c r="AP17" s="74" t="str">
        <f>IF(COUNTIF(選手データ入力!$I8:$J8,AP$8),"○",IF(COUNTIF(選手データ入力!$K8:$N8,AP$8),"オ",""))</f>
        <v/>
      </c>
      <c r="AQ17" s="74" t="str">
        <f>IF(COUNTIF(選手データ入力!$I8:$J8,AQ$8),"○",IF(COUNTIF(選手データ入力!$K8:$N8,AQ$8),"オ",""))</f>
        <v/>
      </c>
      <c r="AR17" s="74" t="str">
        <f>IF(COUNTIF(選手データ入力!$I8:$J8,AR$8),"○",IF(COUNTIF(選手データ入力!$K8:$N8,AR$8),"オ",""))</f>
        <v/>
      </c>
      <c r="AS17" s="74" t="str">
        <f>IF(COUNTIF(選手データ入力!$I8:$J8,AS$8),"○",IF(COUNTIF(選手データ入力!$K8:$N8,AS$8),"オ",""))</f>
        <v/>
      </c>
      <c r="AT17" s="74" t="str">
        <f>IF(COUNTIF(選手データ入力!$I8:$J8,AT$8),"○",IF(COUNTIF(選手データ入力!$K8:$N8,AT$8),"オ",""))</f>
        <v/>
      </c>
      <c r="AU17" s="74" t="str">
        <f>IF(COUNTIF(選手データ入力!$I8:$J8,AU$8),"○",IF(COUNTIF(選手データ入力!$K8:$N8,AU$8),"オ",""))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IF(選手データ入力!O8="○","○","")</f>
        <v/>
      </c>
      <c r="AY17" s="75" t="str">
        <f>IF(選手データ入力!P8="○","○","")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>
      <c r="A18" s="68">
        <v>4</v>
      </c>
      <c r="B18" s="156" t="str">
        <f>IF(選手データ入力!D9="","",選手データ入力!D9)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IF(COUNTIF(選手データ入力!$I9:$J9,AE$8),"○",IF(COUNTIF(選手データ入力!$K9:$N9,AE$8),"オ",""))</f>
        <v/>
      </c>
      <c r="AF18" s="74" t="str">
        <f>IF(COUNTIF(選手データ入力!$I9:$J9,AF$8),"○",IF(COUNTIF(選手データ入力!$K9:$N9,AF$8),"オ",""))</f>
        <v/>
      </c>
      <c r="AG18" s="74" t="str">
        <f>IF(COUNTIF(選手データ入力!$I9:$J9,AG$8),"○",IF(COUNTIF(選手データ入力!$K9:$N9,AG$8),"オ",""))</f>
        <v/>
      </c>
      <c r="AH18" s="74" t="str">
        <f>IF(COUNTIF(選手データ入力!$I9:$J9,AH$8),"○",IF(COUNTIF(選手データ入力!$K9:$N9,AH$8),"オ",""))</f>
        <v/>
      </c>
      <c r="AI18" s="74" t="str">
        <f>IF(COUNTIF(選手データ入力!$I9:$J9,AI$8),"○",IF(COUNTIF(選手データ入力!$K9:$N9,AI$8),"オ",""))</f>
        <v/>
      </c>
      <c r="AJ18" s="74" t="str">
        <f>IF(COUNTIF(選手データ入力!$I9:$J9,AJ$8),"○",IF(COUNTIF(選手データ入力!$K9:$N9,AJ$8),"オ",""))</f>
        <v/>
      </c>
      <c r="AK18" s="74" t="str">
        <f>IF(COUNTIF(選手データ入力!$I9:$J9,AK$8),"○",IF(COUNTIF(選手データ入力!$K9:$N9,AK$8),"オ",""))</f>
        <v/>
      </c>
      <c r="AL18" s="74" t="str">
        <f>IF(COUNTIF(選手データ入力!$I9:$J9,AL$8),"○",IF(COUNTIF(選手データ入力!$K9:$N9,AL$8),"オ",""))</f>
        <v/>
      </c>
      <c r="AM18" s="74" t="str">
        <f>IF(COUNTIF(選手データ入力!$I9:$J9,AM$8),"○",IF(COUNTIF(選手データ入力!$K9:$N9,AM$8),"オ",""))</f>
        <v/>
      </c>
      <c r="AN18" s="74" t="str">
        <f>IF(COUNTIF(選手データ入力!$I9:$J9,AN$8),"○",IF(COUNTIF(選手データ入力!$K9:$N9,AN$8),"オ",""))</f>
        <v/>
      </c>
      <c r="AO18" s="74" t="str">
        <f>IF(COUNTIF(選手データ入力!$I9:$J9,AO$8),"○",IF(COUNTIF(選手データ入力!$K9:$N9,AO$8),"オ",""))</f>
        <v/>
      </c>
      <c r="AP18" s="74" t="str">
        <f>IF(COUNTIF(選手データ入力!$I9:$J9,AP$8),"○",IF(COUNTIF(選手データ入力!$K9:$N9,AP$8),"オ",""))</f>
        <v/>
      </c>
      <c r="AQ18" s="74" t="str">
        <f>IF(COUNTIF(選手データ入力!$I9:$J9,AQ$8),"○",IF(COUNTIF(選手データ入力!$K9:$N9,AQ$8),"オ",""))</f>
        <v/>
      </c>
      <c r="AR18" s="74" t="str">
        <f>IF(COUNTIF(選手データ入力!$I9:$J9,AR$8),"○",IF(COUNTIF(選手データ入力!$K9:$N9,AR$8),"オ",""))</f>
        <v/>
      </c>
      <c r="AS18" s="74" t="str">
        <f>IF(COUNTIF(選手データ入力!$I9:$J9,AS$8),"○",IF(COUNTIF(選手データ入力!$K9:$N9,AS$8),"オ",""))</f>
        <v/>
      </c>
      <c r="AT18" s="74" t="str">
        <f>IF(COUNTIF(選手データ入力!$I9:$J9,AT$8),"○",IF(COUNTIF(選手データ入力!$K9:$N9,AT$8),"オ",""))</f>
        <v/>
      </c>
      <c r="AU18" s="74" t="str">
        <f>IF(COUNTIF(選手データ入力!$I9:$J9,AU$8),"○",IF(COUNTIF(選手データ入力!$K9:$N9,AU$8),"オ",""))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IF(選手データ入力!O9="○","○","")</f>
        <v/>
      </c>
      <c r="AY18" s="75" t="str">
        <f>IF(選手データ入力!P9="○","○","")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>
      <c r="A19" s="68">
        <v>5</v>
      </c>
      <c r="B19" s="171" t="str">
        <f>IF(選手データ入力!D10="","",選手データ入力!D10)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IF(COUNTIF(選手データ入力!$I10:$J10,AE$8),"○",IF(COUNTIF(選手データ入力!$K10:$N10,AE$8),"オ",""))</f>
        <v/>
      </c>
      <c r="AF19" s="76" t="str">
        <f>IF(COUNTIF(選手データ入力!$I10:$J10,AF$8),"○",IF(COUNTIF(選手データ入力!$K10:$N10,AF$8),"オ",""))</f>
        <v/>
      </c>
      <c r="AG19" s="76" t="str">
        <f>IF(COUNTIF(選手データ入力!$I10:$J10,AG$8),"○",IF(COUNTIF(選手データ入力!$K10:$N10,AG$8),"オ",""))</f>
        <v/>
      </c>
      <c r="AH19" s="76" t="str">
        <f>IF(COUNTIF(選手データ入力!$I10:$J10,AH$8),"○",IF(COUNTIF(選手データ入力!$K10:$N10,AH$8),"オ",""))</f>
        <v/>
      </c>
      <c r="AI19" s="76" t="str">
        <f>IF(COUNTIF(選手データ入力!$I10:$J10,AI$8),"○",IF(COUNTIF(選手データ入力!$K10:$N10,AI$8),"オ",""))</f>
        <v/>
      </c>
      <c r="AJ19" s="76" t="str">
        <f>IF(COUNTIF(選手データ入力!$I10:$J10,AJ$8),"○",IF(COUNTIF(選手データ入力!$K10:$N10,AJ$8),"オ",""))</f>
        <v/>
      </c>
      <c r="AK19" s="76" t="str">
        <f>IF(COUNTIF(選手データ入力!$I10:$J10,AK$8),"○",IF(COUNTIF(選手データ入力!$K10:$N10,AK$8),"オ",""))</f>
        <v/>
      </c>
      <c r="AL19" s="76" t="str">
        <f>IF(COUNTIF(選手データ入力!$I10:$J10,AL$8),"○",IF(COUNTIF(選手データ入力!$K10:$N10,AL$8),"オ",""))</f>
        <v/>
      </c>
      <c r="AM19" s="76" t="str">
        <f>IF(COUNTIF(選手データ入力!$I10:$J10,AM$8),"○",IF(COUNTIF(選手データ入力!$K10:$N10,AM$8),"オ",""))</f>
        <v/>
      </c>
      <c r="AN19" s="76" t="str">
        <f>IF(COUNTIF(選手データ入力!$I10:$J10,AN$8),"○",IF(COUNTIF(選手データ入力!$K10:$N10,AN$8),"オ",""))</f>
        <v/>
      </c>
      <c r="AO19" s="76" t="str">
        <f>IF(COUNTIF(選手データ入力!$I10:$J10,AO$8),"○",IF(COUNTIF(選手データ入力!$K10:$N10,AO$8),"オ",""))</f>
        <v/>
      </c>
      <c r="AP19" s="76" t="str">
        <f>IF(COUNTIF(選手データ入力!$I10:$J10,AP$8),"○",IF(COUNTIF(選手データ入力!$K10:$N10,AP$8),"オ",""))</f>
        <v/>
      </c>
      <c r="AQ19" s="76" t="str">
        <f>IF(COUNTIF(選手データ入力!$I10:$J10,AQ$8),"○",IF(COUNTIF(選手データ入力!$K10:$N10,AQ$8),"オ",""))</f>
        <v/>
      </c>
      <c r="AR19" s="76" t="str">
        <f>IF(COUNTIF(選手データ入力!$I10:$J10,AR$8),"○",IF(COUNTIF(選手データ入力!$K10:$N10,AR$8),"オ",""))</f>
        <v/>
      </c>
      <c r="AS19" s="76" t="str">
        <f>IF(COUNTIF(選手データ入力!$I10:$J10,AS$8),"○",IF(COUNTIF(選手データ入力!$K10:$N10,AS$8),"オ",""))</f>
        <v/>
      </c>
      <c r="AT19" s="76" t="str">
        <f>IF(COUNTIF(選手データ入力!$I10:$J10,AT$8),"○",IF(COUNTIF(選手データ入力!$K10:$N10,AT$8),"オ",""))</f>
        <v/>
      </c>
      <c r="AU19" s="76" t="str">
        <f>IF(COUNTIF(選手データ入力!$I10:$J10,AU$8),"○",IF(COUNTIF(選手データ入力!$K10:$N10,AU$8),"オ",""))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IF(選手データ入力!O10="○","○","")</f>
        <v/>
      </c>
      <c r="AY19" s="77" t="str">
        <f>IF(選手データ入力!P10="○","○","")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>
      <c r="A20" s="68">
        <v>6</v>
      </c>
      <c r="B20" s="163" t="str">
        <f>IF(選手データ入力!D11="","",選手データ入力!D11)</f>
        <v/>
      </c>
      <c r="C20" s="164"/>
      <c r="D20" s="165"/>
      <c r="E20" s="181" t="str">
        <f>IF($B20="","",VLOOKUP($B20,選手データ入力!$D$6:$H$45,2,0))</f>
        <v/>
      </c>
      <c r="F20" s="181"/>
      <c r="G20" s="181"/>
      <c r="H20" s="181"/>
      <c r="I20" s="181"/>
      <c r="J20" s="181"/>
      <c r="K20" s="181"/>
      <c r="L20" s="181"/>
      <c r="M20" s="181"/>
      <c r="N20" s="178" t="str">
        <f>IF($B20="","",VLOOKUP($B20,選手データ入力!$D$6:$H$45,3,0))</f>
        <v/>
      </c>
      <c r="O20" s="178"/>
      <c r="P20" s="178"/>
      <c r="Q20" s="178"/>
      <c r="R20" s="178"/>
      <c r="S20" s="178"/>
      <c r="T20" s="178"/>
      <c r="U20" s="178"/>
      <c r="V20" s="178"/>
      <c r="W20" s="167" t="str">
        <f>IF($B20="","",VLOOKUP($B20,選手データ入力!$D$6:$H$45,4,0))</f>
        <v/>
      </c>
      <c r="X20" s="168"/>
      <c r="Y20" s="178" t="str">
        <f>IF($B20="","",VLOOKUP($B20,選手データ入力!$D$6:$H$45,5,0))</f>
        <v/>
      </c>
      <c r="Z20" s="178"/>
      <c r="AA20" s="178"/>
      <c r="AB20" s="178"/>
      <c r="AC20" s="178"/>
      <c r="AD20" s="178"/>
      <c r="AE20" s="72" t="str">
        <f>IF(COUNTIF(選手データ入力!$I11:$J11,AE$8),"○",IF(COUNTIF(選手データ入力!$K11:$N11,AE$8),"オ",""))</f>
        <v/>
      </c>
      <c r="AF20" s="72" t="str">
        <f>IF(COUNTIF(選手データ入力!$I11:$J11,AF$8),"○",IF(COUNTIF(選手データ入力!$K11:$N11,AF$8),"オ",""))</f>
        <v/>
      </c>
      <c r="AG20" s="72" t="str">
        <f>IF(COUNTIF(選手データ入力!$I11:$J11,AG$8),"○",IF(COUNTIF(選手データ入力!$K11:$N11,AG$8),"オ",""))</f>
        <v/>
      </c>
      <c r="AH20" s="72" t="str">
        <f>IF(COUNTIF(選手データ入力!$I11:$J11,AH$8),"○",IF(COUNTIF(選手データ入力!$K11:$N11,AH$8),"オ",""))</f>
        <v/>
      </c>
      <c r="AI20" s="72" t="str">
        <f>IF(COUNTIF(選手データ入力!$I11:$J11,AI$8),"○",IF(COUNTIF(選手データ入力!$K11:$N11,AI$8),"オ",""))</f>
        <v/>
      </c>
      <c r="AJ20" s="72" t="str">
        <f>IF(COUNTIF(選手データ入力!$I11:$J11,AJ$8),"○",IF(COUNTIF(選手データ入力!$K11:$N11,AJ$8),"オ",""))</f>
        <v/>
      </c>
      <c r="AK20" s="72" t="str">
        <f>IF(COUNTIF(選手データ入力!$I11:$J11,AK$8),"○",IF(COUNTIF(選手データ入力!$K11:$N11,AK$8),"オ",""))</f>
        <v/>
      </c>
      <c r="AL20" s="72" t="str">
        <f>IF(COUNTIF(選手データ入力!$I11:$J11,AL$8),"○",IF(COUNTIF(選手データ入力!$K11:$N11,AL$8),"オ",""))</f>
        <v/>
      </c>
      <c r="AM20" s="72" t="str">
        <f>IF(COUNTIF(選手データ入力!$I11:$J11,AM$8),"○",IF(COUNTIF(選手データ入力!$K11:$N11,AM$8),"オ",""))</f>
        <v/>
      </c>
      <c r="AN20" s="72" t="str">
        <f>IF(COUNTIF(選手データ入力!$I11:$J11,AN$8),"○",IF(COUNTIF(選手データ入力!$K11:$N11,AN$8),"オ",""))</f>
        <v/>
      </c>
      <c r="AO20" s="72" t="str">
        <f>IF(COUNTIF(選手データ入力!$I11:$J11,AO$8),"○",IF(COUNTIF(選手データ入力!$K11:$N11,AO$8),"オ",""))</f>
        <v/>
      </c>
      <c r="AP20" s="72" t="str">
        <f>IF(COUNTIF(選手データ入力!$I11:$J11,AP$8),"○",IF(COUNTIF(選手データ入力!$K11:$N11,AP$8),"オ",""))</f>
        <v/>
      </c>
      <c r="AQ20" s="72" t="str">
        <f>IF(COUNTIF(選手データ入力!$I11:$J11,AQ$8),"○",IF(COUNTIF(選手データ入力!$K11:$N11,AQ$8),"オ",""))</f>
        <v/>
      </c>
      <c r="AR20" s="72" t="str">
        <f>IF(COUNTIF(選手データ入力!$I11:$J11,AR$8),"○",IF(COUNTIF(選手データ入力!$K11:$N11,AR$8),"オ",""))</f>
        <v/>
      </c>
      <c r="AS20" s="72" t="str">
        <f>IF(COUNTIF(選手データ入力!$I11:$J11,AS$8),"○",IF(COUNTIF(選手データ入力!$K11:$N11,AS$8),"オ",""))</f>
        <v/>
      </c>
      <c r="AT20" s="72" t="str">
        <f>IF(COUNTIF(選手データ入力!$I11:$J11,AT$8),"○",IF(COUNTIF(選手データ入力!$K11:$N11,AT$8),"オ",""))</f>
        <v/>
      </c>
      <c r="AU20" s="72" t="str">
        <f>IF(COUNTIF(選手データ入力!$I11:$J11,AU$8),"○",IF(COUNTIF(選手データ入力!$K11:$N11,AU$8),"オ",""))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IF(選手データ入力!O11="○","○","")</f>
        <v/>
      </c>
      <c r="AY20" s="73" t="str">
        <f>IF(選手データ入力!P11="○","○","")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>
      <c r="A21" s="68">
        <v>7</v>
      </c>
      <c r="B21" s="156" t="str">
        <f>IF(選手データ入力!D12="","",選手データ入力!D12)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IF(COUNTIF(選手データ入力!$I12:$J12,AE$8),"○",IF(COUNTIF(選手データ入力!$K12:$N12,AE$8),"オ",""))</f>
        <v/>
      </c>
      <c r="AF21" s="74" t="str">
        <f>IF(COUNTIF(選手データ入力!$I12:$J12,AF$8),"○",IF(COUNTIF(選手データ入力!$K12:$N12,AF$8),"オ",""))</f>
        <v/>
      </c>
      <c r="AG21" s="74" t="str">
        <f>IF(COUNTIF(選手データ入力!$I12:$J12,AG$8),"○",IF(COUNTIF(選手データ入力!$K12:$N12,AG$8),"オ",""))</f>
        <v/>
      </c>
      <c r="AH21" s="74" t="str">
        <f>IF(COUNTIF(選手データ入力!$I12:$J12,AH$8),"○",IF(COUNTIF(選手データ入力!$K12:$N12,AH$8),"オ",""))</f>
        <v/>
      </c>
      <c r="AI21" s="74" t="str">
        <f>IF(COUNTIF(選手データ入力!$I12:$J12,AI$8),"○",IF(COUNTIF(選手データ入力!$K12:$N12,AI$8),"オ",""))</f>
        <v/>
      </c>
      <c r="AJ21" s="74" t="str">
        <f>IF(COUNTIF(選手データ入力!$I12:$J12,AJ$8),"○",IF(COUNTIF(選手データ入力!$K12:$N12,AJ$8),"オ",""))</f>
        <v/>
      </c>
      <c r="AK21" s="74" t="str">
        <f>IF(COUNTIF(選手データ入力!$I12:$J12,AK$8),"○",IF(COUNTIF(選手データ入力!$K12:$N12,AK$8),"オ",""))</f>
        <v/>
      </c>
      <c r="AL21" s="74" t="str">
        <f>IF(COUNTIF(選手データ入力!$I12:$J12,AL$8),"○",IF(COUNTIF(選手データ入力!$K12:$N12,AL$8),"オ",""))</f>
        <v/>
      </c>
      <c r="AM21" s="74" t="str">
        <f>IF(COUNTIF(選手データ入力!$I12:$J12,AM$8),"○",IF(COUNTIF(選手データ入力!$K12:$N12,AM$8),"オ",""))</f>
        <v/>
      </c>
      <c r="AN21" s="74" t="str">
        <f>IF(COUNTIF(選手データ入力!$I12:$J12,AN$8),"○",IF(COUNTIF(選手データ入力!$K12:$N12,AN$8),"オ",""))</f>
        <v/>
      </c>
      <c r="AO21" s="74" t="str">
        <f>IF(COUNTIF(選手データ入力!$I12:$J12,AO$8),"○",IF(COUNTIF(選手データ入力!$K12:$N12,AO$8),"オ",""))</f>
        <v/>
      </c>
      <c r="AP21" s="74" t="str">
        <f>IF(COUNTIF(選手データ入力!$I12:$J12,AP$8),"○",IF(COUNTIF(選手データ入力!$K12:$N12,AP$8),"オ",""))</f>
        <v/>
      </c>
      <c r="AQ21" s="74" t="str">
        <f>IF(COUNTIF(選手データ入力!$I12:$J12,AQ$8),"○",IF(COUNTIF(選手データ入力!$K12:$N12,AQ$8),"オ",""))</f>
        <v/>
      </c>
      <c r="AR21" s="74" t="str">
        <f>IF(COUNTIF(選手データ入力!$I12:$J12,AR$8),"○",IF(COUNTIF(選手データ入力!$K12:$N12,AR$8),"オ",""))</f>
        <v/>
      </c>
      <c r="AS21" s="74" t="str">
        <f>IF(COUNTIF(選手データ入力!$I12:$J12,AS$8),"○",IF(COUNTIF(選手データ入力!$K12:$N12,AS$8),"オ",""))</f>
        <v/>
      </c>
      <c r="AT21" s="74" t="str">
        <f>IF(COUNTIF(選手データ入力!$I12:$J12,AT$8),"○",IF(COUNTIF(選手データ入力!$K12:$N12,AT$8),"オ",""))</f>
        <v/>
      </c>
      <c r="AU21" s="74" t="str">
        <f>IF(COUNTIF(選手データ入力!$I12:$J12,AU$8),"○",IF(COUNTIF(選手データ入力!$K12:$N12,AU$8),"オ",""))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IF(選手データ入力!O12="○","○","")</f>
        <v/>
      </c>
      <c r="AY21" s="75" t="str">
        <f>IF(選手データ入力!P12="○","○","")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>
      <c r="A22" s="68">
        <v>8</v>
      </c>
      <c r="B22" s="156" t="str">
        <f>IF(選手データ入力!D13="","",選手データ入力!D13)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IF(COUNTIF(選手データ入力!$I13:$J13,AE$8),"○",IF(COUNTIF(選手データ入力!$K13:$N13,AE$8),"オ",""))</f>
        <v/>
      </c>
      <c r="AF22" s="74" t="str">
        <f>IF(COUNTIF(選手データ入力!$I13:$J13,AF$8),"○",IF(COUNTIF(選手データ入力!$K13:$N13,AF$8),"オ",""))</f>
        <v/>
      </c>
      <c r="AG22" s="74" t="str">
        <f>IF(COUNTIF(選手データ入力!$I13:$J13,AG$8),"○",IF(COUNTIF(選手データ入力!$K13:$N13,AG$8),"オ",""))</f>
        <v/>
      </c>
      <c r="AH22" s="74" t="str">
        <f>IF(COUNTIF(選手データ入力!$I13:$J13,AH$8),"○",IF(COUNTIF(選手データ入力!$K13:$N13,AH$8),"オ",""))</f>
        <v/>
      </c>
      <c r="AI22" s="74" t="str">
        <f>IF(COUNTIF(選手データ入力!$I13:$J13,AI$8),"○",IF(COUNTIF(選手データ入力!$K13:$N13,AI$8),"オ",""))</f>
        <v/>
      </c>
      <c r="AJ22" s="74" t="str">
        <f>IF(COUNTIF(選手データ入力!$I13:$J13,AJ$8),"○",IF(COUNTIF(選手データ入力!$K13:$N13,AJ$8),"オ",""))</f>
        <v/>
      </c>
      <c r="AK22" s="74" t="str">
        <f>IF(COUNTIF(選手データ入力!$I13:$J13,AK$8),"○",IF(COUNTIF(選手データ入力!$K13:$N13,AK$8),"オ",""))</f>
        <v/>
      </c>
      <c r="AL22" s="74" t="str">
        <f>IF(COUNTIF(選手データ入力!$I13:$J13,AL$8),"○",IF(COUNTIF(選手データ入力!$K13:$N13,AL$8),"オ",""))</f>
        <v/>
      </c>
      <c r="AM22" s="74" t="str">
        <f>IF(COUNTIF(選手データ入力!$I13:$J13,AM$8),"○",IF(COUNTIF(選手データ入力!$K13:$N13,AM$8),"オ",""))</f>
        <v/>
      </c>
      <c r="AN22" s="74" t="str">
        <f>IF(COUNTIF(選手データ入力!$I13:$J13,AN$8),"○",IF(COUNTIF(選手データ入力!$K13:$N13,AN$8),"オ",""))</f>
        <v/>
      </c>
      <c r="AO22" s="74" t="str">
        <f>IF(COUNTIF(選手データ入力!$I13:$J13,AO$8),"○",IF(COUNTIF(選手データ入力!$K13:$N13,AO$8),"オ",""))</f>
        <v/>
      </c>
      <c r="AP22" s="74" t="str">
        <f>IF(COUNTIF(選手データ入力!$I13:$J13,AP$8),"○",IF(COUNTIF(選手データ入力!$K13:$N13,AP$8),"オ",""))</f>
        <v/>
      </c>
      <c r="AQ22" s="74" t="str">
        <f>IF(COUNTIF(選手データ入力!$I13:$J13,AQ$8),"○",IF(COUNTIF(選手データ入力!$K13:$N13,AQ$8),"オ",""))</f>
        <v/>
      </c>
      <c r="AR22" s="74" t="str">
        <f>IF(COUNTIF(選手データ入力!$I13:$J13,AR$8),"○",IF(COUNTIF(選手データ入力!$K13:$N13,AR$8),"オ",""))</f>
        <v/>
      </c>
      <c r="AS22" s="74" t="str">
        <f>IF(COUNTIF(選手データ入力!$I13:$J13,AS$8),"○",IF(COUNTIF(選手データ入力!$K13:$N13,AS$8),"オ",""))</f>
        <v/>
      </c>
      <c r="AT22" s="74" t="str">
        <f>IF(COUNTIF(選手データ入力!$I13:$J13,AT$8),"○",IF(COUNTIF(選手データ入力!$K13:$N13,AT$8),"オ",""))</f>
        <v/>
      </c>
      <c r="AU22" s="74" t="str">
        <f>IF(COUNTIF(選手データ入力!$I13:$J13,AU$8),"○",IF(COUNTIF(選手データ入力!$K13:$N13,AU$8),"オ",""))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IF(選手データ入力!O13="○","○","")</f>
        <v/>
      </c>
      <c r="AY22" s="75" t="str">
        <f>IF(選手データ入力!P13="○","○","")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>
      <c r="A23" s="68">
        <v>9</v>
      </c>
      <c r="B23" s="156" t="str">
        <f>IF(選手データ入力!D14="","",選手データ入力!D14)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IF(COUNTIF(選手データ入力!$I14:$J14,AE$8),"○",IF(COUNTIF(選手データ入力!$K14:$N14,AE$8),"オ",""))</f>
        <v/>
      </c>
      <c r="AF23" s="74" t="str">
        <f>IF(COUNTIF(選手データ入力!$I14:$J14,AF$8),"○",IF(COUNTIF(選手データ入力!$K14:$N14,AF$8),"オ",""))</f>
        <v/>
      </c>
      <c r="AG23" s="74" t="str">
        <f>IF(COUNTIF(選手データ入力!$I14:$J14,AG$8),"○",IF(COUNTIF(選手データ入力!$K14:$N14,AG$8),"オ",""))</f>
        <v/>
      </c>
      <c r="AH23" s="74" t="str">
        <f>IF(COUNTIF(選手データ入力!$I14:$J14,AH$8),"○",IF(COUNTIF(選手データ入力!$K14:$N14,AH$8),"オ",""))</f>
        <v/>
      </c>
      <c r="AI23" s="74" t="str">
        <f>IF(COUNTIF(選手データ入力!$I14:$J14,AI$8),"○",IF(COUNTIF(選手データ入力!$K14:$N14,AI$8),"オ",""))</f>
        <v/>
      </c>
      <c r="AJ23" s="74" t="str">
        <f>IF(COUNTIF(選手データ入力!$I14:$J14,AJ$8),"○",IF(COUNTIF(選手データ入力!$K14:$N14,AJ$8),"オ",""))</f>
        <v/>
      </c>
      <c r="AK23" s="74" t="str">
        <f>IF(COUNTIF(選手データ入力!$I14:$J14,AK$8),"○",IF(COUNTIF(選手データ入力!$K14:$N14,AK$8),"オ",""))</f>
        <v/>
      </c>
      <c r="AL23" s="74" t="str">
        <f>IF(COUNTIF(選手データ入力!$I14:$J14,AL$8),"○",IF(COUNTIF(選手データ入力!$K14:$N14,AL$8),"オ",""))</f>
        <v/>
      </c>
      <c r="AM23" s="74" t="str">
        <f>IF(COUNTIF(選手データ入力!$I14:$J14,AM$8),"○",IF(COUNTIF(選手データ入力!$K14:$N14,AM$8),"オ",""))</f>
        <v/>
      </c>
      <c r="AN23" s="74" t="str">
        <f>IF(COUNTIF(選手データ入力!$I14:$J14,AN$8),"○",IF(COUNTIF(選手データ入力!$K14:$N14,AN$8),"オ",""))</f>
        <v/>
      </c>
      <c r="AO23" s="74" t="str">
        <f>IF(COUNTIF(選手データ入力!$I14:$J14,AO$8),"○",IF(COUNTIF(選手データ入力!$K14:$N14,AO$8),"オ",""))</f>
        <v/>
      </c>
      <c r="AP23" s="74" t="str">
        <f>IF(COUNTIF(選手データ入力!$I14:$J14,AP$8),"○",IF(COUNTIF(選手データ入力!$K14:$N14,AP$8),"オ",""))</f>
        <v/>
      </c>
      <c r="AQ23" s="74" t="str">
        <f>IF(COUNTIF(選手データ入力!$I14:$J14,AQ$8),"○",IF(COUNTIF(選手データ入力!$K14:$N14,AQ$8),"オ",""))</f>
        <v/>
      </c>
      <c r="AR23" s="74" t="str">
        <f>IF(COUNTIF(選手データ入力!$I14:$J14,AR$8),"○",IF(COUNTIF(選手データ入力!$K14:$N14,AR$8),"オ",""))</f>
        <v/>
      </c>
      <c r="AS23" s="74" t="str">
        <f>IF(COUNTIF(選手データ入力!$I14:$J14,AS$8),"○",IF(COUNTIF(選手データ入力!$K14:$N14,AS$8),"オ",""))</f>
        <v/>
      </c>
      <c r="AT23" s="74" t="str">
        <f>IF(COUNTIF(選手データ入力!$I14:$J14,AT$8),"○",IF(COUNTIF(選手データ入力!$K14:$N14,AT$8),"オ",""))</f>
        <v/>
      </c>
      <c r="AU23" s="74" t="str">
        <f>IF(COUNTIF(選手データ入力!$I14:$J14,AU$8),"○",IF(COUNTIF(選手データ入力!$K14:$N14,AU$8),"オ",""))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IF(選手データ入力!O14="○","○","")</f>
        <v/>
      </c>
      <c r="AY23" s="75" t="str">
        <f>IF(選手データ入力!P14="○","○","")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>
      <c r="A24" s="68">
        <v>10</v>
      </c>
      <c r="B24" s="171" t="str">
        <f>IF(選手データ入力!D15="","",選手データ入力!D15)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IF(COUNTIF(選手データ入力!$I15:$J15,AE$8),"○",IF(COUNTIF(選手データ入力!$K15:$N15,AE$8),"オ",""))</f>
        <v/>
      </c>
      <c r="AF24" s="76" t="str">
        <f>IF(COUNTIF(選手データ入力!$I15:$J15,AF$8),"○",IF(COUNTIF(選手データ入力!$K15:$N15,AF$8),"オ",""))</f>
        <v/>
      </c>
      <c r="AG24" s="76" t="str">
        <f>IF(COUNTIF(選手データ入力!$I15:$J15,AG$8),"○",IF(COUNTIF(選手データ入力!$K15:$N15,AG$8),"オ",""))</f>
        <v/>
      </c>
      <c r="AH24" s="76" t="str">
        <f>IF(COUNTIF(選手データ入力!$I15:$J15,AH$8),"○",IF(COUNTIF(選手データ入力!$K15:$N15,AH$8),"オ",""))</f>
        <v/>
      </c>
      <c r="AI24" s="76" t="str">
        <f>IF(COUNTIF(選手データ入力!$I15:$J15,AI$8),"○",IF(COUNTIF(選手データ入力!$K15:$N15,AI$8),"オ",""))</f>
        <v/>
      </c>
      <c r="AJ24" s="76" t="str">
        <f>IF(COUNTIF(選手データ入力!$I15:$J15,AJ$8),"○",IF(COUNTIF(選手データ入力!$K15:$N15,AJ$8),"オ",""))</f>
        <v/>
      </c>
      <c r="AK24" s="76" t="str">
        <f>IF(COUNTIF(選手データ入力!$I15:$J15,AK$8),"○",IF(COUNTIF(選手データ入力!$K15:$N15,AK$8),"オ",""))</f>
        <v/>
      </c>
      <c r="AL24" s="76" t="str">
        <f>IF(COUNTIF(選手データ入力!$I15:$J15,AL$8),"○",IF(COUNTIF(選手データ入力!$K15:$N15,AL$8),"オ",""))</f>
        <v/>
      </c>
      <c r="AM24" s="76" t="str">
        <f>IF(COUNTIF(選手データ入力!$I15:$J15,AM$8),"○",IF(COUNTIF(選手データ入力!$K15:$N15,AM$8),"オ",""))</f>
        <v/>
      </c>
      <c r="AN24" s="76" t="str">
        <f>IF(COUNTIF(選手データ入力!$I15:$J15,AN$8),"○",IF(COUNTIF(選手データ入力!$K15:$N15,AN$8),"オ",""))</f>
        <v/>
      </c>
      <c r="AO24" s="76" t="str">
        <f>IF(COUNTIF(選手データ入力!$I15:$J15,AO$8),"○",IF(COUNTIF(選手データ入力!$K15:$N15,AO$8),"オ",""))</f>
        <v/>
      </c>
      <c r="AP24" s="76" t="str">
        <f>IF(COUNTIF(選手データ入力!$I15:$J15,AP$8),"○",IF(COUNTIF(選手データ入力!$K15:$N15,AP$8),"オ",""))</f>
        <v/>
      </c>
      <c r="AQ24" s="76" t="str">
        <f>IF(COUNTIF(選手データ入力!$I15:$J15,AQ$8),"○",IF(COUNTIF(選手データ入力!$K15:$N15,AQ$8),"オ",""))</f>
        <v/>
      </c>
      <c r="AR24" s="76" t="str">
        <f>IF(COUNTIF(選手データ入力!$I15:$J15,AR$8),"○",IF(COUNTIF(選手データ入力!$K15:$N15,AR$8),"オ",""))</f>
        <v/>
      </c>
      <c r="AS24" s="76" t="str">
        <f>IF(COUNTIF(選手データ入力!$I15:$J15,AS$8),"○",IF(COUNTIF(選手データ入力!$K15:$N15,AS$8),"オ",""))</f>
        <v/>
      </c>
      <c r="AT24" s="76" t="str">
        <f>IF(COUNTIF(選手データ入力!$I15:$J15,AT$8),"○",IF(COUNTIF(選手データ入力!$K15:$N15,AT$8),"オ",""))</f>
        <v/>
      </c>
      <c r="AU24" s="76" t="str">
        <f>IF(COUNTIF(選手データ入力!$I15:$J15,AU$8),"○",IF(COUNTIF(選手データ入力!$K15:$N15,AU$8),"オ",""))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IF(選手データ入力!O15="○","○","")</f>
        <v/>
      </c>
      <c r="AY24" s="77" t="str">
        <f>IF(選手データ入力!P15="○","○","")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>
      <c r="A25" s="68">
        <v>11</v>
      </c>
      <c r="B25" s="163" t="str">
        <f>IF(選手データ入力!D16="","",選手データ入力!D16)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79" t="str">
        <f>IF($B25="","",VLOOKUP($B25,選手データ入力!$D$6:$H$45,4,0))</f>
        <v/>
      </c>
      <c r="X25" s="180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IF(COUNTIF(選手データ入力!$I16:$J16,AE$8),"○",IF(COUNTIF(選手データ入力!$K16:$N16,AE$8),"オ",""))</f>
        <v/>
      </c>
      <c r="AF25" s="72" t="str">
        <f>IF(COUNTIF(選手データ入力!$I16:$J16,AF$8),"○",IF(COUNTIF(選手データ入力!$K16:$N16,AF$8),"オ",""))</f>
        <v/>
      </c>
      <c r="AG25" s="72" t="str">
        <f>IF(COUNTIF(選手データ入力!$I16:$J16,AG$8),"○",IF(COUNTIF(選手データ入力!$K16:$N16,AG$8),"オ",""))</f>
        <v/>
      </c>
      <c r="AH25" s="72" t="str">
        <f>IF(COUNTIF(選手データ入力!$I16:$J16,AH$8),"○",IF(COUNTIF(選手データ入力!$K16:$N16,AH$8),"オ",""))</f>
        <v/>
      </c>
      <c r="AI25" s="72" t="str">
        <f>IF(COUNTIF(選手データ入力!$I16:$J16,AI$8),"○",IF(COUNTIF(選手データ入力!$K16:$N16,AI$8),"オ",""))</f>
        <v/>
      </c>
      <c r="AJ25" s="72" t="str">
        <f>IF(COUNTIF(選手データ入力!$I16:$J16,AJ$8),"○",IF(COUNTIF(選手データ入力!$K16:$N16,AJ$8),"オ",""))</f>
        <v/>
      </c>
      <c r="AK25" s="72" t="str">
        <f>IF(COUNTIF(選手データ入力!$I16:$J16,AK$8),"○",IF(COUNTIF(選手データ入力!$K16:$N16,AK$8),"オ",""))</f>
        <v/>
      </c>
      <c r="AL25" s="72" t="str">
        <f>IF(COUNTIF(選手データ入力!$I16:$J16,AL$8),"○",IF(COUNTIF(選手データ入力!$K16:$N16,AL$8),"オ",""))</f>
        <v/>
      </c>
      <c r="AM25" s="72" t="str">
        <f>IF(COUNTIF(選手データ入力!$I16:$J16,AM$8),"○",IF(COUNTIF(選手データ入力!$K16:$N16,AM$8),"オ",""))</f>
        <v/>
      </c>
      <c r="AN25" s="72" t="str">
        <f>IF(COUNTIF(選手データ入力!$I16:$J16,AN$8),"○",IF(COUNTIF(選手データ入力!$K16:$N16,AN$8),"オ",""))</f>
        <v/>
      </c>
      <c r="AO25" s="72" t="str">
        <f>IF(COUNTIF(選手データ入力!$I16:$J16,AO$8),"○",IF(COUNTIF(選手データ入力!$K16:$N16,AO$8),"オ",""))</f>
        <v/>
      </c>
      <c r="AP25" s="72" t="str">
        <f>IF(COUNTIF(選手データ入力!$I16:$J16,AP$8),"○",IF(COUNTIF(選手データ入力!$K16:$N16,AP$8),"オ",""))</f>
        <v/>
      </c>
      <c r="AQ25" s="72" t="str">
        <f>IF(COUNTIF(選手データ入力!$I16:$J16,AQ$8),"○",IF(COUNTIF(選手データ入力!$K16:$N16,AQ$8),"オ",""))</f>
        <v/>
      </c>
      <c r="AR25" s="72" t="str">
        <f>IF(COUNTIF(選手データ入力!$I16:$J16,AR$8),"○",IF(COUNTIF(選手データ入力!$K16:$N16,AR$8),"オ",""))</f>
        <v/>
      </c>
      <c r="AS25" s="72" t="str">
        <f>IF(COUNTIF(選手データ入力!$I16:$J16,AS$8),"○",IF(COUNTIF(選手データ入力!$K16:$N16,AS$8),"オ",""))</f>
        <v/>
      </c>
      <c r="AT25" s="72" t="str">
        <f>IF(COUNTIF(選手データ入力!$I16:$J16,AT$8),"○",IF(COUNTIF(選手データ入力!$K16:$N16,AT$8),"オ",""))</f>
        <v/>
      </c>
      <c r="AU25" s="72" t="str">
        <f>IF(COUNTIF(選手データ入力!$I16:$J16,AU$8),"○",IF(COUNTIF(選手データ入力!$K16:$N16,AU$8),"オ",""))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IF(選手データ入力!O16="○","○","")</f>
        <v/>
      </c>
      <c r="AY25" s="73" t="str">
        <f>IF(選手データ入力!P16="○","○","")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>
      <c r="A26" s="68">
        <v>12</v>
      </c>
      <c r="B26" s="156" t="str">
        <f>IF(選手データ入力!D17="","",選手データ入力!D17)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IF(COUNTIF(選手データ入力!$I17:$J17,AE$8),"○",IF(COUNTIF(選手データ入力!$K17:$N17,AE$8),"オ",""))</f>
        <v/>
      </c>
      <c r="AF26" s="74" t="str">
        <f>IF(COUNTIF(選手データ入力!$I17:$J17,AF$8),"○",IF(COUNTIF(選手データ入力!$K17:$N17,AF$8),"オ",""))</f>
        <v/>
      </c>
      <c r="AG26" s="74" t="str">
        <f>IF(COUNTIF(選手データ入力!$I17:$J17,AG$8),"○",IF(COUNTIF(選手データ入力!$K17:$N17,AG$8),"オ",""))</f>
        <v/>
      </c>
      <c r="AH26" s="74" t="str">
        <f>IF(COUNTIF(選手データ入力!$I17:$J17,AH$8),"○",IF(COUNTIF(選手データ入力!$K17:$N17,AH$8),"オ",""))</f>
        <v/>
      </c>
      <c r="AI26" s="74" t="str">
        <f>IF(COUNTIF(選手データ入力!$I17:$J17,AI$8),"○",IF(COUNTIF(選手データ入力!$K17:$N17,AI$8),"オ",""))</f>
        <v/>
      </c>
      <c r="AJ26" s="74" t="str">
        <f>IF(COUNTIF(選手データ入力!$I17:$J17,AJ$8),"○",IF(COUNTIF(選手データ入力!$K17:$N17,AJ$8),"オ",""))</f>
        <v/>
      </c>
      <c r="AK26" s="74" t="str">
        <f>IF(COUNTIF(選手データ入力!$I17:$J17,AK$8),"○",IF(COUNTIF(選手データ入力!$K17:$N17,AK$8),"オ",""))</f>
        <v/>
      </c>
      <c r="AL26" s="74" t="str">
        <f>IF(COUNTIF(選手データ入力!$I17:$J17,AL$8),"○",IF(COUNTIF(選手データ入力!$K17:$N17,AL$8),"オ",""))</f>
        <v/>
      </c>
      <c r="AM26" s="74" t="str">
        <f>IF(COUNTIF(選手データ入力!$I17:$J17,AM$8),"○",IF(COUNTIF(選手データ入力!$K17:$N17,AM$8),"オ",""))</f>
        <v/>
      </c>
      <c r="AN26" s="74" t="str">
        <f>IF(COUNTIF(選手データ入力!$I17:$J17,AN$8),"○",IF(COUNTIF(選手データ入力!$K17:$N17,AN$8),"オ",""))</f>
        <v/>
      </c>
      <c r="AO26" s="74" t="str">
        <f>IF(COUNTIF(選手データ入力!$I17:$J17,AO$8),"○",IF(COUNTIF(選手データ入力!$K17:$N17,AO$8),"オ",""))</f>
        <v/>
      </c>
      <c r="AP26" s="74" t="str">
        <f>IF(COUNTIF(選手データ入力!$I17:$J17,AP$8),"○",IF(COUNTIF(選手データ入力!$K17:$N17,AP$8),"オ",""))</f>
        <v/>
      </c>
      <c r="AQ26" s="74" t="str">
        <f>IF(COUNTIF(選手データ入力!$I17:$J17,AQ$8),"○",IF(COUNTIF(選手データ入力!$K17:$N17,AQ$8),"オ",""))</f>
        <v/>
      </c>
      <c r="AR26" s="74" t="str">
        <f>IF(COUNTIF(選手データ入力!$I17:$J17,AR$8),"○",IF(COUNTIF(選手データ入力!$K17:$N17,AR$8),"オ",""))</f>
        <v/>
      </c>
      <c r="AS26" s="74" t="str">
        <f>IF(COUNTIF(選手データ入力!$I17:$J17,AS$8),"○",IF(COUNTIF(選手データ入力!$K17:$N17,AS$8),"オ",""))</f>
        <v/>
      </c>
      <c r="AT26" s="74" t="str">
        <f>IF(COUNTIF(選手データ入力!$I17:$J17,AT$8),"○",IF(COUNTIF(選手データ入力!$K17:$N17,AT$8),"オ",""))</f>
        <v/>
      </c>
      <c r="AU26" s="74" t="str">
        <f>IF(COUNTIF(選手データ入力!$I17:$J17,AU$8),"○",IF(COUNTIF(選手データ入力!$K17:$N17,AU$8),"オ",""))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IF(選手データ入力!O17="○","○","")</f>
        <v/>
      </c>
      <c r="AY26" s="75" t="str">
        <f>IF(選手データ入力!P17="○","○","")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>
      <c r="A27" s="68">
        <v>13</v>
      </c>
      <c r="B27" s="156" t="str">
        <f>IF(選手データ入力!D18="","",選手データ入力!D18)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IF(COUNTIF(選手データ入力!$I18:$J18,AE$8),"○",IF(COUNTIF(選手データ入力!$K18:$N18,AE$8),"オ",""))</f>
        <v/>
      </c>
      <c r="AF27" s="74" t="str">
        <f>IF(COUNTIF(選手データ入力!$I18:$J18,AF$8),"○",IF(COUNTIF(選手データ入力!$K18:$N18,AF$8),"オ",""))</f>
        <v/>
      </c>
      <c r="AG27" s="74" t="str">
        <f>IF(COUNTIF(選手データ入力!$I18:$J18,AG$8),"○",IF(COUNTIF(選手データ入力!$K18:$N18,AG$8),"オ",""))</f>
        <v/>
      </c>
      <c r="AH27" s="74" t="str">
        <f>IF(COUNTIF(選手データ入力!$I18:$J18,AH$8),"○",IF(COUNTIF(選手データ入力!$K18:$N18,AH$8),"オ",""))</f>
        <v/>
      </c>
      <c r="AI27" s="74" t="str">
        <f>IF(COUNTIF(選手データ入力!$I18:$J18,AI$8),"○",IF(COUNTIF(選手データ入力!$K18:$N18,AI$8),"オ",""))</f>
        <v/>
      </c>
      <c r="AJ27" s="74" t="str">
        <f>IF(COUNTIF(選手データ入力!$I18:$J18,AJ$8),"○",IF(COUNTIF(選手データ入力!$K18:$N18,AJ$8),"オ",""))</f>
        <v/>
      </c>
      <c r="AK27" s="74" t="str">
        <f>IF(COUNTIF(選手データ入力!$I18:$J18,AK$8),"○",IF(COUNTIF(選手データ入力!$K18:$N18,AK$8),"オ",""))</f>
        <v/>
      </c>
      <c r="AL27" s="74" t="str">
        <f>IF(COUNTIF(選手データ入力!$I18:$J18,AL$8),"○",IF(COUNTIF(選手データ入力!$K18:$N18,AL$8),"オ",""))</f>
        <v/>
      </c>
      <c r="AM27" s="74" t="str">
        <f>IF(COUNTIF(選手データ入力!$I18:$J18,AM$8),"○",IF(COUNTIF(選手データ入力!$K18:$N18,AM$8),"オ",""))</f>
        <v/>
      </c>
      <c r="AN27" s="74" t="str">
        <f>IF(COUNTIF(選手データ入力!$I18:$J18,AN$8),"○",IF(COUNTIF(選手データ入力!$K18:$N18,AN$8),"オ",""))</f>
        <v/>
      </c>
      <c r="AO27" s="74" t="str">
        <f>IF(COUNTIF(選手データ入力!$I18:$J18,AO$8),"○",IF(COUNTIF(選手データ入力!$K18:$N18,AO$8),"オ",""))</f>
        <v/>
      </c>
      <c r="AP27" s="74" t="str">
        <f>IF(COUNTIF(選手データ入力!$I18:$J18,AP$8),"○",IF(COUNTIF(選手データ入力!$K18:$N18,AP$8),"オ",""))</f>
        <v/>
      </c>
      <c r="AQ27" s="74" t="str">
        <f>IF(COUNTIF(選手データ入力!$I18:$J18,AQ$8),"○",IF(COUNTIF(選手データ入力!$K18:$N18,AQ$8),"オ",""))</f>
        <v/>
      </c>
      <c r="AR27" s="74" t="str">
        <f>IF(COUNTIF(選手データ入力!$I18:$J18,AR$8),"○",IF(COUNTIF(選手データ入力!$K18:$N18,AR$8),"オ",""))</f>
        <v/>
      </c>
      <c r="AS27" s="74" t="str">
        <f>IF(COUNTIF(選手データ入力!$I18:$J18,AS$8),"○",IF(COUNTIF(選手データ入力!$K18:$N18,AS$8),"オ",""))</f>
        <v/>
      </c>
      <c r="AT27" s="74" t="str">
        <f>IF(COUNTIF(選手データ入力!$I18:$J18,AT$8),"○",IF(COUNTIF(選手データ入力!$K18:$N18,AT$8),"オ",""))</f>
        <v/>
      </c>
      <c r="AU27" s="74" t="str">
        <f>IF(COUNTIF(選手データ入力!$I18:$J18,AU$8),"○",IF(COUNTIF(選手データ入力!$K18:$N18,AU$8),"オ",""))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IF(選手データ入力!O18="○","○","")</f>
        <v/>
      </c>
      <c r="AY27" s="75" t="str">
        <f>IF(選手データ入力!P18="○","○","")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>
      <c r="A28" s="68">
        <v>14</v>
      </c>
      <c r="B28" s="156" t="str">
        <f>IF(選手データ入力!D19="","",選手データ入力!D19)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IF(COUNTIF(選手データ入力!$I19:$J19,AE$8),"○",IF(COUNTIF(選手データ入力!$K19:$N19,AE$8),"オ",""))</f>
        <v/>
      </c>
      <c r="AF28" s="74" t="str">
        <f>IF(COUNTIF(選手データ入力!$I19:$J19,AF$8),"○",IF(COUNTIF(選手データ入力!$K19:$N19,AF$8),"オ",""))</f>
        <v/>
      </c>
      <c r="AG28" s="74" t="str">
        <f>IF(COUNTIF(選手データ入力!$I19:$J19,AG$8),"○",IF(COUNTIF(選手データ入力!$K19:$N19,AG$8),"オ",""))</f>
        <v/>
      </c>
      <c r="AH28" s="74" t="str">
        <f>IF(COUNTIF(選手データ入力!$I19:$J19,AH$8),"○",IF(COUNTIF(選手データ入力!$K19:$N19,AH$8),"オ",""))</f>
        <v/>
      </c>
      <c r="AI28" s="74" t="str">
        <f>IF(COUNTIF(選手データ入力!$I19:$J19,AI$8),"○",IF(COUNTIF(選手データ入力!$K19:$N19,AI$8),"オ",""))</f>
        <v/>
      </c>
      <c r="AJ28" s="74" t="str">
        <f>IF(COUNTIF(選手データ入力!$I19:$J19,AJ$8),"○",IF(COUNTIF(選手データ入力!$K19:$N19,AJ$8),"オ",""))</f>
        <v/>
      </c>
      <c r="AK28" s="74" t="str">
        <f>IF(COUNTIF(選手データ入力!$I19:$J19,AK$8),"○",IF(COUNTIF(選手データ入力!$K19:$N19,AK$8),"オ",""))</f>
        <v/>
      </c>
      <c r="AL28" s="74" t="str">
        <f>IF(COUNTIF(選手データ入力!$I19:$J19,AL$8),"○",IF(COUNTIF(選手データ入力!$K19:$N19,AL$8),"オ",""))</f>
        <v/>
      </c>
      <c r="AM28" s="74" t="str">
        <f>IF(COUNTIF(選手データ入力!$I19:$J19,AM$8),"○",IF(COUNTIF(選手データ入力!$K19:$N19,AM$8),"オ",""))</f>
        <v/>
      </c>
      <c r="AN28" s="74" t="str">
        <f>IF(COUNTIF(選手データ入力!$I19:$J19,AN$8),"○",IF(COUNTIF(選手データ入力!$K19:$N19,AN$8),"オ",""))</f>
        <v/>
      </c>
      <c r="AO28" s="74" t="str">
        <f>IF(COUNTIF(選手データ入力!$I19:$J19,AO$8),"○",IF(COUNTIF(選手データ入力!$K19:$N19,AO$8),"オ",""))</f>
        <v/>
      </c>
      <c r="AP28" s="74" t="str">
        <f>IF(COUNTIF(選手データ入力!$I19:$J19,AP$8),"○",IF(COUNTIF(選手データ入力!$K19:$N19,AP$8),"オ",""))</f>
        <v/>
      </c>
      <c r="AQ28" s="74" t="str">
        <f>IF(COUNTIF(選手データ入力!$I19:$J19,AQ$8),"○",IF(COUNTIF(選手データ入力!$K19:$N19,AQ$8),"オ",""))</f>
        <v/>
      </c>
      <c r="AR28" s="74" t="str">
        <f>IF(COUNTIF(選手データ入力!$I19:$J19,AR$8),"○",IF(COUNTIF(選手データ入力!$K19:$N19,AR$8),"オ",""))</f>
        <v/>
      </c>
      <c r="AS28" s="74" t="str">
        <f>IF(COUNTIF(選手データ入力!$I19:$J19,AS$8),"○",IF(COUNTIF(選手データ入力!$K19:$N19,AS$8),"オ",""))</f>
        <v/>
      </c>
      <c r="AT28" s="74" t="str">
        <f>IF(COUNTIF(選手データ入力!$I19:$J19,AT$8),"○",IF(COUNTIF(選手データ入力!$K19:$N19,AT$8),"オ",""))</f>
        <v/>
      </c>
      <c r="AU28" s="74" t="str">
        <f>IF(COUNTIF(選手データ入力!$I19:$J19,AU$8),"○",IF(COUNTIF(選手データ入力!$K19:$N19,AU$8),"オ",""))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IF(選手データ入力!O19="○","○","")</f>
        <v/>
      </c>
      <c r="AY28" s="75" t="str">
        <f>IF(選手データ入力!P19="○","○","")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>
      <c r="A29" s="68">
        <v>15</v>
      </c>
      <c r="B29" s="171" t="str">
        <f>IF(選手データ入力!D20="","",選手データ入力!D20)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IF(COUNTIF(選手データ入力!$I20:$J20,AE$8),"○",IF(COUNTIF(選手データ入力!$K20:$N20,AE$8),"オ",""))</f>
        <v/>
      </c>
      <c r="AF29" s="76" t="str">
        <f>IF(COUNTIF(選手データ入力!$I20:$J20,AF$8),"○",IF(COUNTIF(選手データ入力!$K20:$N20,AF$8),"オ",""))</f>
        <v/>
      </c>
      <c r="AG29" s="76" t="str">
        <f>IF(COUNTIF(選手データ入力!$I20:$J20,AG$8),"○",IF(COUNTIF(選手データ入力!$K20:$N20,AG$8),"オ",""))</f>
        <v/>
      </c>
      <c r="AH29" s="76" t="str">
        <f>IF(COUNTIF(選手データ入力!$I20:$J20,AH$8),"○",IF(COUNTIF(選手データ入力!$K20:$N20,AH$8),"オ",""))</f>
        <v/>
      </c>
      <c r="AI29" s="76" t="str">
        <f>IF(COUNTIF(選手データ入力!$I20:$J20,AI$8),"○",IF(COUNTIF(選手データ入力!$K20:$N20,AI$8),"オ",""))</f>
        <v/>
      </c>
      <c r="AJ29" s="76" t="str">
        <f>IF(COUNTIF(選手データ入力!$I20:$J20,AJ$8),"○",IF(COUNTIF(選手データ入力!$K20:$N20,AJ$8),"オ",""))</f>
        <v/>
      </c>
      <c r="AK29" s="76" t="str">
        <f>IF(COUNTIF(選手データ入力!$I20:$J20,AK$8),"○",IF(COUNTIF(選手データ入力!$K20:$N20,AK$8),"オ",""))</f>
        <v/>
      </c>
      <c r="AL29" s="76" t="str">
        <f>IF(COUNTIF(選手データ入力!$I20:$J20,AL$8),"○",IF(COUNTIF(選手データ入力!$K20:$N20,AL$8),"オ",""))</f>
        <v/>
      </c>
      <c r="AM29" s="76" t="str">
        <f>IF(COUNTIF(選手データ入力!$I20:$J20,AM$8),"○",IF(COUNTIF(選手データ入力!$K20:$N20,AM$8),"オ",""))</f>
        <v/>
      </c>
      <c r="AN29" s="76" t="str">
        <f>IF(COUNTIF(選手データ入力!$I20:$J20,AN$8),"○",IF(COUNTIF(選手データ入力!$K20:$N20,AN$8),"オ",""))</f>
        <v/>
      </c>
      <c r="AO29" s="76" t="str">
        <f>IF(COUNTIF(選手データ入力!$I20:$J20,AO$8),"○",IF(COUNTIF(選手データ入力!$K20:$N20,AO$8),"オ",""))</f>
        <v/>
      </c>
      <c r="AP29" s="76" t="str">
        <f>IF(COUNTIF(選手データ入力!$I20:$J20,AP$8),"○",IF(COUNTIF(選手データ入力!$K20:$N20,AP$8),"オ",""))</f>
        <v/>
      </c>
      <c r="AQ29" s="76" t="str">
        <f>IF(COUNTIF(選手データ入力!$I20:$J20,AQ$8),"○",IF(COUNTIF(選手データ入力!$K20:$N20,AQ$8),"オ",""))</f>
        <v/>
      </c>
      <c r="AR29" s="76" t="str">
        <f>IF(COUNTIF(選手データ入力!$I20:$J20,AR$8),"○",IF(COUNTIF(選手データ入力!$K20:$N20,AR$8),"オ",""))</f>
        <v/>
      </c>
      <c r="AS29" s="76" t="str">
        <f>IF(COUNTIF(選手データ入力!$I20:$J20,AS$8),"○",IF(COUNTIF(選手データ入力!$K20:$N20,AS$8),"オ",""))</f>
        <v/>
      </c>
      <c r="AT29" s="76" t="str">
        <f>IF(COUNTIF(選手データ入力!$I20:$J20,AT$8),"○",IF(COUNTIF(選手データ入力!$K20:$N20,AT$8),"オ",""))</f>
        <v/>
      </c>
      <c r="AU29" s="76" t="str">
        <f>IF(COUNTIF(選手データ入力!$I20:$J20,AU$8),"○",IF(COUNTIF(選手データ入力!$K20:$N20,AU$8),"オ",""))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IF(選手データ入力!O20="○","○","")</f>
        <v/>
      </c>
      <c r="AY29" s="77" t="str">
        <f>IF(選手データ入力!P20="○","○","")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>
      <c r="A30" s="68">
        <v>16</v>
      </c>
      <c r="B30" s="163" t="str">
        <f>IF(選手データ入力!D21="","",選手データ入力!D21)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IF(COUNTIF(選手データ入力!$I21:$J21,AE$8),"○",IF(COUNTIF(選手データ入力!$K21:$N21,AE$8),"オ",""))</f>
        <v/>
      </c>
      <c r="AF30" s="72" t="str">
        <f>IF(COUNTIF(選手データ入力!$I21:$J21,AF$8),"○",IF(COUNTIF(選手データ入力!$K21:$N21,AF$8),"オ",""))</f>
        <v/>
      </c>
      <c r="AG30" s="72" t="str">
        <f>IF(COUNTIF(選手データ入力!$I21:$J21,AG$8),"○",IF(COUNTIF(選手データ入力!$K21:$N21,AG$8),"オ",""))</f>
        <v/>
      </c>
      <c r="AH30" s="72" t="str">
        <f>IF(COUNTIF(選手データ入力!$I21:$J21,AH$8),"○",IF(COUNTIF(選手データ入力!$K21:$N21,AH$8),"オ",""))</f>
        <v/>
      </c>
      <c r="AI30" s="72" t="str">
        <f>IF(COUNTIF(選手データ入力!$I21:$J21,AI$8),"○",IF(COUNTIF(選手データ入力!$K21:$N21,AI$8),"オ",""))</f>
        <v/>
      </c>
      <c r="AJ30" s="72" t="str">
        <f>IF(COUNTIF(選手データ入力!$I21:$J21,AJ$8),"○",IF(COUNTIF(選手データ入力!$K21:$N21,AJ$8),"オ",""))</f>
        <v/>
      </c>
      <c r="AK30" s="72" t="str">
        <f>IF(COUNTIF(選手データ入力!$I21:$J21,AK$8),"○",IF(COUNTIF(選手データ入力!$K21:$N21,AK$8),"オ",""))</f>
        <v/>
      </c>
      <c r="AL30" s="72" t="str">
        <f>IF(COUNTIF(選手データ入力!$I21:$J21,AL$8),"○",IF(COUNTIF(選手データ入力!$K21:$N21,AL$8),"オ",""))</f>
        <v/>
      </c>
      <c r="AM30" s="72" t="str">
        <f>IF(COUNTIF(選手データ入力!$I21:$J21,AM$8),"○",IF(COUNTIF(選手データ入力!$K21:$N21,AM$8),"オ",""))</f>
        <v/>
      </c>
      <c r="AN30" s="72" t="str">
        <f>IF(COUNTIF(選手データ入力!$I21:$J21,AN$8),"○",IF(COUNTIF(選手データ入力!$K21:$N21,AN$8),"オ",""))</f>
        <v/>
      </c>
      <c r="AO30" s="72" t="str">
        <f>IF(COUNTIF(選手データ入力!$I21:$J21,AO$8),"○",IF(COUNTIF(選手データ入力!$K21:$N21,AO$8),"オ",""))</f>
        <v/>
      </c>
      <c r="AP30" s="72" t="str">
        <f>IF(COUNTIF(選手データ入力!$I21:$J21,AP$8),"○",IF(COUNTIF(選手データ入力!$K21:$N21,AP$8),"オ",""))</f>
        <v/>
      </c>
      <c r="AQ30" s="72" t="str">
        <f>IF(COUNTIF(選手データ入力!$I21:$J21,AQ$8),"○",IF(COUNTIF(選手データ入力!$K21:$N21,AQ$8),"オ",""))</f>
        <v/>
      </c>
      <c r="AR30" s="72" t="str">
        <f>IF(COUNTIF(選手データ入力!$I21:$J21,AR$8),"○",IF(COUNTIF(選手データ入力!$K21:$N21,AR$8),"オ",""))</f>
        <v/>
      </c>
      <c r="AS30" s="72" t="str">
        <f>IF(COUNTIF(選手データ入力!$I21:$J21,AS$8),"○",IF(COUNTIF(選手データ入力!$K21:$N21,AS$8),"オ",""))</f>
        <v/>
      </c>
      <c r="AT30" s="72" t="str">
        <f>IF(COUNTIF(選手データ入力!$I21:$J21,AT$8),"○",IF(COUNTIF(選手データ入力!$K21:$N21,AT$8),"オ",""))</f>
        <v/>
      </c>
      <c r="AU30" s="72" t="str">
        <f>IF(COUNTIF(選手データ入力!$I21:$J21,AU$8),"○",IF(COUNTIF(選手データ入力!$K21:$N21,AU$8),"オ",""))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IF(選手データ入力!O21="○","○","")</f>
        <v/>
      </c>
      <c r="AY30" s="73" t="str">
        <f>IF(選手データ入力!P21="○","○","")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>
      <c r="A31" s="68">
        <v>17</v>
      </c>
      <c r="B31" s="156" t="str">
        <f>IF(選手データ入力!D22="","",選手データ入力!D22)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IF(COUNTIF(選手データ入力!$I22:$J22,AE$8),"○",IF(COUNTIF(選手データ入力!$K22:$N22,AE$8),"オ",""))</f>
        <v/>
      </c>
      <c r="AF31" s="74" t="str">
        <f>IF(COUNTIF(選手データ入力!$I22:$J22,AF$8),"○",IF(COUNTIF(選手データ入力!$K22:$N22,AF$8),"オ",""))</f>
        <v/>
      </c>
      <c r="AG31" s="74" t="str">
        <f>IF(COUNTIF(選手データ入力!$I22:$J22,AG$8),"○",IF(COUNTIF(選手データ入力!$K22:$N22,AG$8),"オ",""))</f>
        <v/>
      </c>
      <c r="AH31" s="74" t="str">
        <f>IF(COUNTIF(選手データ入力!$I22:$J22,AH$8),"○",IF(COUNTIF(選手データ入力!$K22:$N22,AH$8),"オ",""))</f>
        <v/>
      </c>
      <c r="AI31" s="74" t="str">
        <f>IF(COUNTIF(選手データ入力!$I22:$J22,AI$8),"○",IF(COUNTIF(選手データ入力!$K22:$N22,AI$8),"オ",""))</f>
        <v/>
      </c>
      <c r="AJ31" s="74" t="str">
        <f>IF(COUNTIF(選手データ入力!$I22:$J22,AJ$8),"○",IF(COUNTIF(選手データ入力!$K22:$N22,AJ$8),"オ",""))</f>
        <v/>
      </c>
      <c r="AK31" s="74" t="str">
        <f>IF(COUNTIF(選手データ入力!$I22:$J22,AK$8),"○",IF(COUNTIF(選手データ入力!$K22:$N22,AK$8),"オ",""))</f>
        <v/>
      </c>
      <c r="AL31" s="74" t="str">
        <f>IF(COUNTIF(選手データ入力!$I22:$J22,AL$8),"○",IF(COUNTIF(選手データ入力!$K22:$N22,AL$8),"オ",""))</f>
        <v/>
      </c>
      <c r="AM31" s="74" t="str">
        <f>IF(COUNTIF(選手データ入力!$I22:$J22,AM$8),"○",IF(COUNTIF(選手データ入力!$K22:$N22,AM$8),"オ",""))</f>
        <v/>
      </c>
      <c r="AN31" s="74" t="str">
        <f>IF(COUNTIF(選手データ入力!$I22:$J22,AN$8),"○",IF(COUNTIF(選手データ入力!$K22:$N22,AN$8),"オ",""))</f>
        <v/>
      </c>
      <c r="AO31" s="74" t="str">
        <f>IF(COUNTIF(選手データ入力!$I22:$J22,AO$8),"○",IF(COUNTIF(選手データ入力!$K22:$N22,AO$8),"オ",""))</f>
        <v/>
      </c>
      <c r="AP31" s="74" t="str">
        <f>IF(COUNTIF(選手データ入力!$I22:$J22,AP$8),"○",IF(COUNTIF(選手データ入力!$K22:$N22,AP$8),"オ",""))</f>
        <v/>
      </c>
      <c r="AQ31" s="74" t="str">
        <f>IF(COUNTIF(選手データ入力!$I22:$J22,AQ$8),"○",IF(COUNTIF(選手データ入力!$K22:$N22,AQ$8),"オ",""))</f>
        <v/>
      </c>
      <c r="AR31" s="74" t="str">
        <f>IF(COUNTIF(選手データ入力!$I22:$J22,AR$8),"○",IF(COUNTIF(選手データ入力!$K22:$N22,AR$8),"オ",""))</f>
        <v/>
      </c>
      <c r="AS31" s="74" t="str">
        <f>IF(COUNTIF(選手データ入力!$I22:$J22,AS$8),"○",IF(COUNTIF(選手データ入力!$K22:$N22,AS$8),"オ",""))</f>
        <v/>
      </c>
      <c r="AT31" s="74" t="str">
        <f>IF(COUNTIF(選手データ入力!$I22:$J22,AT$8),"○",IF(COUNTIF(選手データ入力!$K22:$N22,AT$8),"オ",""))</f>
        <v/>
      </c>
      <c r="AU31" s="74" t="str">
        <f>IF(COUNTIF(選手データ入力!$I22:$J22,AU$8),"○",IF(COUNTIF(選手データ入力!$K22:$N22,AU$8),"オ",""))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IF(選手データ入力!O22="○","○","")</f>
        <v/>
      </c>
      <c r="AY31" s="75" t="str">
        <f>IF(選手データ入力!P22="○","○","")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>
      <c r="A32" s="68">
        <v>18</v>
      </c>
      <c r="B32" s="156" t="str">
        <f>IF(選手データ入力!D23="","",選手データ入力!D23)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IF(COUNTIF(選手データ入力!$I23:$J23,AE$8),"○",IF(COUNTIF(選手データ入力!$K23:$N23,AE$8),"オ",""))</f>
        <v/>
      </c>
      <c r="AF32" s="74" t="str">
        <f>IF(COUNTIF(選手データ入力!$I23:$J23,AF$8),"○",IF(COUNTIF(選手データ入力!$K23:$N23,AF$8),"オ",""))</f>
        <v/>
      </c>
      <c r="AG32" s="74" t="str">
        <f>IF(COUNTIF(選手データ入力!$I23:$J23,AG$8),"○",IF(COUNTIF(選手データ入力!$K23:$N23,AG$8),"オ",""))</f>
        <v/>
      </c>
      <c r="AH32" s="74" t="str">
        <f>IF(COUNTIF(選手データ入力!$I23:$J23,AH$8),"○",IF(COUNTIF(選手データ入力!$K23:$N23,AH$8),"オ",""))</f>
        <v/>
      </c>
      <c r="AI32" s="74" t="str">
        <f>IF(COUNTIF(選手データ入力!$I23:$J23,AI$8),"○",IF(COUNTIF(選手データ入力!$K23:$N23,AI$8),"オ",""))</f>
        <v/>
      </c>
      <c r="AJ32" s="74" t="str">
        <f>IF(COUNTIF(選手データ入力!$I23:$J23,AJ$8),"○",IF(COUNTIF(選手データ入力!$K23:$N23,AJ$8),"オ",""))</f>
        <v/>
      </c>
      <c r="AK32" s="74" t="str">
        <f>IF(COUNTIF(選手データ入力!$I23:$J23,AK$8),"○",IF(COUNTIF(選手データ入力!$K23:$N23,AK$8),"オ",""))</f>
        <v/>
      </c>
      <c r="AL32" s="74" t="str">
        <f>IF(COUNTIF(選手データ入力!$I23:$J23,AL$8),"○",IF(COUNTIF(選手データ入力!$K23:$N23,AL$8),"オ",""))</f>
        <v/>
      </c>
      <c r="AM32" s="74" t="str">
        <f>IF(COUNTIF(選手データ入力!$I23:$J23,AM$8),"○",IF(COUNTIF(選手データ入力!$K23:$N23,AM$8),"オ",""))</f>
        <v/>
      </c>
      <c r="AN32" s="74" t="str">
        <f>IF(COUNTIF(選手データ入力!$I23:$J23,AN$8),"○",IF(COUNTIF(選手データ入力!$K23:$N23,AN$8),"オ",""))</f>
        <v/>
      </c>
      <c r="AO32" s="74" t="str">
        <f>IF(COUNTIF(選手データ入力!$I23:$J23,AO$8),"○",IF(COUNTIF(選手データ入力!$K23:$N23,AO$8),"オ",""))</f>
        <v/>
      </c>
      <c r="AP32" s="74" t="str">
        <f>IF(COUNTIF(選手データ入力!$I23:$J23,AP$8),"○",IF(COUNTIF(選手データ入力!$K23:$N23,AP$8),"オ",""))</f>
        <v/>
      </c>
      <c r="AQ32" s="74" t="str">
        <f>IF(COUNTIF(選手データ入力!$I23:$J23,AQ$8),"○",IF(COUNTIF(選手データ入力!$K23:$N23,AQ$8),"オ",""))</f>
        <v/>
      </c>
      <c r="AR32" s="74" t="str">
        <f>IF(COUNTIF(選手データ入力!$I23:$J23,AR$8),"○",IF(COUNTIF(選手データ入力!$K23:$N23,AR$8),"オ",""))</f>
        <v/>
      </c>
      <c r="AS32" s="74" t="str">
        <f>IF(COUNTIF(選手データ入力!$I23:$J23,AS$8),"○",IF(COUNTIF(選手データ入力!$K23:$N23,AS$8),"オ",""))</f>
        <v/>
      </c>
      <c r="AT32" s="74" t="str">
        <f>IF(COUNTIF(選手データ入力!$I23:$J23,AT$8),"○",IF(COUNTIF(選手データ入力!$K23:$N23,AT$8),"オ",""))</f>
        <v/>
      </c>
      <c r="AU32" s="74" t="str">
        <f>IF(COUNTIF(選手データ入力!$I23:$J23,AU$8),"○",IF(COUNTIF(選手データ入力!$K23:$N23,AU$8),"オ",""))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IF(選手データ入力!O23="○","○","")</f>
        <v/>
      </c>
      <c r="AY32" s="75" t="str">
        <f>IF(選手データ入力!P23="○","○","")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>
      <c r="A33" s="68">
        <v>19</v>
      </c>
      <c r="B33" s="156" t="str">
        <f>IF(選手データ入力!D24="","",選手データ入力!D24)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IF(COUNTIF(選手データ入力!$I24:$J24,AE$8),"○",IF(COUNTIF(選手データ入力!$K24:$N24,AE$8),"オ",""))</f>
        <v/>
      </c>
      <c r="AF33" s="74" t="str">
        <f>IF(COUNTIF(選手データ入力!$I24:$J24,AF$8),"○",IF(COUNTIF(選手データ入力!$K24:$N24,AF$8),"オ",""))</f>
        <v/>
      </c>
      <c r="AG33" s="74" t="str">
        <f>IF(COUNTIF(選手データ入力!$I24:$J24,AG$8),"○",IF(COUNTIF(選手データ入力!$K24:$N24,AG$8),"オ",""))</f>
        <v/>
      </c>
      <c r="AH33" s="74" t="str">
        <f>IF(COUNTIF(選手データ入力!$I24:$J24,AH$8),"○",IF(COUNTIF(選手データ入力!$K24:$N24,AH$8),"オ",""))</f>
        <v/>
      </c>
      <c r="AI33" s="74" t="str">
        <f>IF(COUNTIF(選手データ入力!$I24:$J24,AI$8),"○",IF(COUNTIF(選手データ入力!$K24:$N24,AI$8),"オ",""))</f>
        <v/>
      </c>
      <c r="AJ33" s="74" t="str">
        <f>IF(COUNTIF(選手データ入力!$I24:$J24,AJ$8),"○",IF(COUNTIF(選手データ入力!$K24:$N24,AJ$8),"オ",""))</f>
        <v/>
      </c>
      <c r="AK33" s="74" t="str">
        <f>IF(COUNTIF(選手データ入力!$I24:$J24,AK$8),"○",IF(COUNTIF(選手データ入力!$K24:$N24,AK$8),"オ",""))</f>
        <v/>
      </c>
      <c r="AL33" s="74" t="str">
        <f>IF(COUNTIF(選手データ入力!$I24:$J24,AL$8),"○",IF(COUNTIF(選手データ入力!$K24:$N24,AL$8),"オ",""))</f>
        <v/>
      </c>
      <c r="AM33" s="74" t="str">
        <f>IF(COUNTIF(選手データ入力!$I24:$J24,AM$8),"○",IF(COUNTIF(選手データ入力!$K24:$N24,AM$8),"オ",""))</f>
        <v/>
      </c>
      <c r="AN33" s="74" t="str">
        <f>IF(COUNTIF(選手データ入力!$I24:$J24,AN$8),"○",IF(COUNTIF(選手データ入力!$K24:$N24,AN$8),"オ",""))</f>
        <v/>
      </c>
      <c r="AO33" s="74" t="str">
        <f>IF(COUNTIF(選手データ入力!$I24:$J24,AO$8),"○",IF(COUNTIF(選手データ入力!$K24:$N24,AO$8),"オ",""))</f>
        <v/>
      </c>
      <c r="AP33" s="74" t="str">
        <f>IF(COUNTIF(選手データ入力!$I24:$J24,AP$8),"○",IF(COUNTIF(選手データ入力!$K24:$N24,AP$8),"オ",""))</f>
        <v/>
      </c>
      <c r="AQ33" s="74" t="str">
        <f>IF(COUNTIF(選手データ入力!$I24:$J24,AQ$8),"○",IF(COUNTIF(選手データ入力!$K24:$N24,AQ$8),"オ",""))</f>
        <v/>
      </c>
      <c r="AR33" s="74" t="str">
        <f>IF(COUNTIF(選手データ入力!$I24:$J24,AR$8),"○",IF(COUNTIF(選手データ入力!$K24:$N24,AR$8),"オ",""))</f>
        <v/>
      </c>
      <c r="AS33" s="74" t="str">
        <f>IF(COUNTIF(選手データ入力!$I24:$J24,AS$8),"○",IF(COUNTIF(選手データ入力!$K24:$N24,AS$8),"オ",""))</f>
        <v/>
      </c>
      <c r="AT33" s="74" t="str">
        <f>IF(COUNTIF(選手データ入力!$I24:$J24,AT$8),"○",IF(COUNTIF(選手データ入力!$K24:$N24,AT$8),"オ",""))</f>
        <v/>
      </c>
      <c r="AU33" s="74" t="str">
        <f>IF(COUNTIF(選手データ入力!$I24:$J24,AU$8),"○",IF(COUNTIF(選手データ入力!$K24:$N24,AU$8),"オ",""))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IF(選手データ入力!O24="○","○","")</f>
        <v/>
      </c>
      <c r="AY33" s="75" t="str">
        <f>IF(選手データ入力!P24="○","○","")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>
      <c r="A34" s="68">
        <v>20</v>
      </c>
      <c r="B34" s="171" t="str">
        <f>IF(選手データ入力!D25="","",選手データ入力!D25)</f>
        <v/>
      </c>
      <c r="C34" s="172"/>
      <c r="D34" s="173"/>
      <c r="E34" s="174" t="str">
        <f>IF($B34="","",VLOOKUP($B34,選手データ入力!$D$6:$H$45,2,0))</f>
        <v/>
      </c>
      <c r="F34" s="174"/>
      <c r="G34" s="174"/>
      <c r="H34" s="174"/>
      <c r="I34" s="174"/>
      <c r="J34" s="174"/>
      <c r="K34" s="174"/>
      <c r="L34" s="174"/>
      <c r="M34" s="174"/>
      <c r="N34" s="175" t="str">
        <f>IF($B34="","",VLOOKUP($B34,選手データ入力!$D$6:$H$45,3,0))</f>
        <v/>
      </c>
      <c r="O34" s="175"/>
      <c r="P34" s="175"/>
      <c r="Q34" s="175"/>
      <c r="R34" s="175"/>
      <c r="S34" s="175"/>
      <c r="T34" s="175"/>
      <c r="U34" s="175"/>
      <c r="V34" s="175"/>
      <c r="W34" s="176" t="str">
        <f>IF($B34="","",VLOOKUP($B34,選手データ入力!$D$6:$H$45,4,0))</f>
        <v/>
      </c>
      <c r="X34" s="177"/>
      <c r="Y34" s="175" t="str">
        <f>IF($B34="","",VLOOKUP($B34,選手データ入力!$D$6:$H$45,5,0))</f>
        <v/>
      </c>
      <c r="Z34" s="175"/>
      <c r="AA34" s="175"/>
      <c r="AB34" s="175"/>
      <c r="AC34" s="175"/>
      <c r="AD34" s="175"/>
      <c r="AE34" s="76" t="str">
        <f>IF(COUNTIF(選手データ入力!$I25:$J25,AE$8),"○",IF(COUNTIF(選手データ入力!$K25:$N25,AE$8),"オ",""))</f>
        <v/>
      </c>
      <c r="AF34" s="76" t="str">
        <f>IF(COUNTIF(選手データ入力!$I25:$J25,AF$8),"○",IF(COUNTIF(選手データ入力!$K25:$N25,AF$8),"オ",""))</f>
        <v/>
      </c>
      <c r="AG34" s="76" t="str">
        <f>IF(COUNTIF(選手データ入力!$I25:$J25,AG$8),"○",IF(COUNTIF(選手データ入力!$K25:$N25,AG$8),"オ",""))</f>
        <v/>
      </c>
      <c r="AH34" s="76" t="str">
        <f>IF(COUNTIF(選手データ入力!$I25:$J25,AH$8),"○",IF(COUNTIF(選手データ入力!$K25:$N25,AH$8),"オ",""))</f>
        <v/>
      </c>
      <c r="AI34" s="76" t="str">
        <f>IF(COUNTIF(選手データ入力!$I25:$J25,AI$8),"○",IF(COUNTIF(選手データ入力!$K25:$N25,AI$8),"オ",""))</f>
        <v/>
      </c>
      <c r="AJ34" s="76" t="str">
        <f>IF(COUNTIF(選手データ入力!$I25:$J25,AJ$8),"○",IF(COUNTIF(選手データ入力!$K25:$N25,AJ$8),"オ",""))</f>
        <v/>
      </c>
      <c r="AK34" s="76" t="str">
        <f>IF(COUNTIF(選手データ入力!$I25:$J25,AK$8),"○",IF(COUNTIF(選手データ入力!$K25:$N25,AK$8),"オ",""))</f>
        <v/>
      </c>
      <c r="AL34" s="76" t="str">
        <f>IF(COUNTIF(選手データ入力!$I25:$J25,AL$8),"○",IF(COUNTIF(選手データ入力!$K25:$N25,AL$8),"オ",""))</f>
        <v/>
      </c>
      <c r="AM34" s="76" t="str">
        <f>IF(COUNTIF(選手データ入力!$I25:$J25,AM$8),"○",IF(COUNTIF(選手データ入力!$K25:$N25,AM$8),"オ",""))</f>
        <v/>
      </c>
      <c r="AN34" s="76" t="str">
        <f>IF(COUNTIF(選手データ入力!$I25:$J25,AN$8),"○",IF(COUNTIF(選手データ入力!$K25:$N25,AN$8),"オ",""))</f>
        <v/>
      </c>
      <c r="AO34" s="76" t="str">
        <f>IF(COUNTIF(選手データ入力!$I25:$J25,AO$8),"○",IF(COUNTIF(選手データ入力!$K25:$N25,AO$8),"オ",""))</f>
        <v/>
      </c>
      <c r="AP34" s="76" t="str">
        <f>IF(COUNTIF(選手データ入力!$I25:$J25,AP$8),"○",IF(COUNTIF(選手データ入力!$K25:$N25,AP$8),"オ",""))</f>
        <v/>
      </c>
      <c r="AQ34" s="76" t="str">
        <f>IF(COUNTIF(選手データ入力!$I25:$J25,AQ$8),"○",IF(COUNTIF(選手データ入力!$K25:$N25,AQ$8),"オ",""))</f>
        <v/>
      </c>
      <c r="AR34" s="76" t="str">
        <f>IF(COUNTIF(選手データ入力!$I25:$J25,AR$8),"○",IF(COUNTIF(選手データ入力!$K25:$N25,AR$8),"オ",""))</f>
        <v/>
      </c>
      <c r="AS34" s="76" t="str">
        <f>IF(COUNTIF(選手データ入力!$I25:$J25,AS$8),"○",IF(COUNTIF(選手データ入力!$K25:$N25,AS$8),"オ",""))</f>
        <v/>
      </c>
      <c r="AT34" s="76" t="str">
        <f>IF(COUNTIF(選手データ入力!$I25:$J25,AT$8),"○",IF(COUNTIF(選手データ入力!$K25:$N25,AT$8),"オ",""))</f>
        <v/>
      </c>
      <c r="AU34" s="76" t="str">
        <f>IF(COUNTIF(選手データ入力!$I25:$J25,AU$8),"○",IF(COUNTIF(選手データ入力!$K25:$N25,AU$8),"オ",""))</f>
        <v/>
      </c>
      <c r="AV34" s="105" t="str">
        <f t="shared" si="0"/>
        <v/>
      </c>
      <c r="AW34" s="105" t="str">
        <f t="shared" si="1"/>
        <v/>
      </c>
      <c r="AX34" s="101" t="str">
        <f>IF(選手データ入力!O25="○","○","")</f>
        <v/>
      </c>
      <c r="AY34" s="77" t="str">
        <f>IF(選手データ入力!P25="○","○","")</f>
        <v/>
      </c>
      <c r="BB34" s="68">
        <f t="shared" si="2"/>
        <v>0</v>
      </c>
      <c r="BC34" s="68">
        <f t="shared" si="3"/>
        <v>0</v>
      </c>
    </row>
    <row r="35" spans="1:55" ht="22.5" customHeight="1" thickBot="1">
      <c r="B35" s="169" t="s">
        <v>192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COUNTIF(AE15:AE34,"○")</f>
        <v>0</v>
      </c>
      <c r="AF35" s="78">
        <f t="shared" ref="AF35:AY35" si="4">COUNTIF(AF15:AF34,"○")</f>
        <v>0</v>
      </c>
      <c r="AG35" s="78">
        <f t="shared" si="4"/>
        <v>0</v>
      </c>
      <c r="AH35" s="78">
        <f t="shared" si="4"/>
        <v>0</v>
      </c>
      <c r="AI35" s="78">
        <f t="shared" si="4"/>
        <v>0</v>
      </c>
      <c r="AJ35" s="78">
        <f t="shared" si="4"/>
        <v>0</v>
      </c>
      <c r="AK35" s="78">
        <f t="shared" si="4"/>
        <v>0</v>
      </c>
      <c r="AL35" s="78">
        <f t="shared" si="4"/>
        <v>0</v>
      </c>
      <c r="AM35" s="78">
        <f t="shared" si="4"/>
        <v>0</v>
      </c>
      <c r="AN35" s="78">
        <f t="shared" si="4"/>
        <v>0</v>
      </c>
      <c r="AO35" s="78">
        <f t="shared" si="4"/>
        <v>0</v>
      </c>
      <c r="AP35" s="78">
        <f t="shared" si="4"/>
        <v>0</v>
      </c>
      <c r="AQ35" s="78">
        <f t="shared" si="4"/>
        <v>0</v>
      </c>
      <c r="AR35" s="78">
        <f t="shared" si="4"/>
        <v>0</v>
      </c>
      <c r="AS35" s="78">
        <f t="shared" si="4"/>
        <v>0</v>
      </c>
      <c r="AT35" s="78">
        <f t="shared" si="4"/>
        <v>0</v>
      </c>
      <c r="AU35" s="78">
        <f t="shared" si="4"/>
        <v>0</v>
      </c>
      <c r="AV35" s="98">
        <f t="shared" si="4"/>
        <v>0</v>
      </c>
      <c r="AW35" s="106">
        <f t="shared" si="4"/>
        <v>0</v>
      </c>
      <c r="AX35" s="102">
        <f t="shared" si="4"/>
        <v>0</v>
      </c>
      <c r="AY35" s="78">
        <f t="shared" si="4"/>
        <v>0</v>
      </c>
      <c r="BC35" s="68">
        <f>SUM(BC15:BC34)</f>
        <v>0</v>
      </c>
    </row>
    <row r="36" spans="1:55" ht="21">
      <c r="B36" s="200" t="s">
        <v>134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1:55" ht="18.75">
      <c r="B37" s="79"/>
      <c r="C37" s="80"/>
      <c r="D37" s="80"/>
      <c r="E37" s="80"/>
      <c r="F37" s="80"/>
      <c r="G37" s="80"/>
      <c r="H37" s="81" t="s">
        <v>22</v>
      </c>
      <c r="I37" s="81"/>
      <c r="J37" s="81"/>
      <c r="K37" s="81"/>
      <c r="L37" s="82"/>
      <c r="M37" s="205" t="str">
        <f>基本入力!$B$1</f>
        <v>第63回高体連オホーツク支部新人陸上競技選手権大会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81"/>
      <c r="AH37" s="81" t="s">
        <v>23</v>
      </c>
      <c r="AI37" s="81"/>
      <c r="AJ37" s="81"/>
      <c r="AK37" s="81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>
      <c r="B38" s="79"/>
      <c r="C38" s="80"/>
      <c r="D38" s="80"/>
      <c r="E38" s="80"/>
      <c r="F38" s="80"/>
      <c r="G38" s="80"/>
      <c r="H38" s="81"/>
      <c r="I38" s="81"/>
      <c r="J38" s="81"/>
      <c r="K38" s="81"/>
      <c r="L38" s="82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>
      <c r="B39" s="79"/>
      <c r="C39" s="80"/>
      <c r="D39" s="80"/>
      <c r="E39" s="80"/>
      <c r="F39" s="80"/>
      <c r="G39" s="80"/>
      <c r="H39" s="81"/>
      <c r="I39" s="81"/>
      <c r="J39" s="81"/>
      <c r="K39" s="81"/>
      <c r="L39" s="82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 t="s">
        <v>24</v>
      </c>
      <c r="AK39" s="80"/>
      <c r="AL39" s="80"/>
      <c r="AM39" s="80"/>
      <c r="AN39" s="80"/>
      <c r="AO39" s="205">
        <f>基本入力!$B$10</f>
        <v>0</v>
      </c>
      <c r="AP39" s="205"/>
      <c r="AQ39" s="205"/>
      <c r="AR39" s="205"/>
      <c r="AS39" s="205"/>
      <c r="AT39" s="205"/>
      <c r="AU39" s="205"/>
      <c r="AV39" s="80" t="s">
        <v>25</v>
      </c>
      <c r="AW39" s="80"/>
      <c r="AX39" s="80"/>
      <c r="AY39" s="83"/>
    </row>
    <row r="40" spans="1:55" ht="19.5" thickBo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85"/>
      <c r="AL40" s="85"/>
      <c r="AM40" s="85"/>
      <c r="AN40" s="85"/>
      <c r="AO40" s="199"/>
      <c r="AP40" s="199"/>
      <c r="AQ40" s="199"/>
      <c r="AR40" s="199"/>
      <c r="AS40" s="199"/>
      <c r="AT40" s="199"/>
      <c r="AU40" s="199"/>
      <c r="AV40" s="85"/>
      <c r="AW40" s="85"/>
      <c r="AX40" s="85"/>
      <c r="AY40" s="87"/>
    </row>
    <row r="41" spans="1:55"/>
  </sheetData>
  <sheetProtection sheet="1" selectLockedCells="1"/>
  <mergeCells count="157">
    <mergeCell ref="AW7:AW14"/>
    <mergeCell ref="AG8:AG14"/>
    <mergeCell ref="AT8:AT14"/>
    <mergeCell ref="AV7:AV14"/>
    <mergeCell ref="N16:V16"/>
    <mergeCell ref="W16:X16"/>
    <mergeCell ref="B15:D15"/>
    <mergeCell ref="E7:M14"/>
    <mergeCell ref="W7:X14"/>
    <mergeCell ref="C3:L6"/>
    <mergeCell ref="AL8:AL14"/>
    <mergeCell ref="AU8:AU14"/>
    <mergeCell ref="Y15:AD15"/>
    <mergeCell ref="B7:D14"/>
    <mergeCell ref="Y16:AD16"/>
    <mergeCell ref="AN8:AN14"/>
    <mergeCell ref="AF8:AF14"/>
    <mergeCell ref="AO8:AO14"/>
    <mergeCell ref="AQ8:AQ14"/>
    <mergeCell ref="AR8:AR14"/>
    <mergeCell ref="AP8:AP14"/>
    <mergeCell ref="AE7:AU7"/>
    <mergeCell ref="N3:U3"/>
    <mergeCell ref="V3:Z3"/>
    <mergeCell ref="AA3:AE3"/>
    <mergeCell ref="AF3:AJ6"/>
    <mergeCell ref="E15:M15"/>
    <mergeCell ref="N15:V15"/>
    <mergeCell ref="Y7:AD14"/>
    <mergeCell ref="B1:AG1"/>
    <mergeCell ref="AM8:AM14"/>
    <mergeCell ref="AO40:AU40"/>
    <mergeCell ref="Y34:AD34"/>
    <mergeCell ref="B36:AY36"/>
    <mergeCell ref="B34:D34"/>
    <mergeCell ref="E34:M34"/>
    <mergeCell ref="N34:V34"/>
    <mergeCell ref="W34:X34"/>
    <mergeCell ref="AY7:AY14"/>
    <mergeCell ref="AO39:AU39"/>
    <mergeCell ref="M37:AF37"/>
    <mergeCell ref="AS8:AS14"/>
    <mergeCell ref="AH8:AH14"/>
    <mergeCell ref="AI8:AI14"/>
    <mergeCell ref="AJ8:AJ14"/>
    <mergeCell ref="AK8:AK14"/>
    <mergeCell ref="E16:M16"/>
    <mergeCell ref="B3:B6"/>
    <mergeCell ref="M3:M6"/>
    <mergeCell ref="N7:V14"/>
    <mergeCell ref="AX7:AX14"/>
    <mergeCell ref="B2:AY2"/>
    <mergeCell ref="AE8:AE14"/>
    <mergeCell ref="AV3:AY3"/>
    <mergeCell ref="N4:U4"/>
    <mergeCell ref="V4:Z4"/>
    <mergeCell ref="AA4:AE4"/>
    <mergeCell ref="AV4:AX4"/>
    <mergeCell ref="N5:U5"/>
    <mergeCell ref="V5:Z5"/>
    <mergeCell ref="AA5:AE5"/>
    <mergeCell ref="AY5:AY6"/>
    <mergeCell ref="N6:U6"/>
    <mergeCell ref="V6:Z6"/>
    <mergeCell ref="AA6:AE6"/>
    <mergeCell ref="AK6:AU6"/>
    <mergeCell ref="AK4:AU5"/>
    <mergeCell ref="AK3:AU3"/>
    <mergeCell ref="AV5:AX6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W15:X15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Y24:AD24"/>
    <mergeCell ref="E21:M21"/>
    <mergeCell ref="N21:V21"/>
    <mergeCell ref="W21:X21"/>
    <mergeCell ref="Y21:AD21"/>
    <mergeCell ref="B20:D20"/>
    <mergeCell ref="E20:M20"/>
    <mergeCell ref="N20:V20"/>
    <mergeCell ref="W20:X20"/>
    <mergeCell ref="N23:V23"/>
    <mergeCell ref="W23:X23"/>
    <mergeCell ref="Y23:AD23"/>
    <mergeCell ref="Y22:AD22"/>
    <mergeCell ref="B23:D23"/>
    <mergeCell ref="E23:M23"/>
    <mergeCell ref="B22:D22"/>
    <mergeCell ref="E22:M22"/>
    <mergeCell ref="N22:V22"/>
    <mergeCell ref="W22:X22"/>
    <mergeCell ref="Y20:AD20"/>
    <mergeCell ref="B21:D21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</mergeCells>
  <phoneticPr fontId="3"/>
  <conditionalFormatting sqref="AE35:AW35">
    <cfRule type="cellIs" dxfId="3" priority="2" operator="greaterThanOrEqual">
      <formula>4</formula>
    </cfRule>
  </conditionalFormatting>
  <conditionalFormatting sqref="AX35:AY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3" style="68" customWidth="1"/>
    <col min="53" max="16384" width="3" style="68" hidden="1"/>
  </cols>
  <sheetData>
    <row r="1" spans="1:55" ht="18" customHeight="1">
      <c r="B1" s="194" t="str">
        <f>基本入力!$B$1</f>
        <v>第63回高体連オホーツク支部新人陸上競技選手権大会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69" t="s">
        <v>199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216</v>
      </c>
      <c r="AV1" s="70"/>
      <c r="AW1" s="70"/>
      <c r="AX1" s="70"/>
      <c r="AY1" s="71"/>
    </row>
    <row r="2" spans="1:55" ht="18" customHeight="1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>
      <c r="B3" s="250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51"/>
      <c r="M3" s="254" t="s">
        <v>251</v>
      </c>
      <c r="N3" s="226" t="s">
        <v>252</v>
      </c>
      <c r="O3" s="226"/>
      <c r="P3" s="226"/>
      <c r="Q3" s="226"/>
      <c r="R3" s="226"/>
      <c r="S3" s="226"/>
      <c r="T3" s="226"/>
      <c r="U3" s="226"/>
      <c r="V3" s="226"/>
      <c r="W3" s="185" t="s">
        <v>253</v>
      </c>
      <c r="X3" s="185"/>
      <c r="Y3" s="185"/>
      <c r="Z3" s="185"/>
      <c r="AA3" s="185"/>
      <c r="AB3" s="185"/>
      <c r="AC3" s="226" t="s">
        <v>254</v>
      </c>
      <c r="AD3" s="226"/>
      <c r="AE3" s="226"/>
      <c r="AF3" s="226"/>
      <c r="AG3" s="226"/>
      <c r="AH3" s="226"/>
      <c r="AI3" s="227" t="s">
        <v>255</v>
      </c>
      <c r="AJ3" s="228"/>
      <c r="AK3" s="228"/>
      <c r="AL3" s="228"/>
      <c r="AM3" s="229"/>
      <c r="AN3" s="256" t="str">
        <f>IF(基本入力!B7="","",基本入力!B7)</f>
        <v/>
      </c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8"/>
    </row>
    <row r="4" spans="1:55" ht="18" customHeight="1">
      <c r="B4" s="250"/>
      <c r="C4" s="216"/>
      <c r="D4" s="217"/>
      <c r="E4" s="217"/>
      <c r="F4" s="217"/>
      <c r="G4" s="217"/>
      <c r="H4" s="217"/>
      <c r="I4" s="217"/>
      <c r="J4" s="217"/>
      <c r="K4" s="217"/>
      <c r="L4" s="252"/>
      <c r="M4" s="255"/>
      <c r="N4" s="185" t="str">
        <f>IF(基本入力!B4="","",基本入力!B4)</f>
        <v/>
      </c>
      <c r="O4" s="185"/>
      <c r="P4" s="185"/>
      <c r="Q4" s="185"/>
      <c r="R4" s="185"/>
      <c r="S4" s="185"/>
      <c r="T4" s="185"/>
      <c r="U4" s="185"/>
      <c r="V4" s="185"/>
      <c r="W4" s="185" t="str">
        <f>IF(基本入力!B5="","",基本入力!B5)</f>
        <v/>
      </c>
      <c r="X4" s="185"/>
      <c r="Y4" s="185"/>
      <c r="Z4" s="185"/>
      <c r="AA4" s="185"/>
      <c r="AB4" s="185"/>
      <c r="AC4" s="185" t="str">
        <f>IF(基本入力!B6="","",基本入力!B6)</f>
        <v/>
      </c>
      <c r="AD4" s="185"/>
      <c r="AE4" s="185"/>
      <c r="AF4" s="185"/>
      <c r="AG4" s="185"/>
      <c r="AH4" s="185"/>
      <c r="AI4" s="230"/>
      <c r="AJ4" s="231"/>
      <c r="AK4" s="231"/>
      <c r="AL4" s="231"/>
      <c r="AM4" s="232"/>
      <c r="AN4" s="259" t="str">
        <f>IF(基本入力!B8="","",基本入力!B8)</f>
        <v/>
      </c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1"/>
    </row>
    <row r="5" spans="1:55" ht="18" customHeight="1">
      <c r="B5" s="250"/>
      <c r="C5" s="216"/>
      <c r="D5" s="217"/>
      <c r="E5" s="217"/>
      <c r="F5" s="217"/>
      <c r="G5" s="217"/>
      <c r="H5" s="217"/>
      <c r="I5" s="217"/>
      <c r="J5" s="217"/>
      <c r="K5" s="217"/>
      <c r="L5" s="252"/>
      <c r="M5" s="255"/>
      <c r="N5" s="185" t="str">
        <f>IF(基本入力!C4="","",基本入力!C4)</f>
        <v/>
      </c>
      <c r="O5" s="185"/>
      <c r="P5" s="185"/>
      <c r="Q5" s="185"/>
      <c r="R5" s="185"/>
      <c r="S5" s="185"/>
      <c r="T5" s="185"/>
      <c r="U5" s="185"/>
      <c r="V5" s="185"/>
      <c r="W5" s="185" t="str">
        <f>IF(基本入力!C5="","",基本入力!C5)</f>
        <v/>
      </c>
      <c r="X5" s="185"/>
      <c r="Y5" s="185"/>
      <c r="Z5" s="185"/>
      <c r="AA5" s="185"/>
      <c r="AB5" s="185"/>
      <c r="AC5" s="185" t="str">
        <f>IF(基本入力!C6="","",基本入力!C6)</f>
        <v/>
      </c>
      <c r="AD5" s="185"/>
      <c r="AE5" s="185"/>
      <c r="AF5" s="185"/>
      <c r="AG5" s="185"/>
      <c r="AH5" s="185"/>
      <c r="AI5" s="230"/>
      <c r="AJ5" s="231"/>
      <c r="AK5" s="231"/>
      <c r="AL5" s="231"/>
      <c r="AM5" s="232"/>
      <c r="AN5" s="259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1"/>
    </row>
    <row r="6" spans="1:55" ht="18" customHeight="1">
      <c r="B6" s="250"/>
      <c r="C6" s="218"/>
      <c r="D6" s="219"/>
      <c r="E6" s="219"/>
      <c r="F6" s="219"/>
      <c r="G6" s="219"/>
      <c r="H6" s="219"/>
      <c r="I6" s="219"/>
      <c r="J6" s="219"/>
      <c r="K6" s="219"/>
      <c r="L6" s="253"/>
      <c r="M6" s="254"/>
      <c r="N6" s="185" t="str">
        <f>IF(基本入力!D4="","",基本入力!D4)</f>
        <v/>
      </c>
      <c r="O6" s="185"/>
      <c r="P6" s="185"/>
      <c r="Q6" s="185"/>
      <c r="R6" s="185"/>
      <c r="S6" s="185"/>
      <c r="T6" s="185"/>
      <c r="U6" s="185"/>
      <c r="V6" s="185"/>
      <c r="W6" s="185" t="str">
        <f>IF(基本入力!D5="","",基本入力!D5)</f>
        <v/>
      </c>
      <c r="X6" s="185"/>
      <c r="Y6" s="185"/>
      <c r="Z6" s="185"/>
      <c r="AA6" s="185"/>
      <c r="AB6" s="185"/>
      <c r="AC6" s="185" t="str">
        <f>IF(基本入力!D6="","",基本入力!D6)</f>
        <v/>
      </c>
      <c r="AD6" s="185"/>
      <c r="AE6" s="185"/>
      <c r="AF6" s="185"/>
      <c r="AG6" s="185"/>
      <c r="AH6" s="185"/>
      <c r="AI6" s="233"/>
      <c r="AJ6" s="234"/>
      <c r="AK6" s="234"/>
      <c r="AL6" s="234"/>
      <c r="AM6" s="235"/>
      <c r="AN6" s="247" t="str">
        <f>IF(基本入力!B9="","",基本入力!B9)</f>
        <v/>
      </c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9"/>
    </row>
    <row r="7" spans="1:55" ht="12" customHeight="1">
      <c r="B7" s="220" t="s">
        <v>195</v>
      </c>
      <c r="C7" s="221"/>
      <c r="D7" s="221"/>
      <c r="E7" s="221" t="s">
        <v>196</v>
      </c>
      <c r="F7" s="221"/>
      <c r="G7" s="221"/>
      <c r="H7" s="221"/>
      <c r="I7" s="221"/>
      <c r="J7" s="221"/>
      <c r="K7" s="221"/>
      <c r="L7" s="221"/>
      <c r="M7" s="221"/>
      <c r="N7" s="208" t="s">
        <v>194</v>
      </c>
      <c r="O7" s="208"/>
      <c r="P7" s="208"/>
      <c r="Q7" s="208"/>
      <c r="R7" s="208"/>
      <c r="S7" s="208"/>
      <c r="T7" s="208"/>
      <c r="U7" s="208"/>
      <c r="V7" s="208"/>
      <c r="W7" s="241" t="s">
        <v>1</v>
      </c>
      <c r="X7" s="242"/>
      <c r="Y7" s="208" t="s">
        <v>2</v>
      </c>
      <c r="Z7" s="208"/>
      <c r="AA7" s="208"/>
      <c r="AB7" s="208"/>
      <c r="AC7" s="208"/>
      <c r="AD7" s="208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133</v>
      </c>
      <c r="AW7" s="236" t="s">
        <v>269</v>
      </c>
      <c r="AX7" s="245" t="s">
        <v>211</v>
      </c>
      <c r="AY7" s="203" t="s">
        <v>212</v>
      </c>
    </row>
    <row r="8" spans="1:55" ht="12" customHeight="1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08"/>
      <c r="O8" s="208"/>
      <c r="P8" s="208"/>
      <c r="Q8" s="208"/>
      <c r="R8" s="208"/>
      <c r="S8" s="208"/>
      <c r="T8" s="208"/>
      <c r="U8" s="208"/>
      <c r="V8" s="208"/>
      <c r="W8" s="243"/>
      <c r="X8" s="244"/>
      <c r="Y8" s="208"/>
      <c r="Z8" s="208"/>
      <c r="AA8" s="208"/>
      <c r="AB8" s="208"/>
      <c r="AC8" s="208"/>
      <c r="AD8" s="208"/>
      <c r="AE8" s="196" t="s">
        <v>200</v>
      </c>
      <c r="AF8" s="196" t="s">
        <v>201</v>
      </c>
      <c r="AG8" s="196" t="s">
        <v>202</v>
      </c>
      <c r="AH8" s="196" t="s">
        <v>203</v>
      </c>
      <c r="AI8" s="196" t="s">
        <v>204</v>
      </c>
      <c r="AJ8" s="196" t="s">
        <v>205</v>
      </c>
      <c r="AK8" s="196" t="s">
        <v>206</v>
      </c>
      <c r="AL8" s="196" t="s">
        <v>207</v>
      </c>
      <c r="AM8" s="196" t="s">
        <v>208</v>
      </c>
      <c r="AN8" s="196" t="s">
        <v>4</v>
      </c>
      <c r="AO8" s="196" t="s">
        <v>153</v>
      </c>
      <c r="AP8" s="196" t="s">
        <v>154</v>
      </c>
      <c r="AQ8" s="196" t="s">
        <v>155</v>
      </c>
      <c r="AR8" s="196" t="s">
        <v>8</v>
      </c>
      <c r="AS8" s="196" t="s">
        <v>156</v>
      </c>
      <c r="AT8" s="196" t="s">
        <v>10</v>
      </c>
      <c r="AU8" s="196" t="s">
        <v>11</v>
      </c>
      <c r="AV8" s="237"/>
      <c r="AW8" s="237"/>
      <c r="AX8" s="245"/>
      <c r="AY8" s="203"/>
    </row>
    <row r="9" spans="1:55" ht="12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08"/>
      <c r="O9" s="208"/>
      <c r="P9" s="208"/>
      <c r="Q9" s="208"/>
      <c r="R9" s="208"/>
      <c r="S9" s="208"/>
      <c r="T9" s="208"/>
      <c r="U9" s="208"/>
      <c r="V9" s="208"/>
      <c r="W9" s="243"/>
      <c r="X9" s="244"/>
      <c r="Y9" s="208"/>
      <c r="Z9" s="208"/>
      <c r="AA9" s="208"/>
      <c r="AB9" s="208"/>
      <c r="AC9" s="208"/>
      <c r="AD9" s="208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237"/>
      <c r="AW9" s="237"/>
      <c r="AX9" s="245"/>
      <c r="AY9" s="203"/>
    </row>
    <row r="10" spans="1:55" ht="12" customHeight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08"/>
      <c r="O10" s="208"/>
      <c r="P10" s="208"/>
      <c r="Q10" s="208"/>
      <c r="R10" s="208"/>
      <c r="S10" s="208"/>
      <c r="T10" s="208"/>
      <c r="U10" s="208"/>
      <c r="V10" s="208"/>
      <c r="W10" s="243"/>
      <c r="X10" s="244"/>
      <c r="Y10" s="208"/>
      <c r="Z10" s="208"/>
      <c r="AA10" s="208"/>
      <c r="AB10" s="208"/>
      <c r="AC10" s="208"/>
      <c r="AD10" s="208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237"/>
      <c r="AW10" s="237"/>
      <c r="AX10" s="245"/>
      <c r="AY10" s="203"/>
    </row>
    <row r="11" spans="1:55" ht="12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08"/>
      <c r="O11" s="208"/>
      <c r="P11" s="208"/>
      <c r="Q11" s="208"/>
      <c r="R11" s="208"/>
      <c r="S11" s="208"/>
      <c r="T11" s="208"/>
      <c r="U11" s="208"/>
      <c r="V11" s="208"/>
      <c r="W11" s="243"/>
      <c r="X11" s="244"/>
      <c r="Y11" s="208"/>
      <c r="Z11" s="208"/>
      <c r="AA11" s="208"/>
      <c r="AB11" s="208"/>
      <c r="AC11" s="208"/>
      <c r="AD11" s="208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237"/>
      <c r="AW11" s="237"/>
      <c r="AX11" s="245"/>
      <c r="AY11" s="203"/>
    </row>
    <row r="12" spans="1:55" ht="12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08"/>
      <c r="O12" s="208"/>
      <c r="P12" s="208"/>
      <c r="Q12" s="208"/>
      <c r="R12" s="208"/>
      <c r="S12" s="208"/>
      <c r="T12" s="208"/>
      <c r="U12" s="208"/>
      <c r="V12" s="208"/>
      <c r="W12" s="243"/>
      <c r="X12" s="244"/>
      <c r="Y12" s="208"/>
      <c r="Z12" s="208"/>
      <c r="AA12" s="208"/>
      <c r="AB12" s="208"/>
      <c r="AC12" s="208"/>
      <c r="AD12" s="208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237"/>
      <c r="AW12" s="237"/>
      <c r="AX12" s="245"/>
      <c r="AY12" s="203"/>
    </row>
    <row r="13" spans="1:55" ht="12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08"/>
      <c r="O13" s="208"/>
      <c r="P13" s="208"/>
      <c r="Q13" s="208"/>
      <c r="R13" s="208"/>
      <c r="S13" s="208"/>
      <c r="T13" s="208"/>
      <c r="U13" s="208"/>
      <c r="V13" s="208"/>
      <c r="W13" s="243"/>
      <c r="X13" s="244"/>
      <c r="Y13" s="208"/>
      <c r="Z13" s="208"/>
      <c r="AA13" s="208"/>
      <c r="AB13" s="208"/>
      <c r="AC13" s="208"/>
      <c r="AD13" s="208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237"/>
      <c r="AW13" s="237"/>
      <c r="AX13" s="245"/>
      <c r="AY13" s="203"/>
    </row>
    <row r="14" spans="1:55" ht="26.25" customHeight="1" thickBot="1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09"/>
      <c r="O14" s="209"/>
      <c r="P14" s="209"/>
      <c r="Q14" s="209"/>
      <c r="R14" s="209"/>
      <c r="S14" s="209"/>
      <c r="T14" s="209"/>
      <c r="U14" s="209"/>
      <c r="V14" s="209"/>
      <c r="W14" s="243"/>
      <c r="X14" s="244"/>
      <c r="Y14" s="209"/>
      <c r="Z14" s="209"/>
      <c r="AA14" s="209"/>
      <c r="AB14" s="209"/>
      <c r="AC14" s="209"/>
      <c r="AD14" s="209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238"/>
      <c r="AW14" s="238"/>
      <c r="AX14" s="246"/>
      <c r="AY14" s="204"/>
    </row>
    <row r="15" spans="1:55" ht="21.75" customHeight="1">
      <c r="A15" s="68">
        <v>21</v>
      </c>
      <c r="B15" s="239" t="str">
        <f>IF(選手データ入力!D26="","",選手データ入力!D26)</f>
        <v/>
      </c>
      <c r="C15" s="240"/>
      <c r="D15" s="240"/>
      <c r="E15" s="181" t="str">
        <f>IF($B15="","",VLOOKUP($B15,選手データ入力!$D$6:$H$45,2,0))</f>
        <v/>
      </c>
      <c r="F15" s="181"/>
      <c r="G15" s="181"/>
      <c r="H15" s="181"/>
      <c r="I15" s="181"/>
      <c r="J15" s="181"/>
      <c r="K15" s="181"/>
      <c r="L15" s="181"/>
      <c r="M15" s="181"/>
      <c r="N15" s="178" t="str">
        <f>IF($B15="","",VLOOKUP($B15,選手データ入力!$D$6:$H$45,3,0))</f>
        <v/>
      </c>
      <c r="O15" s="178"/>
      <c r="P15" s="178"/>
      <c r="Q15" s="178"/>
      <c r="R15" s="178"/>
      <c r="S15" s="178"/>
      <c r="T15" s="178"/>
      <c r="U15" s="178"/>
      <c r="V15" s="178"/>
      <c r="W15" s="178" t="str">
        <f>IF($B15="","",VLOOKUP($B15,選手データ入力!$D$6:$H$45,4,0))</f>
        <v/>
      </c>
      <c r="X15" s="178"/>
      <c r="Y15" s="178" t="str">
        <f>IF($B15="","",VLOOKUP($B15,選手データ入力!$D$6:$H$45,5,0))</f>
        <v/>
      </c>
      <c r="Z15" s="178"/>
      <c r="AA15" s="178"/>
      <c r="AB15" s="178"/>
      <c r="AC15" s="178"/>
      <c r="AD15" s="178"/>
      <c r="AE15" s="72" t="str">
        <f>IF(COUNTIF(選手データ入力!$I26:$J26,AE$8),"○",IF(COUNTIF(選手データ入力!$K26:$N26,AE$8),"オ",""))</f>
        <v/>
      </c>
      <c r="AF15" s="72" t="str">
        <f>IF(COUNTIF(選手データ入力!$I26:$J26,AF$8),"○",IF(COUNTIF(選手データ入力!$K26:$N26,AF$8),"オ",""))</f>
        <v/>
      </c>
      <c r="AG15" s="72" t="str">
        <f>IF(COUNTIF(選手データ入力!$I26:$J26,AG$8),"○",IF(COUNTIF(選手データ入力!$K26:$N26,AG$8),"オ",""))</f>
        <v/>
      </c>
      <c r="AH15" s="72" t="str">
        <f>IF(COUNTIF(選手データ入力!$I26:$J26,AH$8),"○",IF(COUNTIF(選手データ入力!$K26:$N26,AH$8),"オ",""))</f>
        <v/>
      </c>
      <c r="AI15" s="72" t="str">
        <f>IF(COUNTIF(選手データ入力!$I26:$J26,AI$8),"○",IF(COUNTIF(選手データ入力!$K26:$N26,AI$8),"オ",""))</f>
        <v/>
      </c>
      <c r="AJ15" s="72" t="str">
        <f>IF(COUNTIF(選手データ入力!$I26:$J26,AJ$8),"○",IF(COUNTIF(選手データ入力!$K26:$N26,AJ$8),"オ",""))</f>
        <v/>
      </c>
      <c r="AK15" s="72" t="str">
        <f>IF(COUNTIF(選手データ入力!$I26:$J26,AK$8),"○",IF(COUNTIF(選手データ入力!$K26:$N26,AK$8),"オ",""))</f>
        <v/>
      </c>
      <c r="AL15" s="72" t="str">
        <f>IF(COUNTIF(選手データ入力!$I26:$J26,AL$8),"○",IF(COUNTIF(選手データ入力!$K26:$N26,AL$8),"オ",""))</f>
        <v/>
      </c>
      <c r="AM15" s="72" t="str">
        <f>IF(COUNTIF(選手データ入力!$I26:$J26,AM$8),"○",IF(COUNTIF(選手データ入力!$K26:$N26,AM$8),"オ",""))</f>
        <v/>
      </c>
      <c r="AN15" s="72" t="str">
        <f>IF(COUNTIF(選手データ入力!$I26:$J26,AN$8),"○",IF(COUNTIF(選手データ入力!$K26:$N26,AN$8),"オ",""))</f>
        <v/>
      </c>
      <c r="AO15" s="72" t="str">
        <f>IF(COUNTIF(選手データ入力!$I26:$J26,AO$8),"○",IF(COUNTIF(選手データ入力!$K26:$N26,AO$8),"オ",""))</f>
        <v/>
      </c>
      <c r="AP15" s="72" t="str">
        <f>IF(COUNTIF(選手データ入力!$I26:$J26,AP$8),"○",IF(COUNTIF(選手データ入力!$K26:$N26,AP$8),"オ",""))</f>
        <v/>
      </c>
      <c r="AQ15" s="72" t="str">
        <f>IF(COUNTIF(選手データ入力!$I26:$J26,AQ$8),"○",IF(COUNTIF(選手データ入力!$K26:$N26,AQ$8),"オ",""))</f>
        <v/>
      </c>
      <c r="AR15" s="72" t="str">
        <f>IF(COUNTIF(選手データ入力!$I26:$J26,AR$8),"○",IF(COUNTIF(選手データ入力!$K26:$N26,AR$8),"オ",""))</f>
        <v/>
      </c>
      <c r="AS15" s="72" t="str">
        <f>IF(COUNTIF(選手データ入力!$I26:$J26,AS$8),"○",IF(COUNTIF(選手データ入力!$K26:$N26,AS$8),"オ",""))</f>
        <v/>
      </c>
      <c r="AT15" s="72" t="str">
        <f>IF(COUNTIF(選手データ入力!$I26:$J26,AT$8),"○",IF(COUNTIF(選手データ入力!$K26:$N26,AT$8),"オ",""))</f>
        <v/>
      </c>
      <c r="AU15" s="72" t="str">
        <f>IF(COUNTIF(選手データ入力!$I26:$J26,AU$8),"○",IF(COUNTIF(選手データ入力!$K26:$N26,AU$8),"オ",""))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IF(選手データ入力!O26="○","○","")</f>
        <v/>
      </c>
      <c r="AY15" s="73" t="str">
        <f>IF(選手データ入力!P26="○","○","")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>
      <c r="A16" s="68">
        <v>22</v>
      </c>
      <c r="B16" s="156" t="str">
        <f>IF(選手データ入力!D27="","",選手データ入力!D27)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IF(COUNTIF(選手データ入力!$I27:$J27,AE$8),"○",IF(COUNTIF(選手データ入力!$K27:$N27,AE$8),"オ",""))</f>
        <v/>
      </c>
      <c r="AF16" s="74" t="str">
        <f>IF(COUNTIF(選手データ入力!$I27:$J27,AF$8),"○",IF(COUNTIF(選手データ入力!$K27:$N27,AF$8),"オ",""))</f>
        <v/>
      </c>
      <c r="AG16" s="74" t="str">
        <f>IF(COUNTIF(選手データ入力!$I27:$J27,AG$8),"○",IF(COUNTIF(選手データ入力!$K27:$N27,AG$8),"オ",""))</f>
        <v/>
      </c>
      <c r="AH16" s="74" t="str">
        <f>IF(COUNTIF(選手データ入力!$I27:$J27,AH$8),"○",IF(COUNTIF(選手データ入力!$K27:$N27,AH$8),"オ",""))</f>
        <v/>
      </c>
      <c r="AI16" s="74" t="str">
        <f>IF(COUNTIF(選手データ入力!$I27:$J27,AI$8),"○",IF(COUNTIF(選手データ入力!$K27:$N27,AI$8),"オ",""))</f>
        <v/>
      </c>
      <c r="AJ16" s="74" t="str">
        <f>IF(COUNTIF(選手データ入力!$I27:$J27,AJ$8),"○",IF(COUNTIF(選手データ入力!$K27:$N27,AJ$8),"オ",""))</f>
        <v/>
      </c>
      <c r="AK16" s="74" t="str">
        <f>IF(COUNTIF(選手データ入力!$I27:$J27,AK$8),"○",IF(COUNTIF(選手データ入力!$K27:$N27,AK$8),"オ",""))</f>
        <v/>
      </c>
      <c r="AL16" s="74" t="str">
        <f>IF(COUNTIF(選手データ入力!$I27:$J27,AL$8),"○",IF(COUNTIF(選手データ入力!$K27:$N27,AL$8),"オ",""))</f>
        <v/>
      </c>
      <c r="AM16" s="74" t="str">
        <f>IF(COUNTIF(選手データ入力!$I27:$J27,AM$8),"○",IF(COUNTIF(選手データ入力!$K27:$N27,AM$8),"オ",""))</f>
        <v/>
      </c>
      <c r="AN16" s="74" t="str">
        <f>IF(COUNTIF(選手データ入力!$I27:$J27,AN$8),"○",IF(COUNTIF(選手データ入力!$K27:$N27,AN$8),"オ",""))</f>
        <v/>
      </c>
      <c r="AO16" s="74" t="str">
        <f>IF(COUNTIF(選手データ入力!$I27:$J27,AO$8),"○",IF(COUNTIF(選手データ入力!$K27:$N27,AO$8),"オ",""))</f>
        <v/>
      </c>
      <c r="AP16" s="74" t="str">
        <f>IF(COUNTIF(選手データ入力!$I27:$J27,AP$8),"○",IF(COUNTIF(選手データ入力!$K27:$N27,AP$8),"オ",""))</f>
        <v/>
      </c>
      <c r="AQ16" s="74" t="str">
        <f>IF(COUNTIF(選手データ入力!$I27:$J27,AQ$8),"○",IF(COUNTIF(選手データ入力!$K27:$N27,AQ$8),"オ",""))</f>
        <v/>
      </c>
      <c r="AR16" s="74" t="str">
        <f>IF(COUNTIF(選手データ入力!$I27:$J27,AR$8),"○",IF(COUNTIF(選手データ入力!$K27:$N27,AR$8),"オ",""))</f>
        <v/>
      </c>
      <c r="AS16" s="74" t="str">
        <f>IF(COUNTIF(選手データ入力!$I27:$J27,AS$8),"○",IF(COUNTIF(選手データ入力!$K27:$N27,AS$8),"オ",""))</f>
        <v/>
      </c>
      <c r="AT16" s="74" t="str">
        <f>IF(COUNTIF(選手データ入力!$I27:$J27,AT$8),"○",IF(COUNTIF(選手データ入力!$K27:$N27,AT$8),"オ",""))</f>
        <v/>
      </c>
      <c r="AU16" s="74" t="str">
        <f>IF(COUNTIF(選手データ入力!$I27:$J27,AU$8),"○",IF(COUNTIF(選手データ入力!$K27:$N27,AU$8),"オ",""))</f>
        <v/>
      </c>
      <c r="AV16" s="104" t="str">
        <f t="shared" ref="AV16:AV33" si="0">IF(B16="","",COUNTIF(AE16:AU16,"○"))</f>
        <v/>
      </c>
      <c r="AW16" s="104" t="str">
        <f t="shared" ref="AW16:AW33" si="1">IF(B16="","",COUNTIF(AE16:AU16,"オ"))</f>
        <v/>
      </c>
      <c r="AX16" s="100" t="str">
        <f>IF(選手データ入力!O27="○","○","")</f>
        <v/>
      </c>
      <c r="AY16" s="75" t="str">
        <f>IF(選手データ入力!P27="○","○","")</f>
        <v/>
      </c>
      <c r="BB16" s="68">
        <f t="shared" ref="BB16:BB33" si="2">COUNTIF((AE16:AY16),"○")</f>
        <v>0</v>
      </c>
      <c r="BC16" s="68">
        <f t="shared" ref="BC16:BC33" si="3">IF(BB16=0,0,1)</f>
        <v>0</v>
      </c>
    </row>
    <row r="17" spans="1:55" ht="21.75" customHeight="1">
      <c r="A17" s="68">
        <v>23</v>
      </c>
      <c r="B17" s="156" t="str">
        <f>IF(選手データ入力!D28="","",選手データ入力!D28)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IF(COUNTIF(選手データ入力!$I28:$J28,AE$8),"○",IF(COUNTIF(選手データ入力!$K28:$N28,AE$8),"オ",""))</f>
        <v/>
      </c>
      <c r="AF17" s="74" t="str">
        <f>IF(COUNTIF(選手データ入力!$I28:$J28,AF$8),"○",IF(COUNTIF(選手データ入力!$K28:$N28,AF$8),"オ",""))</f>
        <v/>
      </c>
      <c r="AG17" s="74" t="str">
        <f>IF(COUNTIF(選手データ入力!$I28:$J28,AG$8),"○",IF(COUNTIF(選手データ入力!$K28:$N28,AG$8),"オ",""))</f>
        <v/>
      </c>
      <c r="AH17" s="74" t="str">
        <f>IF(COUNTIF(選手データ入力!$I28:$J28,AH$8),"○",IF(COUNTIF(選手データ入力!$K28:$N28,AH$8),"オ",""))</f>
        <v/>
      </c>
      <c r="AI17" s="74" t="str">
        <f>IF(COUNTIF(選手データ入力!$I28:$J28,AI$8),"○",IF(COUNTIF(選手データ入力!$K28:$N28,AI$8),"オ",""))</f>
        <v/>
      </c>
      <c r="AJ17" s="74" t="str">
        <f>IF(COUNTIF(選手データ入力!$I28:$J28,AJ$8),"○",IF(COUNTIF(選手データ入力!$K28:$N28,AJ$8),"オ",""))</f>
        <v/>
      </c>
      <c r="AK17" s="74" t="str">
        <f>IF(COUNTIF(選手データ入力!$I28:$J28,AK$8),"○",IF(COUNTIF(選手データ入力!$K28:$N28,AK$8),"オ",""))</f>
        <v/>
      </c>
      <c r="AL17" s="74" t="str">
        <f>IF(COUNTIF(選手データ入力!$I28:$J28,AL$8),"○",IF(COUNTIF(選手データ入力!$K28:$N28,AL$8),"オ",""))</f>
        <v/>
      </c>
      <c r="AM17" s="74" t="str">
        <f>IF(COUNTIF(選手データ入力!$I28:$J28,AM$8),"○",IF(COUNTIF(選手データ入力!$K28:$N28,AM$8),"オ",""))</f>
        <v/>
      </c>
      <c r="AN17" s="74" t="str">
        <f>IF(COUNTIF(選手データ入力!$I28:$J28,AN$8),"○",IF(COUNTIF(選手データ入力!$K28:$N28,AN$8),"オ",""))</f>
        <v/>
      </c>
      <c r="AO17" s="74" t="str">
        <f>IF(COUNTIF(選手データ入力!$I28:$J28,AO$8),"○",IF(COUNTIF(選手データ入力!$K28:$N28,AO$8),"オ",""))</f>
        <v/>
      </c>
      <c r="AP17" s="74" t="str">
        <f>IF(COUNTIF(選手データ入力!$I28:$J28,AP$8),"○",IF(COUNTIF(選手データ入力!$K28:$N28,AP$8),"オ",""))</f>
        <v/>
      </c>
      <c r="AQ17" s="74" t="str">
        <f>IF(COUNTIF(選手データ入力!$I28:$J28,AQ$8),"○",IF(COUNTIF(選手データ入力!$K28:$N28,AQ$8),"オ",""))</f>
        <v/>
      </c>
      <c r="AR17" s="74" t="str">
        <f>IF(COUNTIF(選手データ入力!$I28:$J28,AR$8),"○",IF(COUNTIF(選手データ入力!$K28:$N28,AR$8),"オ",""))</f>
        <v/>
      </c>
      <c r="AS17" s="74" t="str">
        <f>IF(COUNTIF(選手データ入力!$I28:$J28,AS$8),"○",IF(COUNTIF(選手データ入力!$K28:$N28,AS$8),"オ",""))</f>
        <v/>
      </c>
      <c r="AT17" s="74" t="str">
        <f>IF(COUNTIF(選手データ入力!$I28:$J28,AT$8),"○",IF(COUNTIF(選手データ入力!$K28:$N28,AT$8),"オ",""))</f>
        <v/>
      </c>
      <c r="AU17" s="74" t="str">
        <f>IF(COUNTIF(選手データ入力!$I28:$J28,AU$8),"○",IF(COUNTIF(選手データ入力!$K28:$N28,AU$8),"オ",""))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IF(選手データ入力!O28="○","○","")</f>
        <v/>
      </c>
      <c r="AY17" s="75" t="str">
        <f>IF(選手データ入力!P28="○","○","")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>
      <c r="A18" s="68">
        <v>24</v>
      </c>
      <c r="B18" s="156" t="str">
        <f>IF(選手データ入力!D29="","",選手データ入力!D29)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IF(COUNTIF(選手データ入力!$I29:$J29,AE$8),"○",IF(COUNTIF(選手データ入力!$K29:$N29,AE$8),"オ",""))</f>
        <v/>
      </c>
      <c r="AF18" s="74" t="str">
        <f>IF(COUNTIF(選手データ入力!$I29:$J29,AF$8),"○",IF(COUNTIF(選手データ入力!$K29:$N29,AF$8),"オ",""))</f>
        <v/>
      </c>
      <c r="AG18" s="74" t="str">
        <f>IF(COUNTIF(選手データ入力!$I29:$J29,AG$8),"○",IF(COUNTIF(選手データ入力!$K29:$N29,AG$8),"オ",""))</f>
        <v/>
      </c>
      <c r="AH18" s="74" t="str">
        <f>IF(COUNTIF(選手データ入力!$I29:$J29,AH$8),"○",IF(COUNTIF(選手データ入力!$K29:$N29,AH$8),"オ",""))</f>
        <v/>
      </c>
      <c r="AI18" s="74" t="str">
        <f>IF(COUNTIF(選手データ入力!$I29:$J29,AI$8),"○",IF(COUNTIF(選手データ入力!$K29:$N29,AI$8),"オ",""))</f>
        <v/>
      </c>
      <c r="AJ18" s="74" t="str">
        <f>IF(COUNTIF(選手データ入力!$I29:$J29,AJ$8),"○",IF(COUNTIF(選手データ入力!$K29:$N29,AJ$8),"オ",""))</f>
        <v/>
      </c>
      <c r="AK18" s="74" t="str">
        <f>IF(COUNTIF(選手データ入力!$I29:$J29,AK$8),"○",IF(COUNTIF(選手データ入力!$K29:$N29,AK$8),"オ",""))</f>
        <v/>
      </c>
      <c r="AL18" s="74" t="str">
        <f>IF(COUNTIF(選手データ入力!$I29:$J29,AL$8),"○",IF(COUNTIF(選手データ入力!$K29:$N29,AL$8),"オ",""))</f>
        <v/>
      </c>
      <c r="AM18" s="74" t="str">
        <f>IF(COUNTIF(選手データ入力!$I29:$J29,AM$8),"○",IF(COUNTIF(選手データ入力!$K29:$N29,AM$8),"オ",""))</f>
        <v/>
      </c>
      <c r="AN18" s="74" t="str">
        <f>IF(COUNTIF(選手データ入力!$I29:$J29,AN$8),"○",IF(COUNTIF(選手データ入力!$K29:$N29,AN$8),"オ",""))</f>
        <v/>
      </c>
      <c r="AO18" s="74" t="str">
        <f>IF(COUNTIF(選手データ入力!$I29:$J29,AO$8),"○",IF(COUNTIF(選手データ入力!$K29:$N29,AO$8),"オ",""))</f>
        <v/>
      </c>
      <c r="AP18" s="74" t="str">
        <f>IF(COUNTIF(選手データ入力!$I29:$J29,AP$8),"○",IF(COUNTIF(選手データ入力!$K29:$N29,AP$8),"オ",""))</f>
        <v/>
      </c>
      <c r="AQ18" s="74" t="str">
        <f>IF(COUNTIF(選手データ入力!$I29:$J29,AQ$8),"○",IF(COUNTIF(選手データ入力!$K29:$N29,AQ$8),"オ",""))</f>
        <v/>
      </c>
      <c r="AR18" s="74" t="str">
        <f>IF(COUNTIF(選手データ入力!$I29:$J29,AR$8),"○",IF(COUNTIF(選手データ入力!$K29:$N29,AR$8),"オ",""))</f>
        <v/>
      </c>
      <c r="AS18" s="74" t="str">
        <f>IF(COUNTIF(選手データ入力!$I29:$J29,AS$8),"○",IF(COUNTIF(選手データ入力!$K29:$N29,AS$8),"オ",""))</f>
        <v/>
      </c>
      <c r="AT18" s="74" t="str">
        <f>IF(COUNTIF(選手データ入力!$I29:$J29,AT$8),"○",IF(COUNTIF(選手データ入力!$K29:$N29,AT$8),"オ",""))</f>
        <v/>
      </c>
      <c r="AU18" s="74" t="str">
        <f>IF(COUNTIF(選手データ入力!$I29:$J29,AU$8),"○",IF(COUNTIF(選手データ入力!$K29:$N29,AU$8),"オ",""))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IF(選手データ入力!O29="○","○","")</f>
        <v/>
      </c>
      <c r="AY18" s="75" t="str">
        <f>IF(選手データ入力!P29="○","○","")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>
      <c r="A19" s="68">
        <v>25</v>
      </c>
      <c r="B19" s="171" t="str">
        <f>IF(選手データ入力!D30="","",選手データ入力!D30)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IF(COUNTIF(選手データ入力!$I30:$J30,AE$8),"○",IF(COUNTIF(選手データ入力!$K30:$N30,AE$8),"オ",""))</f>
        <v/>
      </c>
      <c r="AF19" s="76" t="str">
        <f>IF(COUNTIF(選手データ入力!$I30:$J30,AF$8),"○",IF(COUNTIF(選手データ入力!$K30:$N30,AF$8),"オ",""))</f>
        <v/>
      </c>
      <c r="AG19" s="76" t="str">
        <f>IF(COUNTIF(選手データ入力!$I30:$J30,AG$8),"○",IF(COUNTIF(選手データ入力!$K30:$N30,AG$8),"オ",""))</f>
        <v/>
      </c>
      <c r="AH19" s="76" t="str">
        <f>IF(COUNTIF(選手データ入力!$I30:$J30,AH$8),"○",IF(COUNTIF(選手データ入力!$K30:$N30,AH$8),"オ",""))</f>
        <v/>
      </c>
      <c r="AI19" s="76" t="str">
        <f>IF(COUNTIF(選手データ入力!$I30:$J30,AI$8),"○",IF(COUNTIF(選手データ入力!$K30:$N30,AI$8),"オ",""))</f>
        <v/>
      </c>
      <c r="AJ19" s="76" t="str">
        <f>IF(COUNTIF(選手データ入力!$I30:$J30,AJ$8),"○",IF(COUNTIF(選手データ入力!$K30:$N30,AJ$8),"オ",""))</f>
        <v/>
      </c>
      <c r="AK19" s="76" t="str">
        <f>IF(COUNTIF(選手データ入力!$I30:$J30,AK$8),"○",IF(COUNTIF(選手データ入力!$K30:$N30,AK$8),"オ",""))</f>
        <v/>
      </c>
      <c r="AL19" s="76" t="str">
        <f>IF(COUNTIF(選手データ入力!$I30:$J30,AL$8),"○",IF(COUNTIF(選手データ入力!$K30:$N30,AL$8),"オ",""))</f>
        <v/>
      </c>
      <c r="AM19" s="76" t="str">
        <f>IF(COUNTIF(選手データ入力!$I30:$J30,AM$8),"○",IF(COUNTIF(選手データ入力!$K30:$N30,AM$8),"オ",""))</f>
        <v/>
      </c>
      <c r="AN19" s="76" t="str">
        <f>IF(COUNTIF(選手データ入力!$I30:$J30,AN$8),"○",IF(COUNTIF(選手データ入力!$K30:$N30,AN$8),"オ",""))</f>
        <v/>
      </c>
      <c r="AO19" s="76" t="str">
        <f>IF(COUNTIF(選手データ入力!$I30:$J30,AO$8),"○",IF(COUNTIF(選手データ入力!$K30:$N30,AO$8),"オ",""))</f>
        <v/>
      </c>
      <c r="AP19" s="76" t="str">
        <f>IF(COUNTIF(選手データ入力!$I30:$J30,AP$8),"○",IF(COUNTIF(選手データ入力!$K30:$N30,AP$8),"オ",""))</f>
        <v/>
      </c>
      <c r="AQ19" s="76" t="str">
        <f>IF(COUNTIF(選手データ入力!$I30:$J30,AQ$8),"○",IF(COUNTIF(選手データ入力!$K30:$N30,AQ$8),"オ",""))</f>
        <v/>
      </c>
      <c r="AR19" s="76" t="str">
        <f>IF(COUNTIF(選手データ入力!$I30:$J30,AR$8),"○",IF(COUNTIF(選手データ入力!$K30:$N30,AR$8),"オ",""))</f>
        <v/>
      </c>
      <c r="AS19" s="76" t="str">
        <f>IF(COUNTIF(選手データ入力!$I30:$J30,AS$8),"○",IF(COUNTIF(選手データ入力!$K30:$N30,AS$8),"オ",""))</f>
        <v/>
      </c>
      <c r="AT19" s="76" t="str">
        <f>IF(COUNTIF(選手データ入力!$I30:$J30,AT$8),"○",IF(COUNTIF(選手データ入力!$K30:$N30,AT$8),"オ",""))</f>
        <v/>
      </c>
      <c r="AU19" s="76" t="str">
        <f>IF(COUNTIF(選手データ入力!$I30:$J30,AU$8),"○",IF(COUNTIF(選手データ入力!$K30:$N30,AU$8),"オ",""))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IF(選手データ入力!O30="○","○","")</f>
        <v/>
      </c>
      <c r="AY19" s="77" t="str">
        <f>IF(選手データ入力!P30="○","○","")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>
      <c r="A20" s="68">
        <v>26</v>
      </c>
      <c r="B20" s="163" t="str">
        <f>IF(選手データ入力!D31="","",選手データ入力!D31)</f>
        <v/>
      </c>
      <c r="C20" s="164"/>
      <c r="D20" s="165"/>
      <c r="E20" s="181" t="str">
        <f>IF($B20="","",VLOOKUP($B20,選手データ入力!$D$6:$H$45,2,0))</f>
        <v/>
      </c>
      <c r="F20" s="181"/>
      <c r="G20" s="181"/>
      <c r="H20" s="181"/>
      <c r="I20" s="181"/>
      <c r="J20" s="181"/>
      <c r="K20" s="181"/>
      <c r="L20" s="181"/>
      <c r="M20" s="181"/>
      <c r="N20" s="178" t="str">
        <f>IF($B20="","",VLOOKUP($B20,選手データ入力!$D$6:$H$45,3,0))</f>
        <v/>
      </c>
      <c r="O20" s="178"/>
      <c r="P20" s="178"/>
      <c r="Q20" s="178"/>
      <c r="R20" s="178"/>
      <c r="S20" s="178"/>
      <c r="T20" s="178"/>
      <c r="U20" s="178"/>
      <c r="V20" s="178"/>
      <c r="W20" s="167" t="str">
        <f>IF($B20="","",VLOOKUP($B20,選手データ入力!$D$6:$H$45,4,0))</f>
        <v/>
      </c>
      <c r="X20" s="168"/>
      <c r="Y20" s="178" t="str">
        <f>IF($B20="","",VLOOKUP($B20,選手データ入力!$D$6:$H$45,5,0))</f>
        <v/>
      </c>
      <c r="Z20" s="178"/>
      <c r="AA20" s="178"/>
      <c r="AB20" s="178"/>
      <c r="AC20" s="178"/>
      <c r="AD20" s="178"/>
      <c r="AE20" s="72" t="str">
        <f>IF(COUNTIF(選手データ入力!$I31:$J31,AE$8),"○",IF(COUNTIF(選手データ入力!$K31:$N31,AE$8),"オ",""))</f>
        <v/>
      </c>
      <c r="AF20" s="72" t="str">
        <f>IF(COUNTIF(選手データ入力!$I31:$J31,AF$8),"○",IF(COUNTIF(選手データ入力!$K31:$N31,AF$8),"オ",""))</f>
        <v/>
      </c>
      <c r="AG20" s="72" t="str">
        <f>IF(COUNTIF(選手データ入力!$I31:$J31,AG$8),"○",IF(COUNTIF(選手データ入力!$K31:$N31,AG$8),"オ",""))</f>
        <v/>
      </c>
      <c r="AH20" s="72" t="str">
        <f>IF(COUNTIF(選手データ入力!$I31:$J31,AH$8),"○",IF(COUNTIF(選手データ入力!$K31:$N31,AH$8),"オ",""))</f>
        <v/>
      </c>
      <c r="AI20" s="72" t="str">
        <f>IF(COUNTIF(選手データ入力!$I31:$J31,AI$8),"○",IF(COUNTIF(選手データ入力!$K31:$N31,AI$8),"オ",""))</f>
        <v/>
      </c>
      <c r="AJ20" s="72" t="str">
        <f>IF(COUNTIF(選手データ入力!$I31:$J31,AJ$8),"○",IF(COUNTIF(選手データ入力!$K31:$N31,AJ$8),"オ",""))</f>
        <v/>
      </c>
      <c r="AK20" s="72" t="str">
        <f>IF(COUNTIF(選手データ入力!$I31:$J31,AK$8),"○",IF(COUNTIF(選手データ入力!$K31:$N31,AK$8),"オ",""))</f>
        <v/>
      </c>
      <c r="AL20" s="72" t="str">
        <f>IF(COUNTIF(選手データ入力!$I31:$J31,AL$8),"○",IF(COUNTIF(選手データ入力!$K31:$N31,AL$8),"オ",""))</f>
        <v/>
      </c>
      <c r="AM20" s="72" t="str">
        <f>IF(COUNTIF(選手データ入力!$I31:$J31,AM$8),"○",IF(COUNTIF(選手データ入力!$K31:$N31,AM$8),"オ",""))</f>
        <v/>
      </c>
      <c r="AN20" s="72" t="str">
        <f>IF(COUNTIF(選手データ入力!$I31:$J31,AN$8),"○",IF(COUNTIF(選手データ入力!$K31:$N31,AN$8),"オ",""))</f>
        <v/>
      </c>
      <c r="AO20" s="72" t="str">
        <f>IF(COUNTIF(選手データ入力!$I31:$J31,AO$8),"○",IF(COUNTIF(選手データ入力!$K31:$N31,AO$8),"オ",""))</f>
        <v/>
      </c>
      <c r="AP20" s="72" t="str">
        <f>IF(COUNTIF(選手データ入力!$I31:$J31,AP$8),"○",IF(COUNTIF(選手データ入力!$K31:$N31,AP$8),"オ",""))</f>
        <v/>
      </c>
      <c r="AQ20" s="72" t="str">
        <f>IF(COUNTIF(選手データ入力!$I31:$J31,AQ$8),"○",IF(COUNTIF(選手データ入力!$K31:$N31,AQ$8),"オ",""))</f>
        <v/>
      </c>
      <c r="AR20" s="72" t="str">
        <f>IF(COUNTIF(選手データ入力!$I31:$J31,AR$8),"○",IF(COUNTIF(選手データ入力!$K31:$N31,AR$8),"オ",""))</f>
        <v/>
      </c>
      <c r="AS20" s="72" t="str">
        <f>IF(COUNTIF(選手データ入力!$I31:$J31,AS$8),"○",IF(COUNTIF(選手データ入力!$K31:$N31,AS$8),"オ",""))</f>
        <v/>
      </c>
      <c r="AT20" s="72" t="str">
        <f>IF(COUNTIF(選手データ入力!$I31:$J31,AT$8),"○",IF(COUNTIF(選手データ入力!$K31:$N31,AT$8),"オ",""))</f>
        <v/>
      </c>
      <c r="AU20" s="72" t="str">
        <f>IF(COUNTIF(選手データ入力!$I31:$J31,AU$8),"○",IF(COUNTIF(選手データ入力!$K31:$N31,AU$8),"オ",""))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IF(選手データ入力!O31="○","○","")</f>
        <v/>
      </c>
      <c r="AY20" s="73" t="str">
        <f>IF(選手データ入力!P31="○","○","")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>
      <c r="A21" s="68">
        <v>27</v>
      </c>
      <c r="B21" s="156" t="str">
        <f>IF(選手データ入力!D32="","",選手データ入力!D32)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IF(COUNTIF(選手データ入力!$I32:$J32,AE$8),"○",IF(COUNTIF(選手データ入力!$K32:$N32,AE$8),"オ",""))</f>
        <v/>
      </c>
      <c r="AF21" s="74" t="str">
        <f>IF(COUNTIF(選手データ入力!$I32:$J32,AF$8),"○",IF(COUNTIF(選手データ入力!$K32:$N32,AF$8),"オ",""))</f>
        <v/>
      </c>
      <c r="AG21" s="74" t="str">
        <f>IF(COUNTIF(選手データ入力!$I32:$J32,AG$8),"○",IF(COUNTIF(選手データ入力!$K32:$N32,AG$8),"オ",""))</f>
        <v/>
      </c>
      <c r="AH21" s="74" t="str">
        <f>IF(COUNTIF(選手データ入力!$I32:$J32,AH$8),"○",IF(COUNTIF(選手データ入力!$K32:$N32,AH$8),"オ",""))</f>
        <v/>
      </c>
      <c r="AI21" s="74" t="str">
        <f>IF(COUNTIF(選手データ入力!$I32:$J32,AI$8),"○",IF(COUNTIF(選手データ入力!$K32:$N32,AI$8),"オ",""))</f>
        <v/>
      </c>
      <c r="AJ21" s="74" t="str">
        <f>IF(COUNTIF(選手データ入力!$I32:$J32,AJ$8),"○",IF(COUNTIF(選手データ入力!$K32:$N32,AJ$8),"オ",""))</f>
        <v/>
      </c>
      <c r="AK21" s="74" t="str">
        <f>IF(COUNTIF(選手データ入力!$I32:$J32,AK$8),"○",IF(COUNTIF(選手データ入力!$K32:$N32,AK$8),"オ",""))</f>
        <v/>
      </c>
      <c r="AL21" s="74" t="str">
        <f>IF(COUNTIF(選手データ入力!$I32:$J32,AL$8),"○",IF(COUNTIF(選手データ入力!$K32:$N32,AL$8),"オ",""))</f>
        <v/>
      </c>
      <c r="AM21" s="74" t="str">
        <f>IF(COUNTIF(選手データ入力!$I32:$J32,AM$8),"○",IF(COUNTIF(選手データ入力!$K32:$N32,AM$8),"オ",""))</f>
        <v/>
      </c>
      <c r="AN21" s="74" t="str">
        <f>IF(COUNTIF(選手データ入力!$I32:$J32,AN$8),"○",IF(COUNTIF(選手データ入力!$K32:$N32,AN$8),"オ",""))</f>
        <v/>
      </c>
      <c r="AO21" s="74" t="str">
        <f>IF(COUNTIF(選手データ入力!$I32:$J32,AO$8),"○",IF(COUNTIF(選手データ入力!$K32:$N32,AO$8),"オ",""))</f>
        <v/>
      </c>
      <c r="AP21" s="74" t="str">
        <f>IF(COUNTIF(選手データ入力!$I32:$J32,AP$8),"○",IF(COUNTIF(選手データ入力!$K32:$N32,AP$8),"オ",""))</f>
        <v/>
      </c>
      <c r="AQ21" s="74" t="str">
        <f>IF(COUNTIF(選手データ入力!$I32:$J32,AQ$8),"○",IF(COUNTIF(選手データ入力!$K32:$N32,AQ$8),"オ",""))</f>
        <v/>
      </c>
      <c r="AR21" s="74" t="str">
        <f>IF(COUNTIF(選手データ入力!$I32:$J32,AR$8),"○",IF(COUNTIF(選手データ入力!$K32:$N32,AR$8),"オ",""))</f>
        <v/>
      </c>
      <c r="AS21" s="74" t="str">
        <f>IF(COUNTIF(選手データ入力!$I32:$J32,AS$8),"○",IF(COUNTIF(選手データ入力!$K32:$N32,AS$8),"オ",""))</f>
        <v/>
      </c>
      <c r="AT21" s="74" t="str">
        <f>IF(COUNTIF(選手データ入力!$I32:$J32,AT$8),"○",IF(COUNTIF(選手データ入力!$K32:$N32,AT$8),"オ",""))</f>
        <v/>
      </c>
      <c r="AU21" s="74" t="str">
        <f>IF(COUNTIF(選手データ入力!$I32:$J32,AU$8),"○",IF(COUNTIF(選手データ入力!$K32:$N32,AU$8),"オ",""))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IF(選手データ入力!O32="○","○","")</f>
        <v/>
      </c>
      <c r="AY21" s="75" t="str">
        <f>IF(選手データ入力!P32="○","○","")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>
      <c r="A22" s="68">
        <v>28</v>
      </c>
      <c r="B22" s="156" t="str">
        <f>IF(選手データ入力!D33="","",選手データ入力!D33)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IF(COUNTIF(選手データ入力!$I33:$J33,AE$8),"○",IF(COUNTIF(選手データ入力!$K33:$N33,AE$8),"オ",""))</f>
        <v/>
      </c>
      <c r="AF22" s="74" t="str">
        <f>IF(COUNTIF(選手データ入力!$I33:$J33,AF$8),"○",IF(COUNTIF(選手データ入力!$K33:$N33,AF$8),"オ",""))</f>
        <v/>
      </c>
      <c r="AG22" s="74" t="str">
        <f>IF(COUNTIF(選手データ入力!$I33:$J33,AG$8),"○",IF(COUNTIF(選手データ入力!$K33:$N33,AG$8),"オ",""))</f>
        <v/>
      </c>
      <c r="AH22" s="74" t="str">
        <f>IF(COUNTIF(選手データ入力!$I33:$J33,AH$8),"○",IF(COUNTIF(選手データ入力!$K33:$N33,AH$8),"オ",""))</f>
        <v/>
      </c>
      <c r="AI22" s="74" t="str">
        <f>IF(COUNTIF(選手データ入力!$I33:$J33,AI$8),"○",IF(COUNTIF(選手データ入力!$K33:$N33,AI$8),"オ",""))</f>
        <v/>
      </c>
      <c r="AJ22" s="74" t="str">
        <f>IF(COUNTIF(選手データ入力!$I33:$J33,AJ$8),"○",IF(COUNTIF(選手データ入力!$K33:$N33,AJ$8),"オ",""))</f>
        <v/>
      </c>
      <c r="AK22" s="74" t="str">
        <f>IF(COUNTIF(選手データ入力!$I33:$J33,AK$8),"○",IF(COUNTIF(選手データ入力!$K33:$N33,AK$8),"オ",""))</f>
        <v/>
      </c>
      <c r="AL22" s="74" t="str">
        <f>IF(COUNTIF(選手データ入力!$I33:$J33,AL$8),"○",IF(COUNTIF(選手データ入力!$K33:$N33,AL$8),"オ",""))</f>
        <v/>
      </c>
      <c r="AM22" s="74" t="str">
        <f>IF(COUNTIF(選手データ入力!$I33:$J33,AM$8),"○",IF(COUNTIF(選手データ入力!$K33:$N33,AM$8),"オ",""))</f>
        <v/>
      </c>
      <c r="AN22" s="74" t="str">
        <f>IF(COUNTIF(選手データ入力!$I33:$J33,AN$8),"○",IF(COUNTIF(選手データ入力!$K33:$N33,AN$8),"オ",""))</f>
        <v/>
      </c>
      <c r="AO22" s="74" t="str">
        <f>IF(COUNTIF(選手データ入力!$I33:$J33,AO$8),"○",IF(COUNTIF(選手データ入力!$K33:$N33,AO$8),"オ",""))</f>
        <v/>
      </c>
      <c r="AP22" s="74" t="str">
        <f>IF(COUNTIF(選手データ入力!$I33:$J33,AP$8),"○",IF(COUNTIF(選手データ入力!$K33:$N33,AP$8),"オ",""))</f>
        <v/>
      </c>
      <c r="AQ22" s="74" t="str">
        <f>IF(COUNTIF(選手データ入力!$I33:$J33,AQ$8),"○",IF(COUNTIF(選手データ入力!$K33:$N33,AQ$8),"オ",""))</f>
        <v/>
      </c>
      <c r="AR22" s="74" t="str">
        <f>IF(COUNTIF(選手データ入力!$I33:$J33,AR$8),"○",IF(COUNTIF(選手データ入力!$K33:$N33,AR$8),"オ",""))</f>
        <v/>
      </c>
      <c r="AS22" s="74" t="str">
        <f>IF(COUNTIF(選手データ入力!$I33:$J33,AS$8),"○",IF(COUNTIF(選手データ入力!$K33:$N33,AS$8),"オ",""))</f>
        <v/>
      </c>
      <c r="AT22" s="74" t="str">
        <f>IF(COUNTIF(選手データ入力!$I33:$J33,AT$8),"○",IF(COUNTIF(選手データ入力!$K33:$N33,AT$8),"オ",""))</f>
        <v/>
      </c>
      <c r="AU22" s="74" t="str">
        <f>IF(COUNTIF(選手データ入力!$I33:$J33,AU$8),"○",IF(COUNTIF(選手データ入力!$K33:$N33,AU$8),"オ",""))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IF(選手データ入力!O33="○","○","")</f>
        <v/>
      </c>
      <c r="AY22" s="75" t="str">
        <f>IF(選手データ入力!P33="○","○","")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>
      <c r="A23" s="68">
        <v>29</v>
      </c>
      <c r="B23" s="156" t="str">
        <f>IF(選手データ入力!D34="","",選手データ入力!D34)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IF(COUNTIF(選手データ入力!$I34:$J34,AE$8),"○",IF(COUNTIF(選手データ入力!$K34:$N34,AE$8),"オ",""))</f>
        <v/>
      </c>
      <c r="AF23" s="74" t="str">
        <f>IF(COUNTIF(選手データ入力!$I34:$J34,AF$8),"○",IF(COUNTIF(選手データ入力!$K34:$N34,AF$8),"オ",""))</f>
        <v/>
      </c>
      <c r="AG23" s="74" t="str">
        <f>IF(COUNTIF(選手データ入力!$I34:$J34,AG$8),"○",IF(COUNTIF(選手データ入力!$K34:$N34,AG$8),"オ",""))</f>
        <v/>
      </c>
      <c r="AH23" s="74" t="str">
        <f>IF(COUNTIF(選手データ入力!$I34:$J34,AH$8),"○",IF(COUNTIF(選手データ入力!$K34:$N34,AH$8),"オ",""))</f>
        <v/>
      </c>
      <c r="AI23" s="74" t="str">
        <f>IF(COUNTIF(選手データ入力!$I34:$J34,AI$8),"○",IF(COUNTIF(選手データ入力!$K34:$N34,AI$8),"オ",""))</f>
        <v/>
      </c>
      <c r="AJ23" s="74" t="str">
        <f>IF(COUNTIF(選手データ入力!$I34:$J34,AJ$8),"○",IF(COUNTIF(選手データ入力!$K34:$N34,AJ$8),"オ",""))</f>
        <v/>
      </c>
      <c r="AK23" s="74" t="str">
        <f>IF(COUNTIF(選手データ入力!$I34:$J34,AK$8),"○",IF(COUNTIF(選手データ入力!$K34:$N34,AK$8),"オ",""))</f>
        <v/>
      </c>
      <c r="AL23" s="74" t="str">
        <f>IF(COUNTIF(選手データ入力!$I34:$J34,AL$8),"○",IF(COUNTIF(選手データ入力!$K34:$N34,AL$8),"オ",""))</f>
        <v/>
      </c>
      <c r="AM23" s="74" t="str">
        <f>IF(COUNTIF(選手データ入力!$I34:$J34,AM$8),"○",IF(COUNTIF(選手データ入力!$K34:$N34,AM$8),"オ",""))</f>
        <v/>
      </c>
      <c r="AN23" s="74" t="str">
        <f>IF(COUNTIF(選手データ入力!$I34:$J34,AN$8),"○",IF(COUNTIF(選手データ入力!$K34:$N34,AN$8),"オ",""))</f>
        <v/>
      </c>
      <c r="AO23" s="74" t="str">
        <f>IF(COUNTIF(選手データ入力!$I34:$J34,AO$8),"○",IF(COUNTIF(選手データ入力!$K34:$N34,AO$8),"オ",""))</f>
        <v/>
      </c>
      <c r="AP23" s="74" t="str">
        <f>IF(COUNTIF(選手データ入力!$I34:$J34,AP$8),"○",IF(COUNTIF(選手データ入力!$K34:$N34,AP$8),"オ",""))</f>
        <v/>
      </c>
      <c r="AQ23" s="74" t="str">
        <f>IF(COUNTIF(選手データ入力!$I34:$J34,AQ$8),"○",IF(COUNTIF(選手データ入力!$K34:$N34,AQ$8),"オ",""))</f>
        <v/>
      </c>
      <c r="AR23" s="74" t="str">
        <f>IF(COUNTIF(選手データ入力!$I34:$J34,AR$8),"○",IF(COUNTIF(選手データ入力!$K34:$N34,AR$8),"オ",""))</f>
        <v/>
      </c>
      <c r="AS23" s="74" t="str">
        <f>IF(COUNTIF(選手データ入力!$I34:$J34,AS$8),"○",IF(COUNTIF(選手データ入力!$K34:$N34,AS$8),"オ",""))</f>
        <v/>
      </c>
      <c r="AT23" s="74" t="str">
        <f>IF(COUNTIF(選手データ入力!$I34:$J34,AT$8),"○",IF(COUNTIF(選手データ入力!$K34:$N34,AT$8),"オ",""))</f>
        <v/>
      </c>
      <c r="AU23" s="74" t="str">
        <f>IF(COUNTIF(選手データ入力!$I34:$J34,AU$8),"○",IF(COUNTIF(選手データ入力!$K34:$N34,AU$8),"オ",""))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IF(選手データ入力!O34="○","○","")</f>
        <v/>
      </c>
      <c r="AY23" s="75" t="str">
        <f>IF(選手データ入力!P34="○","○","")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>
      <c r="A24" s="68">
        <v>30</v>
      </c>
      <c r="B24" s="171" t="str">
        <f>IF(選手データ入力!D35="","",選手データ入力!D35)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IF(COUNTIF(選手データ入力!$I35:$J35,AE$8),"○",IF(COUNTIF(選手データ入力!$K35:$N35,AE$8),"オ",""))</f>
        <v/>
      </c>
      <c r="AF24" s="76" t="str">
        <f>IF(COUNTIF(選手データ入力!$I35:$J35,AF$8),"○",IF(COUNTIF(選手データ入力!$K35:$N35,AF$8),"オ",""))</f>
        <v/>
      </c>
      <c r="AG24" s="76" t="str">
        <f>IF(COUNTIF(選手データ入力!$I35:$J35,AG$8),"○",IF(COUNTIF(選手データ入力!$K35:$N35,AG$8),"オ",""))</f>
        <v/>
      </c>
      <c r="AH24" s="76" t="str">
        <f>IF(COUNTIF(選手データ入力!$I35:$J35,AH$8),"○",IF(COUNTIF(選手データ入力!$K35:$N35,AH$8),"オ",""))</f>
        <v/>
      </c>
      <c r="AI24" s="76" t="str">
        <f>IF(COUNTIF(選手データ入力!$I35:$J35,AI$8),"○",IF(COUNTIF(選手データ入力!$K35:$N35,AI$8),"オ",""))</f>
        <v/>
      </c>
      <c r="AJ24" s="76" t="str">
        <f>IF(COUNTIF(選手データ入力!$I35:$J35,AJ$8),"○",IF(COUNTIF(選手データ入力!$K35:$N35,AJ$8),"オ",""))</f>
        <v/>
      </c>
      <c r="AK24" s="76" t="str">
        <f>IF(COUNTIF(選手データ入力!$I35:$J35,AK$8),"○",IF(COUNTIF(選手データ入力!$K35:$N35,AK$8),"オ",""))</f>
        <v/>
      </c>
      <c r="AL24" s="76" t="str">
        <f>IF(COUNTIF(選手データ入力!$I35:$J35,AL$8),"○",IF(COUNTIF(選手データ入力!$K35:$N35,AL$8),"オ",""))</f>
        <v/>
      </c>
      <c r="AM24" s="76" t="str">
        <f>IF(COUNTIF(選手データ入力!$I35:$J35,AM$8),"○",IF(COUNTIF(選手データ入力!$K35:$N35,AM$8),"オ",""))</f>
        <v/>
      </c>
      <c r="AN24" s="76" t="str">
        <f>IF(COUNTIF(選手データ入力!$I35:$J35,AN$8),"○",IF(COUNTIF(選手データ入力!$K35:$N35,AN$8),"オ",""))</f>
        <v/>
      </c>
      <c r="AO24" s="76" t="str">
        <f>IF(COUNTIF(選手データ入力!$I35:$J35,AO$8),"○",IF(COUNTIF(選手データ入力!$K35:$N35,AO$8),"オ",""))</f>
        <v/>
      </c>
      <c r="AP24" s="76" t="str">
        <f>IF(COUNTIF(選手データ入力!$I35:$J35,AP$8),"○",IF(COUNTIF(選手データ入力!$K35:$N35,AP$8),"オ",""))</f>
        <v/>
      </c>
      <c r="AQ24" s="76" t="str">
        <f>IF(COUNTIF(選手データ入力!$I35:$J35,AQ$8),"○",IF(COUNTIF(選手データ入力!$K35:$N35,AQ$8),"オ",""))</f>
        <v/>
      </c>
      <c r="AR24" s="76" t="str">
        <f>IF(COUNTIF(選手データ入力!$I35:$J35,AR$8),"○",IF(COUNTIF(選手データ入力!$K35:$N35,AR$8),"オ",""))</f>
        <v/>
      </c>
      <c r="AS24" s="76" t="str">
        <f>IF(COUNTIF(選手データ入力!$I35:$J35,AS$8),"○",IF(COUNTIF(選手データ入力!$K35:$N35,AS$8),"オ",""))</f>
        <v/>
      </c>
      <c r="AT24" s="76" t="str">
        <f>IF(COUNTIF(選手データ入力!$I35:$J35,AT$8),"○",IF(COUNTIF(選手データ入力!$K35:$N35,AT$8),"オ",""))</f>
        <v/>
      </c>
      <c r="AU24" s="76" t="str">
        <f>IF(COUNTIF(選手データ入力!$I35:$J35,AU$8),"○",IF(COUNTIF(選手データ入力!$K35:$N35,AU$8),"オ",""))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IF(選手データ入力!O35="○","○","")</f>
        <v/>
      </c>
      <c r="AY24" s="77" t="str">
        <f>IF(選手データ入力!P35="○","○","")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>
      <c r="A25" s="68">
        <v>31</v>
      </c>
      <c r="B25" s="163" t="str">
        <f>IF(選手データ入力!D36="","",選手データ入力!D36)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79" t="str">
        <f>IF($B25="","",VLOOKUP($B25,選手データ入力!$D$6:$H$45,4,0))</f>
        <v/>
      </c>
      <c r="X25" s="180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IF(COUNTIF(選手データ入力!$I36:$J36,AE$8),"○",IF(COUNTIF(選手データ入力!$K36:$N36,AE$8),"オ",""))</f>
        <v/>
      </c>
      <c r="AF25" s="72" t="str">
        <f>IF(COUNTIF(選手データ入力!$I36:$J36,AF$8),"○",IF(COUNTIF(選手データ入力!$K36:$N36,AF$8),"オ",""))</f>
        <v/>
      </c>
      <c r="AG25" s="72" t="str">
        <f>IF(COUNTIF(選手データ入力!$I36:$J36,AG$8),"○",IF(COUNTIF(選手データ入力!$K36:$N36,AG$8),"オ",""))</f>
        <v/>
      </c>
      <c r="AH25" s="72" t="str">
        <f>IF(COUNTIF(選手データ入力!$I36:$J36,AH$8),"○",IF(COUNTIF(選手データ入力!$K36:$N36,AH$8),"オ",""))</f>
        <v/>
      </c>
      <c r="AI25" s="72" t="str">
        <f>IF(COUNTIF(選手データ入力!$I36:$J36,AI$8),"○",IF(COUNTIF(選手データ入力!$K36:$N36,AI$8),"オ",""))</f>
        <v/>
      </c>
      <c r="AJ25" s="72" t="str">
        <f>IF(COUNTIF(選手データ入力!$I36:$J36,AJ$8),"○",IF(COUNTIF(選手データ入力!$K36:$N36,AJ$8),"オ",""))</f>
        <v/>
      </c>
      <c r="AK25" s="72" t="str">
        <f>IF(COUNTIF(選手データ入力!$I36:$J36,AK$8),"○",IF(COUNTIF(選手データ入力!$K36:$N36,AK$8),"オ",""))</f>
        <v/>
      </c>
      <c r="AL25" s="72" t="str">
        <f>IF(COUNTIF(選手データ入力!$I36:$J36,AL$8),"○",IF(COUNTIF(選手データ入力!$K36:$N36,AL$8),"オ",""))</f>
        <v/>
      </c>
      <c r="AM25" s="72" t="str">
        <f>IF(COUNTIF(選手データ入力!$I36:$J36,AM$8),"○",IF(COUNTIF(選手データ入力!$K36:$N36,AM$8),"オ",""))</f>
        <v/>
      </c>
      <c r="AN25" s="72" t="str">
        <f>IF(COUNTIF(選手データ入力!$I36:$J36,AN$8),"○",IF(COUNTIF(選手データ入力!$K36:$N36,AN$8),"オ",""))</f>
        <v/>
      </c>
      <c r="AO25" s="72" t="str">
        <f>IF(COUNTIF(選手データ入力!$I36:$J36,AO$8),"○",IF(COUNTIF(選手データ入力!$K36:$N36,AO$8),"オ",""))</f>
        <v/>
      </c>
      <c r="AP25" s="72" t="str">
        <f>IF(COUNTIF(選手データ入力!$I36:$J36,AP$8),"○",IF(COUNTIF(選手データ入力!$K36:$N36,AP$8),"オ",""))</f>
        <v/>
      </c>
      <c r="AQ25" s="72" t="str">
        <f>IF(COUNTIF(選手データ入力!$I36:$J36,AQ$8),"○",IF(COUNTIF(選手データ入力!$K36:$N36,AQ$8),"オ",""))</f>
        <v/>
      </c>
      <c r="AR25" s="72" t="str">
        <f>IF(COUNTIF(選手データ入力!$I36:$J36,AR$8),"○",IF(COUNTIF(選手データ入力!$K36:$N36,AR$8),"オ",""))</f>
        <v/>
      </c>
      <c r="AS25" s="72" t="str">
        <f>IF(COUNTIF(選手データ入力!$I36:$J36,AS$8),"○",IF(COUNTIF(選手データ入力!$K36:$N36,AS$8),"オ",""))</f>
        <v/>
      </c>
      <c r="AT25" s="72" t="str">
        <f>IF(COUNTIF(選手データ入力!$I36:$J36,AT$8),"○",IF(COUNTIF(選手データ入力!$K36:$N36,AT$8),"オ",""))</f>
        <v/>
      </c>
      <c r="AU25" s="72" t="str">
        <f>IF(COUNTIF(選手データ入力!$I36:$J36,AU$8),"○",IF(COUNTIF(選手データ入力!$K36:$N36,AU$8),"オ",""))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IF(選手データ入力!O36="○","○","")</f>
        <v/>
      </c>
      <c r="AY25" s="73" t="str">
        <f>IF(選手データ入力!P36="○","○","")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>
      <c r="A26" s="68">
        <v>32</v>
      </c>
      <c r="B26" s="156" t="str">
        <f>IF(選手データ入力!D37="","",選手データ入力!D37)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IF(COUNTIF(選手データ入力!$I37:$J37,AE$8),"○",IF(COUNTIF(選手データ入力!$K37:$N37,AE$8),"オ",""))</f>
        <v/>
      </c>
      <c r="AF26" s="74" t="str">
        <f>IF(COUNTIF(選手データ入力!$I37:$J37,AF$8),"○",IF(COUNTIF(選手データ入力!$K37:$N37,AF$8),"オ",""))</f>
        <v/>
      </c>
      <c r="AG26" s="74" t="str">
        <f>IF(COUNTIF(選手データ入力!$I37:$J37,AG$8),"○",IF(COUNTIF(選手データ入力!$K37:$N37,AG$8),"オ",""))</f>
        <v/>
      </c>
      <c r="AH26" s="74" t="str">
        <f>IF(COUNTIF(選手データ入力!$I37:$J37,AH$8),"○",IF(COUNTIF(選手データ入力!$K37:$N37,AH$8),"オ",""))</f>
        <v/>
      </c>
      <c r="AI26" s="74" t="str">
        <f>IF(COUNTIF(選手データ入力!$I37:$J37,AI$8),"○",IF(COUNTIF(選手データ入力!$K37:$N37,AI$8),"オ",""))</f>
        <v/>
      </c>
      <c r="AJ26" s="74" t="str">
        <f>IF(COUNTIF(選手データ入力!$I37:$J37,AJ$8),"○",IF(COUNTIF(選手データ入力!$K37:$N37,AJ$8),"オ",""))</f>
        <v/>
      </c>
      <c r="AK26" s="74" t="str">
        <f>IF(COUNTIF(選手データ入力!$I37:$J37,AK$8),"○",IF(COUNTIF(選手データ入力!$K37:$N37,AK$8),"オ",""))</f>
        <v/>
      </c>
      <c r="AL26" s="74" t="str">
        <f>IF(COUNTIF(選手データ入力!$I37:$J37,AL$8),"○",IF(COUNTIF(選手データ入力!$K37:$N37,AL$8),"オ",""))</f>
        <v/>
      </c>
      <c r="AM26" s="74" t="str">
        <f>IF(COUNTIF(選手データ入力!$I37:$J37,AM$8),"○",IF(COUNTIF(選手データ入力!$K37:$N37,AM$8),"オ",""))</f>
        <v/>
      </c>
      <c r="AN26" s="74" t="str">
        <f>IF(COUNTIF(選手データ入力!$I37:$J37,AN$8),"○",IF(COUNTIF(選手データ入力!$K37:$N37,AN$8),"オ",""))</f>
        <v/>
      </c>
      <c r="AO26" s="74" t="str">
        <f>IF(COUNTIF(選手データ入力!$I37:$J37,AO$8),"○",IF(COUNTIF(選手データ入力!$K37:$N37,AO$8),"オ",""))</f>
        <v/>
      </c>
      <c r="AP26" s="74" t="str">
        <f>IF(COUNTIF(選手データ入力!$I37:$J37,AP$8),"○",IF(COUNTIF(選手データ入力!$K37:$N37,AP$8),"オ",""))</f>
        <v/>
      </c>
      <c r="AQ26" s="74" t="str">
        <f>IF(COUNTIF(選手データ入力!$I37:$J37,AQ$8),"○",IF(COUNTIF(選手データ入力!$K37:$N37,AQ$8),"オ",""))</f>
        <v/>
      </c>
      <c r="AR26" s="74" t="str">
        <f>IF(COUNTIF(選手データ入力!$I37:$J37,AR$8),"○",IF(COUNTIF(選手データ入力!$K37:$N37,AR$8),"オ",""))</f>
        <v/>
      </c>
      <c r="AS26" s="74" t="str">
        <f>IF(COUNTIF(選手データ入力!$I37:$J37,AS$8),"○",IF(COUNTIF(選手データ入力!$K37:$N37,AS$8),"オ",""))</f>
        <v/>
      </c>
      <c r="AT26" s="74" t="str">
        <f>IF(COUNTIF(選手データ入力!$I37:$J37,AT$8),"○",IF(COUNTIF(選手データ入力!$K37:$N37,AT$8),"オ",""))</f>
        <v/>
      </c>
      <c r="AU26" s="74" t="str">
        <f>IF(COUNTIF(選手データ入力!$I37:$J37,AU$8),"○",IF(COUNTIF(選手データ入力!$K37:$N37,AU$8),"オ",""))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IF(選手データ入力!O37="○","○","")</f>
        <v/>
      </c>
      <c r="AY26" s="75" t="str">
        <f>IF(選手データ入力!P37="○","○","")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>
      <c r="A27" s="68">
        <v>33</v>
      </c>
      <c r="B27" s="156" t="str">
        <f>IF(選手データ入力!D38="","",選手データ入力!D38)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IF(COUNTIF(選手データ入力!$I38:$J38,AE$8),"○",IF(COUNTIF(選手データ入力!$K38:$N38,AE$8),"オ",""))</f>
        <v/>
      </c>
      <c r="AF27" s="74" t="str">
        <f>IF(COUNTIF(選手データ入力!$I38:$J38,AF$8),"○",IF(COUNTIF(選手データ入力!$K38:$N38,AF$8),"オ",""))</f>
        <v/>
      </c>
      <c r="AG27" s="74" t="str">
        <f>IF(COUNTIF(選手データ入力!$I38:$J38,AG$8),"○",IF(COUNTIF(選手データ入力!$K38:$N38,AG$8),"オ",""))</f>
        <v/>
      </c>
      <c r="AH27" s="74" t="str">
        <f>IF(COUNTIF(選手データ入力!$I38:$J38,AH$8),"○",IF(COUNTIF(選手データ入力!$K38:$N38,AH$8),"オ",""))</f>
        <v/>
      </c>
      <c r="AI27" s="74" t="str">
        <f>IF(COUNTIF(選手データ入力!$I38:$J38,AI$8),"○",IF(COUNTIF(選手データ入力!$K38:$N38,AI$8),"オ",""))</f>
        <v/>
      </c>
      <c r="AJ27" s="74" t="str">
        <f>IF(COUNTIF(選手データ入力!$I38:$J38,AJ$8),"○",IF(COUNTIF(選手データ入力!$K38:$N38,AJ$8),"オ",""))</f>
        <v/>
      </c>
      <c r="AK27" s="74" t="str">
        <f>IF(COUNTIF(選手データ入力!$I38:$J38,AK$8),"○",IF(COUNTIF(選手データ入力!$K38:$N38,AK$8),"オ",""))</f>
        <v/>
      </c>
      <c r="AL27" s="74" t="str">
        <f>IF(COUNTIF(選手データ入力!$I38:$J38,AL$8),"○",IF(COUNTIF(選手データ入力!$K38:$N38,AL$8),"オ",""))</f>
        <v/>
      </c>
      <c r="AM27" s="74" t="str">
        <f>IF(COUNTIF(選手データ入力!$I38:$J38,AM$8),"○",IF(COUNTIF(選手データ入力!$K38:$N38,AM$8),"オ",""))</f>
        <v/>
      </c>
      <c r="AN27" s="74" t="str">
        <f>IF(COUNTIF(選手データ入力!$I38:$J38,AN$8),"○",IF(COUNTIF(選手データ入力!$K38:$N38,AN$8),"オ",""))</f>
        <v/>
      </c>
      <c r="AO27" s="74" t="str">
        <f>IF(COUNTIF(選手データ入力!$I38:$J38,AO$8),"○",IF(COUNTIF(選手データ入力!$K38:$N38,AO$8),"オ",""))</f>
        <v/>
      </c>
      <c r="AP27" s="74" t="str">
        <f>IF(COUNTIF(選手データ入力!$I38:$J38,AP$8),"○",IF(COUNTIF(選手データ入力!$K38:$N38,AP$8),"オ",""))</f>
        <v/>
      </c>
      <c r="AQ27" s="74" t="str">
        <f>IF(COUNTIF(選手データ入力!$I38:$J38,AQ$8),"○",IF(COUNTIF(選手データ入力!$K38:$N38,AQ$8),"オ",""))</f>
        <v/>
      </c>
      <c r="AR27" s="74" t="str">
        <f>IF(COUNTIF(選手データ入力!$I38:$J38,AR$8),"○",IF(COUNTIF(選手データ入力!$K38:$N38,AR$8),"オ",""))</f>
        <v/>
      </c>
      <c r="AS27" s="74" t="str">
        <f>IF(COUNTIF(選手データ入力!$I38:$J38,AS$8),"○",IF(COUNTIF(選手データ入力!$K38:$N38,AS$8),"オ",""))</f>
        <v/>
      </c>
      <c r="AT27" s="74" t="str">
        <f>IF(COUNTIF(選手データ入力!$I38:$J38,AT$8),"○",IF(COUNTIF(選手データ入力!$K38:$N38,AT$8),"オ",""))</f>
        <v/>
      </c>
      <c r="AU27" s="74" t="str">
        <f>IF(COUNTIF(選手データ入力!$I38:$J38,AU$8),"○",IF(COUNTIF(選手データ入力!$K38:$N38,AU$8),"オ",""))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IF(選手データ入力!O38="○","○","")</f>
        <v/>
      </c>
      <c r="AY27" s="75" t="str">
        <f>IF(選手データ入力!P38="○","○","")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>
      <c r="A28" s="68">
        <v>34</v>
      </c>
      <c r="B28" s="156" t="str">
        <f>IF(選手データ入力!D39="","",選手データ入力!D39)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IF(COUNTIF(選手データ入力!$I39:$J39,AE$8),"○",IF(COUNTIF(選手データ入力!$K39:$N39,AE$8),"オ",""))</f>
        <v/>
      </c>
      <c r="AF28" s="74" t="str">
        <f>IF(COUNTIF(選手データ入力!$I39:$J39,AF$8),"○",IF(COUNTIF(選手データ入力!$K39:$N39,AF$8),"オ",""))</f>
        <v/>
      </c>
      <c r="AG28" s="74" t="str">
        <f>IF(COUNTIF(選手データ入力!$I39:$J39,AG$8),"○",IF(COUNTIF(選手データ入力!$K39:$N39,AG$8),"オ",""))</f>
        <v/>
      </c>
      <c r="AH28" s="74" t="str">
        <f>IF(COUNTIF(選手データ入力!$I39:$J39,AH$8),"○",IF(COUNTIF(選手データ入力!$K39:$N39,AH$8),"オ",""))</f>
        <v/>
      </c>
      <c r="AI28" s="74" t="str">
        <f>IF(COUNTIF(選手データ入力!$I39:$J39,AI$8),"○",IF(COUNTIF(選手データ入力!$K39:$N39,AI$8),"オ",""))</f>
        <v/>
      </c>
      <c r="AJ28" s="74" t="str">
        <f>IF(COUNTIF(選手データ入力!$I39:$J39,AJ$8),"○",IF(COUNTIF(選手データ入力!$K39:$N39,AJ$8),"オ",""))</f>
        <v/>
      </c>
      <c r="AK28" s="74" t="str">
        <f>IF(COUNTIF(選手データ入力!$I39:$J39,AK$8),"○",IF(COUNTIF(選手データ入力!$K39:$N39,AK$8),"オ",""))</f>
        <v/>
      </c>
      <c r="AL28" s="74" t="str">
        <f>IF(COUNTIF(選手データ入力!$I39:$J39,AL$8),"○",IF(COUNTIF(選手データ入力!$K39:$N39,AL$8),"オ",""))</f>
        <v/>
      </c>
      <c r="AM28" s="74" t="str">
        <f>IF(COUNTIF(選手データ入力!$I39:$J39,AM$8),"○",IF(COUNTIF(選手データ入力!$K39:$N39,AM$8),"オ",""))</f>
        <v/>
      </c>
      <c r="AN28" s="74" t="str">
        <f>IF(COUNTIF(選手データ入力!$I39:$J39,AN$8),"○",IF(COUNTIF(選手データ入力!$K39:$N39,AN$8),"オ",""))</f>
        <v/>
      </c>
      <c r="AO28" s="74" t="str">
        <f>IF(COUNTIF(選手データ入力!$I39:$J39,AO$8),"○",IF(COUNTIF(選手データ入力!$K39:$N39,AO$8),"オ",""))</f>
        <v/>
      </c>
      <c r="AP28" s="74" t="str">
        <f>IF(COUNTIF(選手データ入力!$I39:$J39,AP$8),"○",IF(COUNTIF(選手データ入力!$K39:$N39,AP$8),"オ",""))</f>
        <v/>
      </c>
      <c r="AQ28" s="74" t="str">
        <f>IF(COUNTIF(選手データ入力!$I39:$J39,AQ$8),"○",IF(COUNTIF(選手データ入力!$K39:$N39,AQ$8),"オ",""))</f>
        <v/>
      </c>
      <c r="AR28" s="74" t="str">
        <f>IF(COUNTIF(選手データ入力!$I39:$J39,AR$8),"○",IF(COUNTIF(選手データ入力!$K39:$N39,AR$8),"オ",""))</f>
        <v/>
      </c>
      <c r="AS28" s="74" t="str">
        <f>IF(COUNTIF(選手データ入力!$I39:$J39,AS$8),"○",IF(COUNTIF(選手データ入力!$K39:$N39,AS$8),"オ",""))</f>
        <v/>
      </c>
      <c r="AT28" s="74" t="str">
        <f>IF(COUNTIF(選手データ入力!$I39:$J39,AT$8),"○",IF(COUNTIF(選手データ入力!$K39:$N39,AT$8),"オ",""))</f>
        <v/>
      </c>
      <c r="AU28" s="74" t="str">
        <f>IF(COUNTIF(選手データ入力!$I39:$J39,AU$8),"○",IF(COUNTIF(選手データ入力!$K39:$N39,AU$8),"オ",""))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IF(選手データ入力!O39="○","○","")</f>
        <v/>
      </c>
      <c r="AY28" s="75" t="str">
        <f>IF(選手データ入力!P39="○","○","")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>
      <c r="A29" s="68">
        <v>35</v>
      </c>
      <c r="B29" s="171" t="str">
        <f>IF(選手データ入力!D40="","",選手データ入力!D40)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IF(COUNTIF(選手データ入力!$I40:$J40,AE$8),"○",IF(COUNTIF(選手データ入力!$K40:$N40,AE$8),"オ",""))</f>
        <v/>
      </c>
      <c r="AF29" s="76" t="str">
        <f>IF(COUNTIF(選手データ入力!$I40:$J40,AF$8),"○",IF(COUNTIF(選手データ入力!$K40:$N40,AF$8),"オ",""))</f>
        <v/>
      </c>
      <c r="AG29" s="76" t="str">
        <f>IF(COUNTIF(選手データ入力!$I40:$J40,AG$8),"○",IF(COUNTIF(選手データ入力!$K40:$N40,AG$8),"オ",""))</f>
        <v/>
      </c>
      <c r="AH29" s="76" t="str">
        <f>IF(COUNTIF(選手データ入力!$I40:$J40,AH$8),"○",IF(COUNTIF(選手データ入力!$K40:$N40,AH$8),"オ",""))</f>
        <v/>
      </c>
      <c r="AI29" s="76" t="str">
        <f>IF(COUNTIF(選手データ入力!$I40:$J40,AI$8),"○",IF(COUNTIF(選手データ入力!$K40:$N40,AI$8),"オ",""))</f>
        <v/>
      </c>
      <c r="AJ29" s="76" t="str">
        <f>IF(COUNTIF(選手データ入力!$I40:$J40,AJ$8),"○",IF(COUNTIF(選手データ入力!$K40:$N40,AJ$8),"オ",""))</f>
        <v/>
      </c>
      <c r="AK29" s="76" t="str">
        <f>IF(COUNTIF(選手データ入力!$I40:$J40,AK$8),"○",IF(COUNTIF(選手データ入力!$K40:$N40,AK$8),"オ",""))</f>
        <v/>
      </c>
      <c r="AL29" s="76" t="str">
        <f>IF(COUNTIF(選手データ入力!$I40:$J40,AL$8),"○",IF(COUNTIF(選手データ入力!$K40:$N40,AL$8),"オ",""))</f>
        <v/>
      </c>
      <c r="AM29" s="76" t="str">
        <f>IF(COUNTIF(選手データ入力!$I40:$J40,AM$8),"○",IF(COUNTIF(選手データ入力!$K40:$N40,AM$8),"オ",""))</f>
        <v/>
      </c>
      <c r="AN29" s="76" t="str">
        <f>IF(COUNTIF(選手データ入力!$I40:$J40,AN$8),"○",IF(COUNTIF(選手データ入力!$K40:$N40,AN$8),"オ",""))</f>
        <v/>
      </c>
      <c r="AO29" s="76" t="str">
        <f>IF(COUNTIF(選手データ入力!$I40:$J40,AO$8),"○",IF(COUNTIF(選手データ入力!$K40:$N40,AO$8),"オ",""))</f>
        <v/>
      </c>
      <c r="AP29" s="76" t="str">
        <f>IF(COUNTIF(選手データ入力!$I40:$J40,AP$8),"○",IF(COUNTIF(選手データ入力!$K40:$N40,AP$8),"オ",""))</f>
        <v/>
      </c>
      <c r="AQ29" s="76" t="str">
        <f>IF(COUNTIF(選手データ入力!$I40:$J40,AQ$8),"○",IF(COUNTIF(選手データ入力!$K40:$N40,AQ$8),"オ",""))</f>
        <v/>
      </c>
      <c r="AR29" s="76" t="str">
        <f>IF(COUNTIF(選手データ入力!$I40:$J40,AR$8),"○",IF(COUNTIF(選手データ入力!$K40:$N40,AR$8),"オ",""))</f>
        <v/>
      </c>
      <c r="AS29" s="76" t="str">
        <f>IF(COUNTIF(選手データ入力!$I40:$J40,AS$8),"○",IF(COUNTIF(選手データ入力!$K40:$N40,AS$8),"オ",""))</f>
        <v/>
      </c>
      <c r="AT29" s="76" t="str">
        <f>IF(COUNTIF(選手データ入力!$I40:$J40,AT$8),"○",IF(COUNTIF(選手データ入力!$K40:$N40,AT$8),"オ",""))</f>
        <v/>
      </c>
      <c r="AU29" s="76" t="str">
        <f>IF(COUNTIF(選手データ入力!$I40:$J40,AU$8),"○",IF(COUNTIF(選手データ入力!$K40:$N40,AU$8),"オ",""))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IF(選手データ入力!O40="○","○","")</f>
        <v/>
      </c>
      <c r="AY29" s="77" t="str">
        <f>IF(選手データ入力!P40="○","○","")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>
      <c r="A30" s="68">
        <v>36</v>
      </c>
      <c r="B30" s="163" t="str">
        <f>IF(選手データ入力!D41="","",選手データ入力!D41)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IF(COUNTIF(選手データ入力!$I41:$J41,AE$8),"○",IF(COUNTIF(選手データ入力!$K41:$N41,AE$8),"オ",""))</f>
        <v/>
      </c>
      <c r="AF30" s="72" t="str">
        <f>IF(COUNTIF(選手データ入力!$I41:$J41,AF$8),"○",IF(COUNTIF(選手データ入力!$K41:$N41,AF$8),"オ",""))</f>
        <v/>
      </c>
      <c r="AG30" s="72" t="str">
        <f>IF(COUNTIF(選手データ入力!$I41:$J41,AG$8),"○",IF(COUNTIF(選手データ入力!$K41:$N41,AG$8),"オ",""))</f>
        <v/>
      </c>
      <c r="AH30" s="72" t="str">
        <f>IF(COUNTIF(選手データ入力!$I41:$J41,AH$8),"○",IF(COUNTIF(選手データ入力!$K41:$N41,AH$8),"オ",""))</f>
        <v/>
      </c>
      <c r="AI30" s="72" t="str">
        <f>IF(COUNTIF(選手データ入力!$I41:$J41,AI$8),"○",IF(COUNTIF(選手データ入力!$K41:$N41,AI$8),"オ",""))</f>
        <v/>
      </c>
      <c r="AJ30" s="72" t="str">
        <f>IF(COUNTIF(選手データ入力!$I41:$J41,AJ$8),"○",IF(COUNTIF(選手データ入力!$K41:$N41,AJ$8),"オ",""))</f>
        <v/>
      </c>
      <c r="AK30" s="72" t="str">
        <f>IF(COUNTIF(選手データ入力!$I41:$J41,AK$8),"○",IF(COUNTIF(選手データ入力!$K41:$N41,AK$8),"オ",""))</f>
        <v/>
      </c>
      <c r="AL30" s="72" t="str">
        <f>IF(COUNTIF(選手データ入力!$I41:$J41,AL$8),"○",IF(COUNTIF(選手データ入力!$K41:$N41,AL$8),"オ",""))</f>
        <v/>
      </c>
      <c r="AM30" s="72" t="str">
        <f>IF(COUNTIF(選手データ入力!$I41:$J41,AM$8),"○",IF(COUNTIF(選手データ入力!$K41:$N41,AM$8),"オ",""))</f>
        <v/>
      </c>
      <c r="AN30" s="72" t="str">
        <f>IF(COUNTIF(選手データ入力!$I41:$J41,AN$8),"○",IF(COUNTIF(選手データ入力!$K41:$N41,AN$8),"オ",""))</f>
        <v/>
      </c>
      <c r="AO30" s="72" t="str">
        <f>IF(COUNTIF(選手データ入力!$I41:$J41,AO$8),"○",IF(COUNTIF(選手データ入力!$K41:$N41,AO$8),"オ",""))</f>
        <v/>
      </c>
      <c r="AP30" s="72" t="str">
        <f>IF(COUNTIF(選手データ入力!$I41:$J41,AP$8),"○",IF(COUNTIF(選手データ入力!$K41:$N41,AP$8),"オ",""))</f>
        <v/>
      </c>
      <c r="AQ30" s="72" t="str">
        <f>IF(COUNTIF(選手データ入力!$I41:$J41,AQ$8),"○",IF(COUNTIF(選手データ入力!$K41:$N41,AQ$8),"オ",""))</f>
        <v/>
      </c>
      <c r="AR30" s="72" t="str">
        <f>IF(COUNTIF(選手データ入力!$I41:$J41,AR$8),"○",IF(COUNTIF(選手データ入力!$K41:$N41,AR$8),"オ",""))</f>
        <v/>
      </c>
      <c r="AS30" s="72" t="str">
        <f>IF(COUNTIF(選手データ入力!$I41:$J41,AS$8),"○",IF(COUNTIF(選手データ入力!$K41:$N41,AS$8),"オ",""))</f>
        <v/>
      </c>
      <c r="AT30" s="72" t="str">
        <f>IF(COUNTIF(選手データ入力!$I41:$J41,AT$8),"○",IF(COUNTIF(選手データ入力!$K41:$N41,AT$8),"オ",""))</f>
        <v/>
      </c>
      <c r="AU30" s="72" t="str">
        <f>IF(COUNTIF(選手データ入力!$I41:$J41,AU$8),"○",IF(COUNTIF(選手データ入力!$K41:$N41,AU$8),"オ",""))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IF(選手データ入力!O41="○","○","")</f>
        <v/>
      </c>
      <c r="AY30" s="73" t="str">
        <f>IF(選手データ入力!P41="○","○","")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>
      <c r="A31" s="68">
        <v>37</v>
      </c>
      <c r="B31" s="156" t="str">
        <f>IF(選手データ入力!D42="","",選手データ入力!D42)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IF(COUNTIF(選手データ入力!$I42:$J42,AE$8),"○",IF(COUNTIF(選手データ入力!$K42:$N42,AE$8),"オ",""))</f>
        <v/>
      </c>
      <c r="AF31" s="74" t="str">
        <f>IF(COUNTIF(選手データ入力!$I42:$J42,AF$8),"○",IF(COUNTIF(選手データ入力!$K42:$N42,AF$8),"オ",""))</f>
        <v/>
      </c>
      <c r="AG31" s="74" t="str">
        <f>IF(COUNTIF(選手データ入力!$I42:$J42,AG$8),"○",IF(COUNTIF(選手データ入力!$K42:$N42,AG$8),"オ",""))</f>
        <v/>
      </c>
      <c r="AH31" s="74" t="str">
        <f>IF(COUNTIF(選手データ入力!$I42:$J42,AH$8),"○",IF(COUNTIF(選手データ入力!$K42:$N42,AH$8),"オ",""))</f>
        <v/>
      </c>
      <c r="AI31" s="74" t="str">
        <f>IF(COUNTIF(選手データ入力!$I42:$J42,AI$8),"○",IF(COUNTIF(選手データ入力!$K42:$N42,AI$8),"オ",""))</f>
        <v/>
      </c>
      <c r="AJ31" s="74" t="str">
        <f>IF(COUNTIF(選手データ入力!$I42:$J42,AJ$8),"○",IF(COUNTIF(選手データ入力!$K42:$N42,AJ$8),"オ",""))</f>
        <v/>
      </c>
      <c r="AK31" s="74" t="str">
        <f>IF(COUNTIF(選手データ入力!$I42:$J42,AK$8),"○",IF(COUNTIF(選手データ入力!$K42:$N42,AK$8),"オ",""))</f>
        <v/>
      </c>
      <c r="AL31" s="74" t="str">
        <f>IF(COUNTIF(選手データ入力!$I42:$J42,AL$8),"○",IF(COUNTIF(選手データ入力!$K42:$N42,AL$8),"オ",""))</f>
        <v/>
      </c>
      <c r="AM31" s="74" t="str">
        <f>IF(COUNTIF(選手データ入力!$I42:$J42,AM$8),"○",IF(COUNTIF(選手データ入力!$K42:$N42,AM$8),"オ",""))</f>
        <v/>
      </c>
      <c r="AN31" s="74" t="str">
        <f>IF(COUNTIF(選手データ入力!$I42:$J42,AN$8),"○",IF(COUNTIF(選手データ入力!$K42:$N42,AN$8),"オ",""))</f>
        <v/>
      </c>
      <c r="AO31" s="74" t="str">
        <f>IF(COUNTIF(選手データ入力!$I42:$J42,AO$8),"○",IF(COUNTIF(選手データ入力!$K42:$N42,AO$8),"オ",""))</f>
        <v/>
      </c>
      <c r="AP31" s="74" t="str">
        <f>IF(COUNTIF(選手データ入力!$I42:$J42,AP$8),"○",IF(COUNTIF(選手データ入力!$K42:$N42,AP$8),"オ",""))</f>
        <v/>
      </c>
      <c r="AQ31" s="74" t="str">
        <f>IF(COUNTIF(選手データ入力!$I42:$J42,AQ$8),"○",IF(COUNTIF(選手データ入力!$K42:$N42,AQ$8),"オ",""))</f>
        <v/>
      </c>
      <c r="AR31" s="74" t="str">
        <f>IF(COUNTIF(選手データ入力!$I42:$J42,AR$8),"○",IF(COUNTIF(選手データ入力!$K42:$N42,AR$8),"オ",""))</f>
        <v/>
      </c>
      <c r="AS31" s="74" t="str">
        <f>IF(COUNTIF(選手データ入力!$I42:$J42,AS$8),"○",IF(COUNTIF(選手データ入力!$K42:$N42,AS$8),"オ",""))</f>
        <v/>
      </c>
      <c r="AT31" s="74" t="str">
        <f>IF(COUNTIF(選手データ入力!$I42:$J42,AT$8),"○",IF(COUNTIF(選手データ入力!$K42:$N42,AT$8),"オ",""))</f>
        <v/>
      </c>
      <c r="AU31" s="74" t="str">
        <f>IF(COUNTIF(選手データ入力!$I42:$J42,AU$8),"○",IF(COUNTIF(選手データ入力!$K42:$N42,AU$8),"オ",""))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IF(選手データ入力!O42="○","○","")</f>
        <v/>
      </c>
      <c r="AY31" s="75" t="str">
        <f>IF(選手データ入力!P42="○","○","")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>
      <c r="A32" s="68">
        <v>38</v>
      </c>
      <c r="B32" s="156" t="str">
        <f>IF(選手データ入力!D43="","",選手データ入力!D43)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IF(COUNTIF(選手データ入力!$I43:$J43,AE$8),"○",IF(COUNTIF(選手データ入力!$K43:$N43,AE$8),"オ",""))</f>
        <v/>
      </c>
      <c r="AF32" s="74" t="str">
        <f>IF(COUNTIF(選手データ入力!$I43:$J43,AF$8),"○",IF(COUNTIF(選手データ入力!$K43:$N43,AF$8),"オ",""))</f>
        <v/>
      </c>
      <c r="AG32" s="74" t="str">
        <f>IF(COUNTIF(選手データ入力!$I43:$J43,AG$8),"○",IF(COUNTIF(選手データ入力!$K43:$N43,AG$8),"オ",""))</f>
        <v/>
      </c>
      <c r="AH32" s="74" t="str">
        <f>IF(COUNTIF(選手データ入力!$I43:$J43,AH$8),"○",IF(COUNTIF(選手データ入力!$K43:$N43,AH$8),"オ",""))</f>
        <v/>
      </c>
      <c r="AI32" s="74" t="str">
        <f>IF(COUNTIF(選手データ入力!$I43:$J43,AI$8),"○",IF(COUNTIF(選手データ入力!$K43:$N43,AI$8),"オ",""))</f>
        <v/>
      </c>
      <c r="AJ32" s="74" t="str">
        <f>IF(COUNTIF(選手データ入力!$I43:$J43,AJ$8),"○",IF(COUNTIF(選手データ入力!$K43:$N43,AJ$8),"オ",""))</f>
        <v/>
      </c>
      <c r="AK32" s="74" t="str">
        <f>IF(COUNTIF(選手データ入力!$I43:$J43,AK$8),"○",IF(COUNTIF(選手データ入力!$K43:$N43,AK$8),"オ",""))</f>
        <v/>
      </c>
      <c r="AL32" s="74" t="str">
        <f>IF(COUNTIF(選手データ入力!$I43:$J43,AL$8),"○",IF(COUNTIF(選手データ入力!$K43:$N43,AL$8),"オ",""))</f>
        <v/>
      </c>
      <c r="AM32" s="74" t="str">
        <f>IF(COUNTIF(選手データ入力!$I43:$J43,AM$8),"○",IF(COUNTIF(選手データ入力!$K43:$N43,AM$8),"オ",""))</f>
        <v/>
      </c>
      <c r="AN32" s="74" t="str">
        <f>IF(COUNTIF(選手データ入力!$I43:$J43,AN$8),"○",IF(COUNTIF(選手データ入力!$K43:$N43,AN$8),"オ",""))</f>
        <v/>
      </c>
      <c r="AO32" s="74" t="str">
        <f>IF(COUNTIF(選手データ入力!$I43:$J43,AO$8),"○",IF(COUNTIF(選手データ入力!$K43:$N43,AO$8),"オ",""))</f>
        <v/>
      </c>
      <c r="AP32" s="74" t="str">
        <f>IF(COUNTIF(選手データ入力!$I43:$J43,AP$8),"○",IF(COUNTIF(選手データ入力!$K43:$N43,AP$8),"オ",""))</f>
        <v/>
      </c>
      <c r="AQ32" s="74" t="str">
        <f>IF(COUNTIF(選手データ入力!$I43:$J43,AQ$8),"○",IF(COUNTIF(選手データ入力!$K43:$N43,AQ$8),"オ",""))</f>
        <v/>
      </c>
      <c r="AR32" s="74" t="str">
        <f>IF(COUNTIF(選手データ入力!$I43:$J43,AR$8),"○",IF(COUNTIF(選手データ入力!$K43:$N43,AR$8),"オ",""))</f>
        <v/>
      </c>
      <c r="AS32" s="74" t="str">
        <f>IF(COUNTIF(選手データ入力!$I43:$J43,AS$8),"○",IF(COUNTIF(選手データ入力!$K43:$N43,AS$8),"オ",""))</f>
        <v/>
      </c>
      <c r="AT32" s="74" t="str">
        <f>IF(COUNTIF(選手データ入力!$I43:$J43,AT$8),"○",IF(COUNTIF(選手データ入力!$K43:$N43,AT$8),"オ",""))</f>
        <v/>
      </c>
      <c r="AU32" s="74" t="str">
        <f>IF(COUNTIF(選手データ入力!$I43:$J43,AU$8),"○",IF(COUNTIF(選手データ入力!$K43:$N43,AU$8),"オ",""))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IF(選手データ入力!O43="○","○","")</f>
        <v/>
      </c>
      <c r="AY32" s="75" t="str">
        <f>IF(選手データ入力!P43="○","○","")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 thickBot="1">
      <c r="A33" s="68">
        <v>39</v>
      </c>
      <c r="B33" s="156" t="str">
        <f>IF(選手データ入力!D44="","",選手データ入力!D44)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IF(COUNTIF(選手データ入力!$I44:$J44,AE$8),"○",IF(COUNTIF(選手データ入力!$K44:$N44,AE$8),"オ",""))</f>
        <v/>
      </c>
      <c r="AF33" s="74" t="str">
        <f>IF(COUNTIF(選手データ入力!$I44:$J44,AF$8),"○",IF(COUNTIF(選手データ入力!$K44:$N44,AF$8),"オ",""))</f>
        <v/>
      </c>
      <c r="AG33" s="74" t="str">
        <f>IF(COUNTIF(選手データ入力!$I44:$J44,AG$8),"○",IF(COUNTIF(選手データ入力!$K44:$N44,AG$8),"オ",""))</f>
        <v/>
      </c>
      <c r="AH33" s="74" t="str">
        <f>IF(COUNTIF(選手データ入力!$I44:$J44,AH$8),"○",IF(COUNTIF(選手データ入力!$K44:$N44,AH$8),"オ",""))</f>
        <v/>
      </c>
      <c r="AI33" s="74" t="str">
        <f>IF(COUNTIF(選手データ入力!$I44:$J44,AI$8),"○",IF(COUNTIF(選手データ入力!$K44:$N44,AI$8),"オ",""))</f>
        <v/>
      </c>
      <c r="AJ33" s="74" t="str">
        <f>IF(COUNTIF(選手データ入力!$I44:$J44,AJ$8),"○",IF(COUNTIF(選手データ入力!$K44:$N44,AJ$8),"オ",""))</f>
        <v/>
      </c>
      <c r="AK33" s="74" t="str">
        <f>IF(COUNTIF(選手データ入力!$I44:$J44,AK$8),"○",IF(COUNTIF(選手データ入力!$K44:$N44,AK$8),"オ",""))</f>
        <v/>
      </c>
      <c r="AL33" s="74" t="str">
        <f>IF(COUNTIF(選手データ入力!$I44:$J44,AL$8),"○",IF(COUNTIF(選手データ入力!$K44:$N44,AL$8),"オ",""))</f>
        <v/>
      </c>
      <c r="AM33" s="74" t="str">
        <f>IF(COUNTIF(選手データ入力!$I44:$J44,AM$8),"○",IF(COUNTIF(選手データ入力!$K44:$N44,AM$8),"オ",""))</f>
        <v/>
      </c>
      <c r="AN33" s="74" t="str">
        <f>IF(COUNTIF(選手データ入力!$I44:$J44,AN$8),"○",IF(COUNTIF(選手データ入力!$K44:$N44,AN$8),"オ",""))</f>
        <v/>
      </c>
      <c r="AO33" s="74" t="str">
        <f>IF(COUNTIF(選手データ入力!$I44:$J44,AO$8),"○",IF(COUNTIF(選手データ入力!$K44:$N44,AO$8),"オ",""))</f>
        <v/>
      </c>
      <c r="AP33" s="74" t="str">
        <f>IF(COUNTIF(選手データ入力!$I44:$J44,AP$8),"○",IF(COUNTIF(選手データ入力!$K44:$N44,AP$8),"オ",""))</f>
        <v/>
      </c>
      <c r="AQ33" s="74" t="str">
        <f>IF(COUNTIF(選手データ入力!$I44:$J44,AQ$8),"○",IF(COUNTIF(選手データ入力!$K44:$N44,AQ$8),"オ",""))</f>
        <v/>
      </c>
      <c r="AR33" s="74" t="str">
        <f>IF(COUNTIF(選手データ入力!$I44:$J44,AR$8),"○",IF(COUNTIF(選手データ入力!$K44:$N44,AR$8),"オ",""))</f>
        <v/>
      </c>
      <c r="AS33" s="74" t="str">
        <f>IF(COUNTIF(選手データ入力!$I44:$J44,AS$8),"○",IF(COUNTIF(選手データ入力!$K44:$N44,AS$8),"オ",""))</f>
        <v/>
      </c>
      <c r="AT33" s="74" t="str">
        <f>IF(COUNTIF(選手データ入力!$I44:$J44,AT$8),"○",IF(COUNTIF(選手データ入力!$K44:$N44,AT$8),"オ",""))</f>
        <v/>
      </c>
      <c r="AU33" s="74" t="str">
        <f>IF(COUNTIF(選手データ入力!$I44:$J44,AU$8),"○",IF(COUNTIF(選手データ入力!$K44:$N44,AU$8),"オ",""))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IF(選手データ入力!O44="○","○","")</f>
        <v/>
      </c>
      <c r="AY33" s="75" t="str">
        <f>IF(選手データ入力!P44="○","○","")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>
      <c r="B34" s="169" t="s">
        <v>214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78">
        <f>COUNTIF(AE14:AE33,"○")</f>
        <v>0</v>
      </c>
      <c r="AF34" s="78">
        <f t="shared" ref="AF34:AY34" si="4">COUNTIF(AF14:AF33,"○")</f>
        <v>0</v>
      </c>
      <c r="AG34" s="78">
        <f t="shared" si="4"/>
        <v>0</v>
      </c>
      <c r="AH34" s="78">
        <f t="shared" si="4"/>
        <v>0</v>
      </c>
      <c r="AI34" s="78">
        <f t="shared" si="4"/>
        <v>0</v>
      </c>
      <c r="AJ34" s="78">
        <f t="shared" si="4"/>
        <v>0</v>
      </c>
      <c r="AK34" s="78">
        <f t="shared" si="4"/>
        <v>0</v>
      </c>
      <c r="AL34" s="78">
        <f t="shared" si="4"/>
        <v>0</v>
      </c>
      <c r="AM34" s="78">
        <f t="shared" si="4"/>
        <v>0</v>
      </c>
      <c r="AN34" s="78">
        <f t="shared" si="4"/>
        <v>0</v>
      </c>
      <c r="AO34" s="78">
        <f t="shared" si="4"/>
        <v>0</v>
      </c>
      <c r="AP34" s="78">
        <f t="shared" si="4"/>
        <v>0</v>
      </c>
      <c r="AQ34" s="78">
        <f t="shared" si="4"/>
        <v>0</v>
      </c>
      <c r="AR34" s="78">
        <f t="shared" si="4"/>
        <v>0</v>
      </c>
      <c r="AS34" s="78">
        <f t="shared" si="4"/>
        <v>0</v>
      </c>
      <c r="AT34" s="78">
        <f t="shared" si="4"/>
        <v>0</v>
      </c>
      <c r="AU34" s="98">
        <f t="shared" si="4"/>
        <v>0</v>
      </c>
      <c r="AV34" s="127">
        <f t="shared" si="4"/>
        <v>0</v>
      </c>
      <c r="AW34" s="106">
        <f>SUM(AW15:AW33)</f>
        <v>0</v>
      </c>
      <c r="AX34" s="102">
        <f t="shared" si="4"/>
        <v>0</v>
      </c>
      <c r="AY34" s="78">
        <f t="shared" si="4"/>
        <v>0</v>
      </c>
      <c r="BC34" s="68">
        <f>SUM(BC15:BC33)</f>
        <v>0</v>
      </c>
    </row>
    <row r="35" spans="1:55" ht="22.5" customHeight="1" thickBot="1">
      <c r="B35" s="169" t="s">
        <v>215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女子一覧!AE35+'女子一覧 (2)'!AE34</f>
        <v>0</v>
      </c>
      <c r="AF35" s="78">
        <f>女子一覧!AF35+'女子一覧 (2)'!AF34</f>
        <v>0</v>
      </c>
      <c r="AG35" s="78">
        <f>女子一覧!AG35+'女子一覧 (2)'!AG34</f>
        <v>0</v>
      </c>
      <c r="AH35" s="78">
        <f>女子一覧!AH35+'女子一覧 (2)'!AH34</f>
        <v>0</v>
      </c>
      <c r="AI35" s="78">
        <f>女子一覧!AI35+'女子一覧 (2)'!AI34</f>
        <v>0</v>
      </c>
      <c r="AJ35" s="78">
        <f>女子一覧!AJ35+'女子一覧 (2)'!AJ34</f>
        <v>0</v>
      </c>
      <c r="AK35" s="78">
        <f>女子一覧!AK35+'女子一覧 (2)'!AK34</f>
        <v>0</v>
      </c>
      <c r="AL35" s="78">
        <f>女子一覧!AL35+'女子一覧 (2)'!AL34</f>
        <v>0</v>
      </c>
      <c r="AM35" s="78">
        <f>女子一覧!AM35+'女子一覧 (2)'!AM34</f>
        <v>0</v>
      </c>
      <c r="AN35" s="78">
        <f>女子一覧!AN35+'女子一覧 (2)'!AN34</f>
        <v>0</v>
      </c>
      <c r="AO35" s="78">
        <f>女子一覧!AO35+'女子一覧 (2)'!AO34</f>
        <v>0</v>
      </c>
      <c r="AP35" s="78">
        <f>女子一覧!AP35+'女子一覧 (2)'!AP34</f>
        <v>0</v>
      </c>
      <c r="AQ35" s="78">
        <f>女子一覧!AQ35+'女子一覧 (2)'!AQ34</f>
        <v>0</v>
      </c>
      <c r="AR35" s="78">
        <f>女子一覧!AR35+'女子一覧 (2)'!AR34</f>
        <v>0</v>
      </c>
      <c r="AS35" s="78">
        <f>女子一覧!AS35+'女子一覧 (2)'!AS34</f>
        <v>0</v>
      </c>
      <c r="AT35" s="78">
        <f>女子一覧!AT35+'女子一覧 (2)'!AT34</f>
        <v>0</v>
      </c>
      <c r="AU35" s="98">
        <f>女子一覧!AU35+'女子一覧 (2)'!AU34</f>
        <v>0</v>
      </c>
      <c r="AV35" s="127">
        <f>女子一覧!AV35+'女子一覧 (2)'!AV34</f>
        <v>0</v>
      </c>
      <c r="AW35" s="106">
        <f>女子一覧!AW35+'女子一覧 (2)'!AW34</f>
        <v>0</v>
      </c>
      <c r="AX35" s="102">
        <f>女子一覧!AX35+'女子一覧 (2)'!AX34</f>
        <v>0</v>
      </c>
      <c r="AY35" s="78">
        <f>女子一覧!AY35+'女子一覧 (2)'!AY34</f>
        <v>0</v>
      </c>
      <c r="BC35" s="68">
        <f>BC34+女子一覧!BC35</f>
        <v>0</v>
      </c>
    </row>
    <row r="36" spans="1:55" ht="21">
      <c r="B36" s="200" t="s">
        <v>134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1:55" ht="18.75">
      <c r="B37" s="79"/>
      <c r="C37" s="80"/>
      <c r="D37" s="80"/>
      <c r="E37" s="80"/>
      <c r="F37" s="80"/>
      <c r="G37" s="80"/>
      <c r="H37" s="89" t="s">
        <v>22</v>
      </c>
      <c r="I37" s="89"/>
      <c r="J37" s="89"/>
      <c r="K37" s="89"/>
      <c r="L37" s="82"/>
      <c r="M37" s="205" t="str">
        <f>基本入力!$B$1</f>
        <v>第63回高体連オホーツク支部新人陸上競技選手権大会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89"/>
      <c r="AH37" s="89" t="s">
        <v>23</v>
      </c>
      <c r="AI37" s="89"/>
      <c r="AJ37" s="89"/>
      <c r="AK37" s="89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>
      <c r="B38" s="79"/>
      <c r="C38" s="80"/>
      <c r="D38" s="80"/>
      <c r="E38" s="80"/>
      <c r="F38" s="80"/>
      <c r="G38" s="80"/>
      <c r="H38" s="89"/>
      <c r="I38" s="89"/>
      <c r="J38" s="89"/>
      <c r="K38" s="89"/>
      <c r="L38" s="8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>
      <c r="B39" s="79"/>
      <c r="C39" s="80"/>
      <c r="D39" s="80"/>
      <c r="E39" s="80"/>
      <c r="F39" s="80"/>
      <c r="G39" s="80"/>
      <c r="H39" s="89"/>
      <c r="I39" s="89"/>
      <c r="J39" s="89"/>
      <c r="K39" s="89"/>
      <c r="L39" s="8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 t="s">
        <v>24</v>
      </c>
      <c r="AK39" s="80"/>
      <c r="AL39" s="80"/>
      <c r="AM39" s="80"/>
      <c r="AN39" s="80"/>
      <c r="AO39" s="205">
        <f>基本入力!$B$10</f>
        <v>0</v>
      </c>
      <c r="AP39" s="205"/>
      <c r="AQ39" s="205"/>
      <c r="AR39" s="205"/>
      <c r="AS39" s="205"/>
      <c r="AT39" s="205"/>
      <c r="AU39" s="205"/>
      <c r="AV39" s="80" t="s">
        <v>25</v>
      </c>
      <c r="AW39" s="80"/>
      <c r="AX39" s="80"/>
      <c r="AY39" s="83"/>
    </row>
    <row r="40" spans="1:55" ht="19.5" thickBo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8"/>
      <c r="AK40" s="85"/>
      <c r="AL40" s="85"/>
      <c r="AM40" s="85"/>
      <c r="AN40" s="85"/>
      <c r="AO40" s="199"/>
      <c r="AP40" s="199"/>
      <c r="AQ40" s="199"/>
      <c r="AR40" s="199"/>
      <c r="AS40" s="199"/>
      <c r="AT40" s="199"/>
      <c r="AU40" s="199"/>
      <c r="AV40" s="85"/>
      <c r="AW40" s="85"/>
      <c r="AX40" s="85"/>
      <c r="AY40" s="87"/>
    </row>
    <row r="41" spans="1:55"/>
  </sheetData>
  <sheetProtection sheet="1" selectLockedCells="1"/>
  <mergeCells count="149">
    <mergeCell ref="W5:AB5"/>
    <mergeCell ref="AC5:AH5"/>
    <mergeCell ref="N6:V6"/>
    <mergeCell ref="W6:AB6"/>
    <mergeCell ref="AC6:AH6"/>
    <mergeCell ref="AN6:AY6"/>
    <mergeCell ref="B1:AG1"/>
    <mergeCell ref="B2:AY2"/>
    <mergeCell ref="B3:B6"/>
    <mergeCell ref="C3:L6"/>
    <mergeCell ref="M3:M6"/>
    <mergeCell ref="N3:V3"/>
    <mergeCell ref="W3:AB3"/>
    <mergeCell ref="AC3:AH3"/>
    <mergeCell ref="AI3:AM6"/>
    <mergeCell ref="AN3:AY3"/>
    <mergeCell ref="N4:V4"/>
    <mergeCell ref="W4:AB4"/>
    <mergeCell ref="AC4:AH4"/>
    <mergeCell ref="AN4:AY5"/>
    <mergeCell ref="N5:V5"/>
    <mergeCell ref="AW7:AW14"/>
    <mergeCell ref="AX7:AX14"/>
    <mergeCell ref="AY7:AY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R8:AR14"/>
    <mergeCell ref="AS8:AS14"/>
    <mergeCell ref="AE7:AU7"/>
    <mergeCell ref="AV7:AV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Y36"/>
    <mergeCell ref="M37:AF37"/>
    <mergeCell ref="AO39:AU39"/>
    <mergeCell ref="AO40:AU40"/>
    <mergeCell ref="B34:AD34"/>
    <mergeCell ref="B35:AD35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4 AE35:AY35">
    <cfRule type="cellIs" dxfId="1" priority="2" operator="greaterThanOrEqual">
      <formula>4</formula>
    </cfRule>
  </conditionalFormatting>
  <conditionalFormatting sqref="AX34:AY34">
    <cfRule type="cellIs" dxfId="0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W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X65537"/>
  <sheetViews>
    <sheetView zoomScaleNormal="100" zoomScaleSheetLayoutView="85" workbookViewId="0">
      <selection activeCell="H2" sqref="H2"/>
    </sheetView>
  </sheetViews>
  <sheetFormatPr defaultColWidth="0" defaultRowHeight="0" customHeight="1" zeroHeight="1"/>
  <cols>
    <col min="1" max="2" width="3.75" style="18" bestFit="1" customWidth="1"/>
    <col min="3" max="3" width="4.375" style="18" bestFit="1" customWidth="1"/>
    <col min="4" max="4" width="7" style="18" bestFit="1" customWidth="1"/>
    <col min="5" max="5" width="7.875" style="35" bestFit="1" customWidth="1"/>
    <col min="6" max="6" width="5.25" style="35" customWidth="1"/>
    <col min="7" max="7" width="7" style="35" customWidth="1"/>
    <col min="8" max="8" width="7.875" style="18" customWidth="1"/>
    <col min="9" max="9" width="4" style="18" customWidth="1"/>
    <col min="10" max="10" width="10.875" style="18" customWidth="1"/>
    <col min="11" max="11" width="6.875" style="18" bestFit="1" customWidth="1"/>
    <col min="12" max="12" width="10.875" style="18" customWidth="1"/>
    <col min="13" max="13" width="6.875" style="18" bestFit="1" customWidth="1"/>
    <col min="14" max="17" width="5.5" style="18" customWidth="1"/>
    <col min="18" max="18" width="18.75" style="18" customWidth="1"/>
    <col min="19" max="19" width="2.5" style="18" hidden="1" customWidth="1"/>
    <col min="20" max="43" width="2.5" hidden="1" customWidth="1"/>
    <col min="44" max="44" width="2.125" style="18" hidden="1" customWidth="1"/>
    <col min="45" max="45" width="3.25" style="18" hidden="1" customWidth="1"/>
    <col min="46" max="47" width="9" style="18" hidden="1" customWidth="1"/>
    <col min="48" max="48" width="7.25" style="18" hidden="1" customWidth="1"/>
    <col min="49" max="16384" width="9" style="18" hidden="1"/>
  </cols>
  <sheetData>
    <row r="1" spans="1:50" ht="13.5">
      <c r="A1" s="63" t="s">
        <v>167</v>
      </c>
      <c r="B1" s="64" t="s">
        <v>168</v>
      </c>
      <c r="C1" s="64" t="s">
        <v>169</v>
      </c>
      <c r="D1" s="64" t="s">
        <v>170</v>
      </c>
      <c r="E1" s="65" t="s">
        <v>171</v>
      </c>
      <c r="F1" s="65" t="s">
        <v>172</v>
      </c>
      <c r="G1" s="65" t="s">
        <v>173</v>
      </c>
      <c r="H1" s="64" t="s">
        <v>174</v>
      </c>
      <c r="I1" s="64" t="s">
        <v>175</v>
      </c>
      <c r="J1" s="64" t="s">
        <v>138</v>
      </c>
      <c r="K1" s="64" t="s">
        <v>176</v>
      </c>
      <c r="L1" s="64" t="s">
        <v>139</v>
      </c>
      <c r="M1" s="64" t="s">
        <v>176</v>
      </c>
      <c r="N1" s="64" t="s">
        <v>184</v>
      </c>
      <c r="O1" s="66" t="s">
        <v>177</v>
      </c>
      <c r="P1" s="66" t="s">
        <v>178</v>
      </c>
      <c r="Q1" s="67" t="s">
        <v>177</v>
      </c>
      <c r="R1" s="67" t="s">
        <v>210</v>
      </c>
      <c r="T1" s="262" t="s">
        <v>140</v>
      </c>
      <c r="U1" s="262"/>
      <c r="V1" s="262"/>
      <c r="W1" s="262"/>
      <c r="X1" s="262"/>
      <c r="Y1" s="262"/>
      <c r="Z1" s="262"/>
      <c r="AA1" s="262"/>
      <c r="AB1" s="262" t="s">
        <v>149</v>
      </c>
      <c r="AC1" s="262"/>
      <c r="AD1" s="262"/>
      <c r="AE1" s="262"/>
      <c r="AF1" s="262"/>
      <c r="AG1" s="262"/>
      <c r="AH1" s="262"/>
      <c r="AI1" s="262"/>
      <c r="AJ1" s="262" t="s">
        <v>150</v>
      </c>
      <c r="AK1" s="262"/>
      <c r="AL1" s="262"/>
      <c r="AM1" s="262"/>
      <c r="AN1" s="262"/>
      <c r="AO1" s="262"/>
      <c r="AP1" s="262"/>
      <c r="AQ1" s="262"/>
    </row>
    <row r="2" spans="1:50" ht="9.9499999999999993" customHeight="1">
      <c r="A2" s="19">
        <v>1</v>
      </c>
      <c r="B2" s="20" t="str">
        <f>IF(C2="","","女")</f>
        <v/>
      </c>
      <c r="C2" s="20" t="str">
        <f>IF(選手データ入力!D6="","",選手データ入力!D6)</f>
        <v/>
      </c>
      <c r="D2" s="20" t="str">
        <f>IF(選手データ入力!E6="","",選手データ入力!E6)</f>
        <v/>
      </c>
      <c r="E2" s="20" t="str">
        <f>IF(選手データ入力!H6="","",LEFT(選手データ入力!H6,2))</f>
        <v/>
      </c>
      <c r="F2" s="20" t="str">
        <f>IF(選手データ入力!F6="","",選手データ入力!F6)</f>
        <v/>
      </c>
      <c r="G2" s="20" t="str">
        <f>IF(C2="","","オホーツク")</f>
        <v/>
      </c>
      <c r="H2" s="20" t="str">
        <f>IF(C2="","",基本入力!$B$11)</f>
        <v/>
      </c>
      <c r="I2" s="20" t="str">
        <f>IF(選手データ入力!G6="","",選手データ入力!G6)</f>
        <v/>
      </c>
      <c r="J2" s="20" t="str">
        <f>IF(選手データ入力!I6="","",選手データ入力!I6)</f>
        <v/>
      </c>
      <c r="K2" s="20" t="str">
        <f>CONCATENATE(T2,U2,V2,W2,X2,Y2,Z2,AA2)</f>
        <v/>
      </c>
      <c r="L2" s="20" t="str">
        <f>IF(選手データ入力!J6="","",選手データ入力!J6)</f>
        <v/>
      </c>
      <c r="M2" s="20" t="str">
        <f>CONCATENATE(AB2,AC2,AD2,AE2,AF2,AG2,AH2,AI2)</f>
        <v/>
      </c>
      <c r="N2" s="20" t="str">
        <f>IF(選手データ入力!O6="","",$AV$3)</f>
        <v/>
      </c>
      <c r="O2" s="20" t="str">
        <f>IF(N2="","",$AW$3)</f>
        <v/>
      </c>
      <c r="P2" s="20" t="str">
        <f>IF(選手データ入力!P6="","",$AV$5)</f>
        <v/>
      </c>
      <c r="Q2" s="20" t="str">
        <f>IF(P2="","",$AW$5)</f>
        <v/>
      </c>
      <c r="R2" s="21">
        <f>基本入力!$B$4</f>
        <v>0</v>
      </c>
      <c r="S2" s="22"/>
      <c r="T2" s="23" t="str">
        <f>IF(選手データ入力!Q6="","",選手データ入力!Q6)</f>
        <v/>
      </c>
      <c r="U2" s="24" t="str">
        <f>IF(選手データ入力!R6="","",選手データ入力!R6)</f>
        <v/>
      </c>
      <c r="V2" s="24" t="str">
        <f>IF(ISERROR(VLOOKUP(IF(選手データ入力!R6="","",選手データ入力!S6),$AS$2:$AT$5,2,0)),"",VLOOKUP(IF(選手データ入力!R6="","",選手データ入力!S6),$AS$2:$AT$5,2,0))</f>
        <v/>
      </c>
      <c r="W2" s="24" t="str">
        <f>IF(選手データ入力!T6="","",選手データ入力!T6)</f>
        <v/>
      </c>
      <c r="X2" s="24" t="str">
        <f>IF(選手データ入力!U6="","",選手データ入力!U6)</f>
        <v/>
      </c>
      <c r="Y2" s="24" t="str">
        <f>IF(ISERROR(VLOOKUP(選手データ入力!V6,$AS$2:$AT$5,2,0)),"",VLOOKUP(選手データ入力!V6,$AS$2:$AT$5,2,0))</f>
        <v/>
      </c>
      <c r="Z2" s="24" t="str">
        <f>IF(選手データ入力!W6="","",選手データ入力!W6)</f>
        <v/>
      </c>
      <c r="AA2" s="25" t="str">
        <f>IF(選手データ入力!X6="","",選手データ入力!X6)</f>
        <v/>
      </c>
      <c r="AB2" s="23" t="str">
        <f>IF(選手データ入力!Y6="","",選手データ入力!Y6)</f>
        <v/>
      </c>
      <c r="AC2" s="24" t="str">
        <f>IF(選手データ入力!Z6="","",選手データ入力!Z6)</f>
        <v/>
      </c>
      <c r="AD2" s="24" t="str">
        <f>IF(ISERROR(VLOOKUP(IF(選手データ入力!Z6="","",選手データ入力!AA6),$AS$2:$AT$5,2,0)),"",VLOOKUP(IF(選手データ入力!Z6="","",選手データ入力!AA6),$AS$2:$AT$5,2,0))</f>
        <v/>
      </c>
      <c r="AE2" s="24" t="str">
        <f>IF(選手データ入力!AB6="","",選手データ入力!AB6)</f>
        <v/>
      </c>
      <c r="AF2" s="24" t="str">
        <f>IF(選手データ入力!AC6="","",選手データ入力!AC6)</f>
        <v/>
      </c>
      <c r="AG2" s="24" t="str">
        <f>IF(ISERROR(VLOOKUP(選手データ入力!AD6,$AS$2:$AT$5,2,0)),"",VLOOKUP(選手データ入力!AD6,$AS$2:$AT$5,2,0))</f>
        <v/>
      </c>
      <c r="AH2" s="24" t="str">
        <f>IF(選手データ入力!AE6="","",選手データ入力!AE6)</f>
        <v/>
      </c>
      <c r="AI2" s="25" t="str">
        <f>IF(選手データ入力!AF6="","",選手データ入力!AF6)</f>
        <v/>
      </c>
      <c r="AJ2" s="23" t="str">
        <f>IF(選手データ入力!BE6="","",選手データ入力!BE6)</f>
        <v/>
      </c>
      <c r="AK2" s="24" t="str">
        <f>IF(選手データ入力!BF6="","",選手データ入力!BF6)</f>
        <v/>
      </c>
      <c r="AL2" s="24" t="str">
        <f>IF(ISERROR(VLOOKUP(IF(選手データ入力!BF6="","",選手データ入力!BG6),$AS$2:$AT$5,2,0)),"",VLOOKUP(IF(選手データ入力!BF6="","",選手データ入力!BG6),$AS$2:$AT$5,2,0))</f>
        <v/>
      </c>
      <c r="AM2" s="24" t="str">
        <f>IF(選手データ入力!BH6="","",選手データ入力!BH6)</f>
        <v/>
      </c>
      <c r="AN2" s="24" t="str">
        <f>IF(選手データ入力!BI6="","",選手データ入力!BI6)</f>
        <v/>
      </c>
      <c r="AO2" s="24" t="str">
        <f>IF(ISERROR(VLOOKUP(選手データ入力!BJ6,$AS$2:$AT$5,2,0)),"",VLOOKUP(選手データ入力!BJ6,$AS$2:$AT$5,2,0))</f>
        <v/>
      </c>
      <c r="AP2" s="24" t="str">
        <f>IF(選手データ入力!BK6="","",選手データ入力!BK6)</f>
        <v/>
      </c>
      <c r="AQ2" s="25" t="str">
        <f>IF(選手データ入力!BL6="","",選手データ入力!BL6)</f>
        <v/>
      </c>
      <c r="AS2" s="26" t="s">
        <v>152</v>
      </c>
      <c r="AT2" s="26" t="s">
        <v>179</v>
      </c>
      <c r="AV2" s="27" t="s">
        <v>180</v>
      </c>
      <c r="AW2" s="27"/>
    </row>
    <row r="3" spans="1:50" ht="9.9499999999999993" customHeight="1">
      <c r="A3" s="19">
        <v>2</v>
      </c>
      <c r="B3" s="20" t="str">
        <f t="shared" ref="B3:B41" si="0">IF(C3="","","女")</f>
        <v/>
      </c>
      <c r="C3" s="20" t="str">
        <f>IF(選手データ入力!D7="","",選手データ入力!D7)</f>
        <v/>
      </c>
      <c r="D3" s="20" t="str">
        <f>IF(選手データ入力!E7="","",選手データ入力!E7)</f>
        <v/>
      </c>
      <c r="E3" s="20" t="str">
        <f>IF(選手データ入力!H7="","",LEFT(選手データ入力!H7,2))</f>
        <v/>
      </c>
      <c r="F3" s="20" t="str">
        <f>IF(選手データ入力!F7="","",選手データ入力!F7)</f>
        <v/>
      </c>
      <c r="G3" s="20" t="str">
        <f t="shared" ref="G3:G41" si="1">IF(C3="","","オホーツク")</f>
        <v/>
      </c>
      <c r="H3" s="20" t="str">
        <f>IF(C3="","",基本入力!$B$11)</f>
        <v/>
      </c>
      <c r="I3" s="20" t="str">
        <f>IF(選手データ入力!G7="","",選手データ入力!G7)</f>
        <v/>
      </c>
      <c r="J3" s="20" t="str">
        <f>IF(選手データ入力!I7="","",選手データ入力!I7)</f>
        <v/>
      </c>
      <c r="K3" s="20" t="str">
        <f t="shared" ref="K3:K41" si="2">CONCATENATE(T3,U3,V3,W3,X3,Y3,Z3,AA3)</f>
        <v/>
      </c>
      <c r="L3" s="20" t="str">
        <f>IF(選手データ入力!J7="","",選手データ入力!J7)</f>
        <v/>
      </c>
      <c r="M3" s="20" t="str">
        <f t="shared" ref="M3:M41" si="3">CONCATENATE(AB3,AC3,AD3,AE3,AF3,AG3,AH3,AI3)</f>
        <v/>
      </c>
      <c r="N3" s="20" t="str">
        <f>IF(選手データ入力!O7="","",$AV$3)</f>
        <v/>
      </c>
      <c r="O3" s="20" t="str">
        <f t="shared" ref="O3:O41" si="4">IF(N3="","",$AW$3)</f>
        <v/>
      </c>
      <c r="P3" s="20" t="str">
        <f>IF(選手データ入力!P7="","",$AV$5)</f>
        <v/>
      </c>
      <c r="Q3" s="20" t="str">
        <f t="shared" ref="Q3:Q41" si="5">IF(P3="","",$AW$5)</f>
        <v/>
      </c>
      <c r="R3" s="28"/>
      <c r="S3" s="29"/>
      <c r="T3" s="23" t="str">
        <f>IF(選手データ入力!Q7="","",選手データ入力!Q7)</f>
        <v/>
      </c>
      <c r="U3" s="24" t="str">
        <f>IF(選手データ入力!R7="","",選手データ入力!R7)</f>
        <v/>
      </c>
      <c r="V3" s="24" t="str">
        <f>IF(ISERROR(VLOOKUP(IF(選手データ入力!R7="","",選手データ入力!S7),$AS$2:$AT$5,2,0)),"",VLOOKUP(IF(選手データ入力!R7="","",選手データ入力!S7),$AS$2:$AT$5,2,0))</f>
        <v/>
      </c>
      <c r="W3" s="24" t="str">
        <f>IF(選手データ入力!T7="","",選手データ入力!T7)</f>
        <v/>
      </c>
      <c r="X3" s="24" t="str">
        <f>IF(選手データ入力!U7="","",選手データ入力!U7)</f>
        <v/>
      </c>
      <c r="Y3" s="24" t="str">
        <f>IF(ISERROR(VLOOKUP(選手データ入力!V7,$AS$2:$AT$5,2,0)),"",VLOOKUP(選手データ入力!V7,$AS$2:$AT$5,2,0))</f>
        <v/>
      </c>
      <c r="Z3" s="24" t="str">
        <f>IF(選手データ入力!W7="","",選手データ入力!W7)</f>
        <v/>
      </c>
      <c r="AA3" s="25" t="str">
        <f>IF(選手データ入力!X7="","",選手データ入力!X7)</f>
        <v/>
      </c>
      <c r="AB3" s="23" t="str">
        <f>IF(選手データ入力!Y7="","",選手データ入力!Y7)</f>
        <v/>
      </c>
      <c r="AC3" s="24" t="str">
        <f>IF(選手データ入力!Z7="","",選手データ入力!Z7)</f>
        <v/>
      </c>
      <c r="AD3" s="24" t="str">
        <f>IF(ISERROR(VLOOKUP(IF(選手データ入力!Z7="","",選手データ入力!AA7),$AS$2:$AT$5,2,0)),"",VLOOKUP(IF(選手データ入力!Z7="","",選手データ入力!AA7),$AS$2:$AT$5,2,0))</f>
        <v/>
      </c>
      <c r="AE3" s="24" t="str">
        <f>IF(選手データ入力!AB7="","",選手データ入力!AB7)</f>
        <v/>
      </c>
      <c r="AF3" s="24" t="str">
        <f>IF(選手データ入力!AC7="","",選手データ入力!AC7)</f>
        <v/>
      </c>
      <c r="AG3" s="24" t="str">
        <f>IF(ISERROR(VLOOKUP(選手データ入力!AD7,$AS$2:$AT$5,2,0)),"",VLOOKUP(選手データ入力!AD7,$AS$2:$AT$5,2,0))</f>
        <v/>
      </c>
      <c r="AH3" s="24" t="str">
        <f>IF(選手データ入力!AE7="","",選手データ入力!AE7)</f>
        <v/>
      </c>
      <c r="AI3" s="25" t="str">
        <f>IF(選手データ入力!AF7="","",選手データ入力!AF7)</f>
        <v/>
      </c>
      <c r="AJ3" s="23" t="str">
        <f>IF(選手データ入力!BE7="","",選手データ入力!BE7)</f>
        <v/>
      </c>
      <c r="AK3" s="24" t="str">
        <f>IF(選手データ入力!BF7="","",選手データ入力!BF7)</f>
        <v/>
      </c>
      <c r="AL3" s="24" t="str">
        <f>IF(ISERROR(VLOOKUP(IF(選手データ入力!BF7="","",選手データ入力!BG7),$AS$2:$AT$5,2,0)),"",VLOOKUP(IF(選手データ入力!BF7="","",選手データ入力!BG7),$AS$2:$AT$5,2,0))</f>
        <v/>
      </c>
      <c r="AM3" s="24" t="str">
        <f>IF(選手データ入力!BH7="","",選手データ入力!BH7)</f>
        <v/>
      </c>
      <c r="AN3" s="24" t="str">
        <f>IF(選手データ入力!BI7="","",選手データ入力!BI7)</f>
        <v/>
      </c>
      <c r="AO3" s="24" t="str">
        <f>IF(ISERROR(VLOOKUP(選手データ入力!BJ7,$AS$2:$AT$5,2,0)),"",VLOOKUP(選手データ入力!BJ7,$AS$2:$AT$5,2,0))</f>
        <v/>
      </c>
      <c r="AP3" s="24" t="str">
        <f>IF(選手データ入力!BK7="","",選手データ入力!BK7)</f>
        <v/>
      </c>
      <c r="AQ3" s="25" t="str">
        <f>IF(選手データ入力!BL7="","",選手データ入力!BL7)</f>
        <v/>
      </c>
      <c r="AS3" s="26" t="s">
        <v>151</v>
      </c>
      <c r="AT3" s="26" t="s">
        <v>181</v>
      </c>
      <c r="AV3" s="30" t="s">
        <v>217</v>
      </c>
      <c r="AW3" s="31" t="str">
        <f>CONCATENATE(選手データ入力!BP6,選手データ入力!BQ6,".",選手データ入力!BS6,選手データ入力!BT6)</f>
        <v>.</v>
      </c>
    </row>
    <row r="4" spans="1:50" ht="9.9499999999999993" customHeight="1">
      <c r="A4" s="19">
        <v>3</v>
      </c>
      <c r="B4" s="20" t="str">
        <f t="shared" si="0"/>
        <v/>
      </c>
      <c r="C4" s="20" t="str">
        <f>IF(選手データ入力!D8="","",選手データ入力!D8)</f>
        <v/>
      </c>
      <c r="D4" s="20" t="str">
        <f>IF(選手データ入力!E8="","",選手データ入力!E8)</f>
        <v/>
      </c>
      <c r="E4" s="20" t="str">
        <f>IF(選手データ入力!H8="","",LEFT(選手データ入力!H8,2))</f>
        <v/>
      </c>
      <c r="F4" s="20" t="str">
        <f>IF(選手データ入力!F8="","",選手データ入力!F8)</f>
        <v/>
      </c>
      <c r="G4" s="20" t="str">
        <f t="shared" si="1"/>
        <v/>
      </c>
      <c r="H4" s="20" t="str">
        <f>IF(C4="","",基本入力!$B$11)</f>
        <v/>
      </c>
      <c r="I4" s="20" t="str">
        <f>IF(選手データ入力!G8="","",選手データ入力!G8)</f>
        <v/>
      </c>
      <c r="J4" s="20" t="str">
        <f>IF(選手データ入力!I8="","",選手データ入力!I8)</f>
        <v/>
      </c>
      <c r="K4" s="20" t="str">
        <f t="shared" si="2"/>
        <v/>
      </c>
      <c r="L4" s="20" t="str">
        <f>IF(選手データ入力!J8="","",選手データ入力!J8)</f>
        <v/>
      </c>
      <c r="M4" s="20" t="str">
        <f t="shared" si="3"/>
        <v/>
      </c>
      <c r="N4" s="20" t="str">
        <f>IF(選手データ入力!O8="","",$AV$3)</f>
        <v/>
      </c>
      <c r="O4" s="20" t="str">
        <f t="shared" si="4"/>
        <v/>
      </c>
      <c r="P4" s="20" t="str">
        <f>IF(選手データ入力!P8="","",$AV$5)</f>
        <v/>
      </c>
      <c r="Q4" s="20" t="str">
        <f t="shared" si="5"/>
        <v/>
      </c>
      <c r="R4" s="28"/>
      <c r="S4" s="29"/>
      <c r="T4" s="23" t="str">
        <f>IF(選手データ入力!Q8="","",選手データ入力!Q8)</f>
        <v/>
      </c>
      <c r="U4" s="24" t="str">
        <f>IF(選手データ入力!R8="","",選手データ入力!R8)</f>
        <v/>
      </c>
      <c r="V4" s="24" t="str">
        <f>IF(ISERROR(VLOOKUP(IF(選手データ入力!R8="","",選手データ入力!S8),$AS$2:$AT$5,2,0)),"",VLOOKUP(IF(選手データ入力!R8="","",選手データ入力!S8),$AS$2:$AT$5,2,0))</f>
        <v/>
      </c>
      <c r="W4" s="24" t="str">
        <f>IF(選手データ入力!T8="","",選手データ入力!T8)</f>
        <v/>
      </c>
      <c r="X4" s="24" t="str">
        <f>IF(選手データ入力!U8="","",選手データ入力!U8)</f>
        <v/>
      </c>
      <c r="Y4" s="24" t="str">
        <f>IF(ISERROR(VLOOKUP(選手データ入力!V8,$AS$2:$AT$5,2,0)),"",VLOOKUP(選手データ入力!V8,$AS$2:$AT$5,2,0))</f>
        <v/>
      </c>
      <c r="Z4" s="24" t="str">
        <f>IF(選手データ入力!W8="","",選手データ入力!W8)</f>
        <v/>
      </c>
      <c r="AA4" s="25" t="str">
        <f>IF(選手データ入力!X8="","",選手データ入力!X8)</f>
        <v/>
      </c>
      <c r="AB4" s="23" t="str">
        <f>IF(選手データ入力!Y8="","",選手データ入力!Y8)</f>
        <v/>
      </c>
      <c r="AC4" s="24" t="str">
        <f>IF(選手データ入力!Z8="","",選手データ入力!Z8)</f>
        <v/>
      </c>
      <c r="AD4" s="24" t="str">
        <f>IF(ISERROR(VLOOKUP(IF(選手データ入力!Z8="","",選手データ入力!AA8),$AS$2:$AT$5,2,0)),"",VLOOKUP(IF(選手データ入力!Z8="","",選手データ入力!AA8),$AS$2:$AT$5,2,0))</f>
        <v/>
      </c>
      <c r="AE4" s="24" t="str">
        <f>IF(選手データ入力!AB8="","",選手データ入力!AB8)</f>
        <v/>
      </c>
      <c r="AF4" s="24" t="str">
        <f>IF(選手データ入力!AC8="","",選手データ入力!AC8)</f>
        <v/>
      </c>
      <c r="AG4" s="24" t="str">
        <f>IF(ISERROR(VLOOKUP(選手データ入力!AD8,$AS$2:$AT$5,2,0)),"",VLOOKUP(選手データ入力!AD8,$AS$2:$AT$5,2,0))</f>
        <v/>
      </c>
      <c r="AH4" s="24" t="str">
        <f>IF(選手データ入力!AE8="","",選手データ入力!AE8)</f>
        <v/>
      </c>
      <c r="AI4" s="25" t="str">
        <f>IF(選手データ入力!AF8="","",選手データ入力!AF8)</f>
        <v/>
      </c>
      <c r="AJ4" s="23" t="str">
        <f>IF(選手データ入力!BE8="","",選手データ入力!BE8)</f>
        <v/>
      </c>
      <c r="AK4" s="24" t="str">
        <f>IF(選手データ入力!BF8="","",選手データ入力!BF8)</f>
        <v/>
      </c>
      <c r="AL4" s="24" t="str">
        <f>IF(ISERROR(VLOOKUP(IF(選手データ入力!BF8="","",選手データ入力!BG8),$AS$2:$AT$5,2,0)),"",VLOOKUP(IF(選手データ入力!BF8="","",選手データ入力!BG8),$AS$2:$AT$5,2,0))</f>
        <v/>
      </c>
      <c r="AM4" s="24" t="str">
        <f>IF(選手データ入力!BH8="","",選手データ入力!BH8)</f>
        <v/>
      </c>
      <c r="AN4" s="24" t="str">
        <f>IF(選手データ入力!BI8="","",選手データ入力!BI8)</f>
        <v/>
      </c>
      <c r="AO4" s="24" t="str">
        <f>IF(ISERROR(VLOOKUP(選手データ入力!BJ8,$AS$2:$AT$5,2,0)),"",VLOOKUP(選手データ入力!BJ8,$AS$2:$AT$5,2,0))</f>
        <v/>
      </c>
      <c r="AP4" s="24" t="str">
        <f>IF(選手データ入力!BK8="","",選手データ入力!BK8)</f>
        <v/>
      </c>
      <c r="AQ4" s="25" t="str">
        <f>IF(選手データ入力!BL8="","",選手データ入力!BL8)</f>
        <v/>
      </c>
      <c r="AS4" s="26" t="s">
        <v>182</v>
      </c>
      <c r="AT4" s="26" t="s">
        <v>182</v>
      </c>
      <c r="AV4" s="27" t="s">
        <v>183</v>
      </c>
      <c r="AW4" s="27"/>
    </row>
    <row r="5" spans="1:50" ht="9.9499999999999993" customHeight="1">
      <c r="A5" s="19">
        <v>4</v>
      </c>
      <c r="B5" s="20" t="str">
        <f t="shared" si="0"/>
        <v/>
      </c>
      <c r="C5" s="20" t="str">
        <f>IF(選手データ入力!D9="","",選手データ入力!D9)</f>
        <v/>
      </c>
      <c r="D5" s="20" t="str">
        <f>IF(選手データ入力!E9="","",選手データ入力!E9)</f>
        <v/>
      </c>
      <c r="E5" s="20" t="str">
        <f>IF(選手データ入力!H9="","",LEFT(選手データ入力!H9,2))</f>
        <v/>
      </c>
      <c r="F5" s="20" t="str">
        <f>IF(選手データ入力!F9="","",選手データ入力!F9)</f>
        <v/>
      </c>
      <c r="G5" s="20" t="str">
        <f t="shared" si="1"/>
        <v/>
      </c>
      <c r="H5" s="20" t="str">
        <f>IF(C5="","",基本入力!$B$11)</f>
        <v/>
      </c>
      <c r="I5" s="20" t="str">
        <f>IF(選手データ入力!G9="","",選手データ入力!G9)</f>
        <v/>
      </c>
      <c r="J5" s="20" t="str">
        <f>IF(選手データ入力!I9="","",選手データ入力!I9)</f>
        <v/>
      </c>
      <c r="K5" s="20" t="str">
        <f t="shared" si="2"/>
        <v/>
      </c>
      <c r="L5" s="20" t="str">
        <f>IF(選手データ入力!J9="","",選手データ入力!J9)</f>
        <v/>
      </c>
      <c r="M5" s="20" t="str">
        <f t="shared" si="3"/>
        <v/>
      </c>
      <c r="N5" s="20" t="str">
        <f>IF(選手データ入力!O9="","",$AV$3)</f>
        <v/>
      </c>
      <c r="O5" s="20" t="str">
        <f t="shared" si="4"/>
        <v/>
      </c>
      <c r="P5" s="20" t="str">
        <f>IF(選手データ入力!P9="","",$AV$5)</f>
        <v/>
      </c>
      <c r="Q5" s="20" t="str">
        <f t="shared" si="5"/>
        <v/>
      </c>
      <c r="R5" s="28"/>
      <c r="S5" s="29"/>
      <c r="T5" s="23" t="str">
        <f>IF(選手データ入力!Q9="","",選手データ入力!Q9)</f>
        <v/>
      </c>
      <c r="U5" s="24" t="str">
        <f>IF(選手データ入力!R9="","",選手データ入力!R9)</f>
        <v/>
      </c>
      <c r="V5" s="24" t="str">
        <f>IF(ISERROR(VLOOKUP(IF(選手データ入力!R9="","",選手データ入力!S9),$AS$2:$AT$5,2,0)),"",VLOOKUP(IF(選手データ入力!R9="","",選手データ入力!S9),$AS$2:$AT$5,2,0))</f>
        <v/>
      </c>
      <c r="W5" s="24" t="str">
        <f>IF(選手データ入力!T9="","",選手データ入力!T9)</f>
        <v/>
      </c>
      <c r="X5" s="24" t="str">
        <f>IF(選手データ入力!U9="","",選手データ入力!U9)</f>
        <v/>
      </c>
      <c r="Y5" s="24" t="str">
        <f>IF(ISERROR(VLOOKUP(選手データ入力!V9,$AS$2:$AT$5,2,0)),"",VLOOKUP(選手データ入力!V9,$AS$2:$AT$5,2,0))</f>
        <v/>
      </c>
      <c r="Z5" s="24" t="str">
        <f>IF(選手データ入力!W9="","",選手データ入力!W9)</f>
        <v/>
      </c>
      <c r="AA5" s="25" t="str">
        <f>IF(選手データ入力!X9="","",選手データ入力!X9)</f>
        <v/>
      </c>
      <c r="AB5" s="23" t="str">
        <f>IF(選手データ入力!Y9="","",選手データ入力!Y9)</f>
        <v/>
      </c>
      <c r="AC5" s="24" t="str">
        <f>IF(選手データ入力!Z9="","",選手データ入力!Z9)</f>
        <v/>
      </c>
      <c r="AD5" s="24" t="str">
        <f>IF(ISERROR(VLOOKUP(IF(選手データ入力!Z9="","",選手データ入力!AA9),$AS$2:$AT$5,2,0)),"",VLOOKUP(IF(選手データ入力!Z9="","",選手データ入力!AA9),$AS$2:$AT$5,2,0))</f>
        <v/>
      </c>
      <c r="AE5" s="24" t="str">
        <f>IF(選手データ入力!AB9="","",選手データ入力!AB9)</f>
        <v/>
      </c>
      <c r="AF5" s="24" t="str">
        <f>IF(選手データ入力!AC9="","",選手データ入力!AC9)</f>
        <v/>
      </c>
      <c r="AG5" s="24" t="str">
        <f>IF(ISERROR(VLOOKUP(選手データ入力!AD9,$AS$2:$AT$5,2,0)),"",VLOOKUP(選手データ入力!AD9,$AS$2:$AT$5,2,0))</f>
        <v/>
      </c>
      <c r="AH5" s="24" t="str">
        <f>IF(選手データ入力!AE9="","",選手データ入力!AE9)</f>
        <v/>
      </c>
      <c r="AI5" s="25" t="str">
        <f>IF(選手データ入力!AF9="","",選手データ入力!AF9)</f>
        <v/>
      </c>
      <c r="AJ5" s="23" t="str">
        <f>IF(選手データ入力!BE9="","",選手データ入力!BE9)</f>
        <v/>
      </c>
      <c r="AK5" s="24" t="str">
        <f>IF(選手データ入力!BF9="","",選手データ入力!BF9)</f>
        <v/>
      </c>
      <c r="AL5" s="24" t="str">
        <f>IF(ISERROR(VLOOKUP(IF(選手データ入力!BF9="","",選手データ入力!BG9),$AS$2:$AT$5,2,0)),"",VLOOKUP(IF(選手データ入力!BF9="","",選手データ入力!BG9),$AS$2:$AT$5,2,0))</f>
        <v/>
      </c>
      <c r="AM5" s="24" t="str">
        <f>IF(選手データ入力!BH9="","",選手データ入力!BH9)</f>
        <v/>
      </c>
      <c r="AN5" s="24" t="str">
        <f>IF(選手データ入力!BI9="","",選手データ入力!BI9)</f>
        <v/>
      </c>
      <c r="AO5" s="24" t="str">
        <f>IF(ISERROR(VLOOKUP(選手データ入力!BJ9,$AS$2:$AT$5,2,0)),"",VLOOKUP(選手データ入力!BJ9,$AS$2:$AT$5,2,0))</f>
        <v/>
      </c>
      <c r="AP5" s="24" t="str">
        <f>IF(選手データ入力!BK9="","",選手データ入力!BK9)</f>
        <v/>
      </c>
      <c r="AQ5" s="25" t="str">
        <f>IF(選手データ入力!BL9="","",選手データ入力!BL9)</f>
        <v/>
      </c>
      <c r="AS5" s="26"/>
      <c r="AT5" s="26"/>
      <c r="AV5" s="30" t="s">
        <v>217</v>
      </c>
      <c r="AW5" s="31" t="str">
        <f>CONCATENATE(選手データ入力!BN8,".",選手データ入力!BP8,選手データ入力!BQ8,".",選手データ入力!BS8,選手データ入力!BT8)</f>
        <v>..</v>
      </c>
    </row>
    <row r="6" spans="1:50" s="34" customFormat="1" ht="9.9499999999999993" customHeight="1">
      <c r="A6" s="19">
        <v>5</v>
      </c>
      <c r="B6" s="20" t="str">
        <f t="shared" si="0"/>
        <v/>
      </c>
      <c r="C6" s="20" t="str">
        <f>IF(選手データ入力!D10="","",選手データ入力!D10)</f>
        <v/>
      </c>
      <c r="D6" s="20" t="str">
        <f>IF(選手データ入力!E10="","",選手データ入力!E10)</f>
        <v/>
      </c>
      <c r="E6" s="20" t="str">
        <f>IF(選手データ入力!H10="","",LEFT(選手データ入力!H10,2))</f>
        <v/>
      </c>
      <c r="F6" s="20" t="str">
        <f>IF(選手データ入力!F10="","",選手データ入力!F10)</f>
        <v/>
      </c>
      <c r="G6" s="20" t="str">
        <f t="shared" si="1"/>
        <v/>
      </c>
      <c r="H6" s="20" t="str">
        <f>IF(C6="","",基本入力!$B$11)</f>
        <v/>
      </c>
      <c r="I6" s="20" t="str">
        <f>IF(選手データ入力!G10="","",選手データ入力!G10)</f>
        <v/>
      </c>
      <c r="J6" s="20" t="str">
        <f>IF(選手データ入力!I10="","",選手データ入力!I10)</f>
        <v/>
      </c>
      <c r="K6" s="20" t="str">
        <f t="shared" si="2"/>
        <v/>
      </c>
      <c r="L6" s="20" t="str">
        <f>IF(選手データ入力!J10="","",選手データ入力!J10)</f>
        <v/>
      </c>
      <c r="M6" s="20" t="str">
        <f t="shared" si="3"/>
        <v/>
      </c>
      <c r="N6" s="20" t="str">
        <f>IF(選手データ入力!O10="","",$AV$3)</f>
        <v/>
      </c>
      <c r="O6" s="20" t="str">
        <f t="shared" si="4"/>
        <v/>
      </c>
      <c r="P6" s="20" t="str">
        <f>IF(選手データ入力!P10="","",$AV$5)</f>
        <v/>
      </c>
      <c r="Q6" s="20" t="str">
        <f t="shared" si="5"/>
        <v/>
      </c>
      <c r="R6" s="32"/>
      <c r="S6" s="33"/>
      <c r="T6" s="23" t="str">
        <f>IF(選手データ入力!Q10="","",選手データ入力!Q10)</f>
        <v/>
      </c>
      <c r="U6" s="24" t="str">
        <f>IF(選手データ入力!R10="","",選手データ入力!R10)</f>
        <v/>
      </c>
      <c r="V6" s="24" t="str">
        <f>IF(ISERROR(VLOOKUP(IF(選手データ入力!R10="","",選手データ入力!S10),$AS$2:$AT$5,2,0)),"",VLOOKUP(IF(選手データ入力!R10="","",選手データ入力!S10),$AS$2:$AT$5,2,0))</f>
        <v/>
      </c>
      <c r="W6" s="24" t="str">
        <f>IF(選手データ入力!T10="","",選手データ入力!T10)</f>
        <v/>
      </c>
      <c r="X6" s="24" t="str">
        <f>IF(選手データ入力!U10="","",選手データ入力!U10)</f>
        <v/>
      </c>
      <c r="Y6" s="24" t="str">
        <f>IF(ISERROR(VLOOKUP(選手データ入力!V10,$AS$2:$AT$5,2,0)),"",VLOOKUP(選手データ入力!V10,$AS$2:$AT$5,2,0))</f>
        <v/>
      </c>
      <c r="Z6" s="24" t="str">
        <f>IF(選手データ入力!W10="","",選手データ入力!W10)</f>
        <v/>
      </c>
      <c r="AA6" s="25" t="str">
        <f>IF(選手データ入力!X10="","",選手データ入力!X10)</f>
        <v/>
      </c>
      <c r="AB6" s="23" t="str">
        <f>IF(選手データ入力!Y10="","",選手データ入力!Y10)</f>
        <v/>
      </c>
      <c r="AC6" s="24" t="str">
        <f>IF(選手データ入力!Z10="","",選手データ入力!Z10)</f>
        <v/>
      </c>
      <c r="AD6" s="24" t="str">
        <f>IF(ISERROR(VLOOKUP(IF(選手データ入力!Z10="","",選手データ入力!AA10),$AS$2:$AT$5,2,0)),"",VLOOKUP(IF(選手データ入力!Z10="","",選手データ入力!AA10),$AS$2:$AT$5,2,0))</f>
        <v/>
      </c>
      <c r="AE6" s="24" t="str">
        <f>IF(選手データ入力!AB10="","",選手データ入力!AB10)</f>
        <v/>
      </c>
      <c r="AF6" s="24" t="str">
        <f>IF(選手データ入力!AC10="","",選手データ入力!AC10)</f>
        <v/>
      </c>
      <c r="AG6" s="24" t="str">
        <f>IF(ISERROR(VLOOKUP(選手データ入力!AD10,$AS$2:$AT$5,2,0)),"",VLOOKUP(選手データ入力!AD10,$AS$2:$AT$5,2,0))</f>
        <v/>
      </c>
      <c r="AH6" s="24" t="str">
        <f>IF(選手データ入力!AE10="","",選手データ入力!AE10)</f>
        <v/>
      </c>
      <c r="AI6" s="25" t="str">
        <f>IF(選手データ入力!AF10="","",選手データ入力!AF10)</f>
        <v/>
      </c>
      <c r="AJ6" s="23" t="str">
        <f>IF(選手データ入力!BE10="","",選手データ入力!BE10)</f>
        <v/>
      </c>
      <c r="AK6" s="24" t="str">
        <f>IF(選手データ入力!BF10="","",選手データ入力!BF10)</f>
        <v/>
      </c>
      <c r="AL6" s="24" t="str">
        <f>IF(ISERROR(VLOOKUP(IF(選手データ入力!BF10="","",選手データ入力!BG10),$AS$2:$AT$5,2,0)),"",VLOOKUP(IF(選手データ入力!BF10="","",選手データ入力!BG10),$AS$2:$AT$5,2,0))</f>
        <v/>
      </c>
      <c r="AM6" s="24" t="str">
        <f>IF(選手データ入力!BH10="","",選手データ入力!BH10)</f>
        <v/>
      </c>
      <c r="AN6" s="24" t="str">
        <f>IF(選手データ入力!BI10="","",選手データ入力!BI10)</f>
        <v/>
      </c>
      <c r="AO6" s="24" t="str">
        <f>IF(ISERROR(VLOOKUP(選手データ入力!BJ10,$AS$2:$AT$5,2,0)),"",VLOOKUP(選手データ入力!BJ10,$AS$2:$AT$5,2,0))</f>
        <v/>
      </c>
      <c r="AP6" s="24" t="str">
        <f>IF(選手データ入力!BK10="","",選手データ入力!BK10)</f>
        <v/>
      </c>
      <c r="AQ6" s="25" t="str">
        <f>IF(選手データ入力!BL10="","",選手データ入力!BL10)</f>
        <v/>
      </c>
      <c r="AU6" s="18"/>
      <c r="AV6" s="18"/>
      <c r="AW6" s="18"/>
      <c r="AX6" s="18"/>
    </row>
    <row r="7" spans="1:50" ht="9.9499999999999993" customHeight="1">
      <c r="A7" s="19">
        <v>6</v>
      </c>
      <c r="B7" s="20" t="str">
        <f t="shared" si="0"/>
        <v/>
      </c>
      <c r="C7" s="20" t="str">
        <f>IF(選手データ入力!D11="","",選手データ入力!D11)</f>
        <v/>
      </c>
      <c r="D7" s="20" t="str">
        <f>IF(選手データ入力!E11="","",選手データ入力!E11)</f>
        <v/>
      </c>
      <c r="E7" s="20" t="str">
        <f>IF(選手データ入力!H11="","",LEFT(選手データ入力!H11,2))</f>
        <v/>
      </c>
      <c r="F7" s="20" t="str">
        <f>IF(選手データ入力!F11="","",選手データ入力!F11)</f>
        <v/>
      </c>
      <c r="G7" s="20" t="str">
        <f t="shared" si="1"/>
        <v/>
      </c>
      <c r="H7" s="20" t="str">
        <f>IF(C7="","",基本入力!$B$11)</f>
        <v/>
      </c>
      <c r="I7" s="20" t="str">
        <f>IF(選手データ入力!G11="","",選手データ入力!G11)</f>
        <v/>
      </c>
      <c r="J7" s="20" t="str">
        <f>IF(選手データ入力!I11="","",選手データ入力!I11)</f>
        <v/>
      </c>
      <c r="K7" s="20" t="str">
        <f t="shared" si="2"/>
        <v/>
      </c>
      <c r="L7" s="20" t="str">
        <f>IF(選手データ入力!J11="","",選手データ入力!J11)</f>
        <v/>
      </c>
      <c r="M7" s="20" t="str">
        <f t="shared" si="3"/>
        <v/>
      </c>
      <c r="N7" s="20" t="str">
        <f>IF(選手データ入力!O11="","",$AV$3)</f>
        <v/>
      </c>
      <c r="O7" s="20" t="str">
        <f t="shared" si="4"/>
        <v/>
      </c>
      <c r="P7" s="20" t="str">
        <f>IF(選手データ入力!P11="","",$AV$5)</f>
        <v/>
      </c>
      <c r="Q7" s="20" t="str">
        <f t="shared" si="5"/>
        <v/>
      </c>
      <c r="R7" s="28"/>
      <c r="S7" s="29"/>
      <c r="T7" s="23" t="str">
        <f>IF(選手データ入力!Q11="","",選手データ入力!Q11)</f>
        <v/>
      </c>
      <c r="U7" s="24" t="str">
        <f>IF(選手データ入力!R11="","",選手データ入力!R11)</f>
        <v/>
      </c>
      <c r="V7" s="24" t="str">
        <f>IF(ISERROR(VLOOKUP(IF(選手データ入力!R11="","",選手データ入力!S11),$AS$2:$AT$5,2,0)),"",VLOOKUP(IF(選手データ入力!R11="","",選手データ入力!S11),$AS$2:$AT$5,2,0))</f>
        <v/>
      </c>
      <c r="W7" s="24" t="str">
        <f>IF(選手データ入力!T11="","",選手データ入力!T11)</f>
        <v/>
      </c>
      <c r="X7" s="24" t="str">
        <f>IF(選手データ入力!U11="","",選手データ入力!U11)</f>
        <v/>
      </c>
      <c r="Y7" s="24" t="str">
        <f>IF(ISERROR(VLOOKUP(選手データ入力!V11,$AS$2:$AT$5,2,0)),"",VLOOKUP(選手データ入力!V11,$AS$2:$AT$5,2,0))</f>
        <v/>
      </c>
      <c r="Z7" s="24" t="str">
        <f>IF(選手データ入力!W11="","",選手データ入力!W11)</f>
        <v/>
      </c>
      <c r="AA7" s="25" t="str">
        <f>IF(選手データ入力!X11="","",選手データ入力!X11)</f>
        <v/>
      </c>
      <c r="AB7" s="23" t="str">
        <f>IF(選手データ入力!Y11="","",選手データ入力!Y11)</f>
        <v/>
      </c>
      <c r="AC7" s="24" t="str">
        <f>IF(選手データ入力!Z11="","",選手データ入力!Z11)</f>
        <v/>
      </c>
      <c r="AD7" s="24" t="str">
        <f>IF(ISERROR(VLOOKUP(IF(選手データ入力!Z11="","",選手データ入力!AA11),$AS$2:$AT$5,2,0)),"",VLOOKUP(IF(選手データ入力!Z11="","",選手データ入力!AA11),$AS$2:$AT$5,2,0))</f>
        <v/>
      </c>
      <c r="AE7" s="24" t="str">
        <f>IF(選手データ入力!AB11="","",選手データ入力!AB11)</f>
        <v/>
      </c>
      <c r="AF7" s="24" t="str">
        <f>IF(選手データ入力!AC11="","",選手データ入力!AC11)</f>
        <v/>
      </c>
      <c r="AG7" s="24" t="str">
        <f>IF(ISERROR(VLOOKUP(選手データ入力!AD11,$AS$2:$AT$5,2,0)),"",VLOOKUP(選手データ入力!AD11,$AS$2:$AT$5,2,0))</f>
        <v/>
      </c>
      <c r="AH7" s="24" t="str">
        <f>IF(選手データ入力!AE11="","",選手データ入力!AE11)</f>
        <v/>
      </c>
      <c r="AI7" s="25" t="str">
        <f>IF(選手データ入力!AF11="","",選手データ入力!AF11)</f>
        <v/>
      </c>
      <c r="AJ7" s="23" t="str">
        <f>IF(選手データ入力!BE11="","",選手データ入力!BE11)</f>
        <v/>
      </c>
      <c r="AK7" s="24" t="str">
        <f>IF(選手データ入力!BF11="","",選手データ入力!BF11)</f>
        <v/>
      </c>
      <c r="AL7" s="24" t="str">
        <f>IF(ISERROR(VLOOKUP(IF(選手データ入力!BF11="","",選手データ入力!BG11),$AS$2:$AT$5,2,0)),"",VLOOKUP(IF(選手データ入力!BF11="","",選手データ入力!BG11),$AS$2:$AT$5,2,0))</f>
        <v/>
      </c>
      <c r="AM7" s="24" t="str">
        <f>IF(選手データ入力!BH11="","",選手データ入力!BH11)</f>
        <v/>
      </c>
      <c r="AN7" s="24" t="str">
        <f>IF(選手データ入力!BI11="","",選手データ入力!BI11)</f>
        <v/>
      </c>
      <c r="AO7" s="24" t="str">
        <f>IF(ISERROR(VLOOKUP(選手データ入力!BJ11,$AS$2:$AT$5,2,0)),"",VLOOKUP(選手データ入力!BJ11,$AS$2:$AT$5,2,0))</f>
        <v/>
      </c>
      <c r="AP7" s="24" t="str">
        <f>IF(選手データ入力!BK11="","",選手データ入力!BK11)</f>
        <v/>
      </c>
      <c r="AQ7" s="25" t="str">
        <f>IF(選手データ入力!BL11="","",選手データ入力!BL11)</f>
        <v/>
      </c>
    </row>
    <row r="8" spans="1:50" ht="9.9499999999999993" customHeight="1">
      <c r="A8" s="19">
        <v>7</v>
      </c>
      <c r="B8" s="20" t="str">
        <f t="shared" si="0"/>
        <v/>
      </c>
      <c r="C8" s="20" t="str">
        <f>IF(選手データ入力!D12="","",選手データ入力!D12)</f>
        <v/>
      </c>
      <c r="D8" s="20" t="str">
        <f>IF(選手データ入力!E12="","",選手データ入力!E12)</f>
        <v/>
      </c>
      <c r="E8" s="20" t="str">
        <f>IF(選手データ入力!H12="","",LEFT(選手データ入力!H12,2))</f>
        <v/>
      </c>
      <c r="F8" s="20" t="str">
        <f>IF(選手データ入力!F12="","",選手データ入力!F12)</f>
        <v/>
      </c>
      <c r="G8" s="20" t="str">
        <f t="shared" si="1"/>
        <v/>
      </c>
      <c r="H8" s="20" t="str">
        <f>IF(C8="","",基本入力!$B$11)</f>
        <v/>
      </c>
      <c r="I8" s="20" t="str">
        <f>IF(選手データ入力!G12="","",選手データ入力!G12)</f>
        <v/>
      </c>
      <c r="J8" s="20" t="str">
        <f>IF(選手データ入力!I12="","",選手データ入力!I12)</f>
        <v/>
      </c>
      <c r="K8" s="20" t="str">
        <f t="shared" si="2"/>
        <v/>
      </c>
      <c r="L8" s="20" t="str">
        <f>IF(選手データ入力!J12="","",選手データ入力!J12)</f>
        <v/>
      </c>
      <c r="M8" s="20" t="str">
        <f t="shared" si="3"/>
        <v/>
      </c>
      <c r="N8" s="20" t="str">
        <f>IF(選手データ入力!O12="","",$AV$3)</f>
        <v/>
      </c>
      <c r="O8" s="20" t="str">
        <f t="shared" si="4"/>
        <v/>
      </c>
      <c r="P8" s="20" t="str">
        <f>IF(選手データ入力!P12="","",$AV$5)</f>
        <v/>
      </c>
      <c r="Q8" s="20" t="str">
        <f t="shared" si="5"/>
        <v/>
      </c>
      <c r="R8" s="28"/>
      <c r="S8" s="29"/>
      <c r="T8" s="23" t="str">
        <f>IF(選手データ入力!Q12="","",選手データ入力!Q12)</f>
        <v/>
      </c>
      <c r="U8" s="24" t="str">
        <f>IF(選手データ入力!R12="","",選手データ入力!R12)</f>
        <v/>
      </c>
      <c r="V8" s="24" t="str">
        <f>IF(ISERROR(VLOOKUP(IF(選手データ入力!R12="","",選手データ入力!S12),$AS$2:$AT$5,2,0)),"",VLOOKUP(IF(選手データ入力!R12="","",選手データ入力!S12),$AS$2:$AT$5,2,0))</f>
        <v/>
      </c>
      <c r="W8" s="24" t="str">
        <f>IF(選手データ入力!T12="","",選手データ入力!T12)</f>
        <v/>
      </c>
      <c r="X8" s="24" t="str">
        <f>IF(選手データ入力!U12="","",選手データ入力!U12)</f>
        <v/>
      </c>
      <c r="Y8" s="24" t="str">
        <f>IF(ISERROR(VLOOKUP(選手データ入力!V12,$AS$2:$AT$5,2,0)),"",VLOOKUP(選手データ入力!V12,$AS$2:$AT$5,2,0))</f>
        <v/>
      </c>
      <c r="Z8" s="24" t="str">
        <f>IF(選手データ入力!W12="","",選手データ入力!W12)</f>
        <v/>
      </c>
      <c r="AA8" s="25" t="str">
        <f>IF(選手データ入力!X12="","",選手データ入力!X12)</f>
        <v/>
      </c>
      <c r="AB8" s="23" t="str">
        <f>IF(選手データ入力!Y12="","",選手データ入力!Y12)</f>
        <v/>
      </c>
      <c r="AC8" s="24" t="str">
        <f>IF(選手データ入力!Z12="","",選手データ入力!Z12)</f>
        <v/>
      </c>
      <c r="AD8" s="24" t="str">
        <f>IF(ISERROR(VLOOKUP(IF(選手データ入力!Z12="","",選手データ入力!AA12),$AS$2:$AT$5,2,0)),"",VLOOKUP(IF(選手データ入力!Z12="","",選手データ入力!AA12),$AS$2:$AT$5,2,0))</f>
        <v/>
      </c>
      <c r="AE8" s="24" t="str">
        <f>IF(選手データ入力!AB12="","",選手データ入力!AB12)</f>
        <v/>
      </c>
      <c r="AF8" s="24" t="str">
        <f>IF(選手データ入力!AC12="","",選手データ入力!AC12)</f>
        <v/>
      </c>
      <c r="AG8" s="24" t="str">
        <f>IF(ISERROR(VLOOKUP(選手データ入力!AD12,$AS$2:$AT$5,2,0)),"",VLOOKUP(選手データ入力!AD12,$AS$2:$AT$5,2,0))</f>
        <v/>
      </c>
      <c r="AH8" s="24" t="str">
        <f>IF(選手データ入力!AE12="","",選手データ入力!AE12)</f>
        <v/>
      </c>
      <c r="AI8" s="25" t="str">
        <f>IF(選手データ入力!AF12="","",選手データ入力!AF12)</f>
        <v/>
      </c>
      <c r="AJ8" s="23" t="str">
        <f>IF(選手データ入力!BE12="","",選手データ入力!BE12)</f>
        <v/>
      </c>
      <c r="AK8" s="24" t="str">
        <f>IF(選手データ入力!BF12="","",選手データ入力!BF12)</f>
        <v/>
      </c>
      <c r="AL8" s="24" t="str">
        <f>IF(ISERROR(VLOOKUP(IF(選手データ入力!BF12="","",選手データ入力!BG12),$AS$2:$AT$5,2,0)),"",VLOOKUP(IF(選手データ入力!BF12="","",選手データ入力!BG12),$AS$2:$AT$5,2,0))</f>
        <v/>
      </c>
      <c r="AM8" s="24" t="str">
        <f>IF(選手データ入力!BH12="","",選手データ入力!BH12)</f>
        <v/>
      </c>
      <c r="AN8" s="24" t="str">
        <f>IF(選手データ入力!BI12="","",選手データ入力!BI12)</f>
        <v/>
      </c>
      <c r="AO8" s="24" t="str">
        <f>IF(ISERROR(VLOOKUP(選手データ入力!BJ12,$AS$2:$AT$5,2,0)),"",VLOOKUP(選手データ入力!BJ12,$AS$2:$AT$5,2,0))</f>
        <v/>
      </c>
      <c r="AP8" s="24" t="str">
        <f>IF(選手データ入力!BK12="","",選手データ入力!BK12)</f>
        <v/>
      </c>
      <c r="AQ8" s="25" t="str">
        <f>IF(選手データ入力!BL12="","",選手データ入力!BL12)</f>
        <v/>
      </c>
    </row>
    <row r="9" spans="1:50" ht="9.9499999999999993" customHeight="1">
      <c r="A9" s="19">
        <v>8</v>
      </c>
      <c r="B9" s="20" t="str">
        <f t="shared" si="0"/>
        <v/>
      </c>
      <c r="C9" s="20" t="str">
        <f>IF(選手データ入力!D13="","",選手データ入力!D13)</f>
        <v/>
      </c>
      <c r="D9" s="20" t="str">
        <f>IF(選手データ入力!E13="","",選手データ入力!E13)</f>
        <v/>
      </c>
      <c r="E9" s="20" t="str">
        <f>IF(選手データ入力!H13="","",LEFT(選手データ入力!H13,2))</f>
        <v/>
      </c>
      <c r="F9" s="20" t="str">
        <f>IF(選手データ入力!F13="","",選手データ入力!F13)</f>
        <v/>
      </c>
      <c r="G9" s="20" t="str">
        <f t="shared" si="1"/>
        <v/>
      </c>
      <c r="H9" s="20" t="str">
        <f>IF(C9="","",基本入力!$B$11)</f>
        <v/>
      </c>
      <c r="I9" s="20" t="str">
        <f>IF(選手データ入力!G13="","",選手データ入力!G13)</f>
        <v/>
      </c>
      <c r="J9" s="20" t="str">
        <f>IF(選手データ入力!I13="","",選手データ入力!I13)</f>
        <v/>
      </c>
      <c r="K9" s="20" t="str">
        <f t="shared" si="2"/>
        <v/>
      </c>
      <c r="L9" s="20" t="str">
        <f>IF(選手データ入力!J13="","",選手データ入力!J13)</f>
        <v/>
      </c>
      <c r="M9" s="20" t="str">
        <f t="shared" si="3"/>
        <v/>
      </c>
      <c r="N9" s="20" t="str">
        <f>IF(選手データ入力!O13="","",$AV$3)</f>
        <v/>
      </c>
      <c r="O9" s="20" t="str">
        <f t="shared" si="4"/>
        <v/>
      </c>
      <c r="P9" s="20" t="str">
        <f>IF(選手データ入力!P13="","",$AV$5)</f>
        <v/>
      </c>
      <c r="Q9" s="20" t="str">
        <f t="shared" si="5"/>
        <v/>
      </c>
      <c r="R9" s="28"/>
      <c r="S9" s="29"/>
      <c r="T9" s="23" t="str">
        <f>IF(選手データ入力!Q13="","",選手データ入力!Q13)</f>
        <v/>
      </c>
      <c r="U9" s="24" t="str">
        <f>IF(選手データ入力!R13="","",選手データ入力!R13)</f>
        <v/>
      </c>
      <c r="V9" s="24" t="str">
        <f>IF(ISERROR(VLOOKUP(IF(選手データ入力!R13="","",選手データ入力!S13),$AS$2:$AT$5,2,0)),"",VLOOKUP(IF(選手データ入力!R13="","",選手データ入力!S13),$AS$2:$AT$5,2,0))</f>
        <v/>
      </c>
      <c r="W9" s="24" t="str">
        <f>IF(選手データ入力!T13="","",選手データ入力!T13)</f>
        <v/>
      </c>
      <c r="X9" s="24" t="str">
        <f>IF(選手データ入力!U13="","",選手データ入力!U13)</f>
        <v/>
      </c>
      <c r="Y9" s="24" t="str">
        <f>IF(ISERROR(VLOOKUP(選手データ入力!V13,$AS$2:$AT$5,2,0)),"",VLOOKUP(選手データ入力!V13,$AS$2:$AT$5,2,0))</f>
        <v/>
      </c>
      <c r="Z9" s="24" t="str">
        <f>IF(選手データ入力!W13="","",選手データ入力!W13)</f>
        <v/>
      </c>
      <c r="AA9" s="25" t="str">
        <f>IF(選手データ入力!X13="","",選手データ入力!X13)</f>
        <v/>
      </c>
      <c r="AB9" s="23" t="str">
        <f>IF(選手データ入力!Y13="","",選手データ入力!Y13)</f>
        <v/>
      </c>
      <c r="AC9" s="24" t="str">
        <f>IF(選手データ入力!Z13="","",選手データ入力!Z13)</f>
        <v/>
      </c>
      <c r="AD9" s="24" t="str">
        <f>IF(ISERROR(VLOOKUP(IF(選手データ入力!Z13="","",選手データ入力!AA13),$AS$2:$AT$5,2,0)),"",VLOOKUP(IF(選手データ入力!Z13="","",選手データ入力!AA13),$AS$2:$AT$5,2,0))</f>
        <v/>
      </c>
      <c r="AE9" s="24" t="str">
        <f>IF(選手データ入力!AB13="","",選手データ入力!AB13)</f>
        <v/>
      </c>
      <c r="AF9" s="24" t="str">
        <f>IF(選手データ入力!AC13="","",選手データ入力!AC13)</f>
        <v/>
      </c>
      <c r="AG9" s="24" t="str">
        <f>IF(ISERROR(VLOOKUP(選手データ入力!AD13,$AS$2:$AT$5,2,0)),"",VLOOKUP(選手データ入力!AD13,$AS$2:$AT$5,2,0))</f>
        <v/>
      </c>
      <c r="AH9" s="24" t="str">
        <f>IF(選手データ入力!AE13="","",選手データ入力!AE13)</f>
        <v/>
      </c>
      <c r="AI9" s="25" t="str">
        <f>IF(選手データ入力!AF13="","",選手データ入力!AF13)</f>
        <v/>
      </c>
      <c r="AJ9" s="23" t="str">
        <f>IF(選手データ入力!BE13="","",選手データ入力!BE13)</f>
        <v/>
      </c>
      <c r="AK9" s="24" t="str">
        <f>IF(選手データ入力!BF13="","",選手データ入力!BF13)</f>
        <v/>
      </c>
      <c r="AL9" s="24" t="str">
        <f>IF(ISERROR(VLOOKUP(IF(選手データ入力!BF13="","",選手データ入力!BG13),$AS$2:$AT$5,2,0)),"",VLOOKUP(IF(選手データ入力!BF13="","",選手データ入力!BG13),$AS$2:$AT$5,2,0))</f>
        <v/>
      </c>
      <c r="AM9" s="24" t="str">
        <f>IF(選手データ入力!BH13="","",選手データ入力!BH13)</f>
        <v/>
      </c>
      <c r="AN9" s="24" t="str">
        <f>IF(選手データ入力!BI13="","",選手データ入力!BI13)</f>
        <v/>
      </c>
      <c r="AO9" s="24" t="str">
        <f>IF(ISERROR(VLOOKUP(選手データ入力!BJ13,$AS$2:$AT$5,2,0)),"",VLOOKUP(選手データ入力!BJ13,$AS$2:$AT$5,2,0))</f>
        <v/>
      </c>
      <c r="AP9" s="24" t="str">
        <f>IF(選手データ入力!BK13="","",選手データ入力!BK13)</f>
        <v/>
      </c>
      <c r="AQ9" s="25" t="str">
        <f>IF(選手データ入力!BL13="","",選手データ入力!BL13)</f>
        <v/>
      </c>
    </row>
    <row r="10" spans="1:50" ht="9.9499999999999993" customHeight="1">
      <c r="A10" s="19">
        <v>9</v>
      </c>
      <c r="B10" s="20" t="str">
        <f t="shared" si="0"/>
        <v/>
      </c>
      <c r="C10" s="20" t="str">
        <f>IF(選手データ入力!D14="","",選手データ入力!D14)</f>
        <v/>
      </c>
      <c r="D10" s="20" t="str">
        <f>IF(選手データ入力!E14="","",選手データ入力!E14)</f>
        <v/>
      </c>
      <c r="E10" s="20" t="str">
        <f>IF(選手データ入力!H14="","",LEFT(選手データ入力!H14,2))</f>
        <v/>
      </c>
      <c r="F10" s="20" t="str">
        <f>IF(選手データ入力!F14="","",選手データ入力!F14)</f>
        <v/>
      </c>
      <c r="G10" s="20" t="str">
        <f t="shared" si="1"/>
        <v/>
      </c>
      <c r="H10" s="20" t="str">
        <f>IF(C10="","",基本入力!$B$11)</f>
        <v/>
      </c>
      <c r="I10" s="20" t="str">
        <f>IF(選手データ入力!G14="","",選手データ入力!G14)</f>
        <v/>
      </c>
      <c r="J10" s="20" t="str">
        <f>IF(選手データ入力!I14="","",選手データ入力!I14)</f>
        <v/>
      </c>
      <c r="K10" s="20" t="str">
        <f t="shared" si="2"/>
        <v/>
      </c>
      <c r="L10" s="20" t="str">
        <f>IF(選手データ入力!J14="","",選手データ入力!J14)</f>
        <v/>
      </c>
      <c r="M10" s="20" t="str">
        <f t="shared" si="3"/>
        <v/>
      </c>
      <c r="N10" s="20" t="str">
        <f>IF(選手データ入力!O14="","",$AV$3)</f>
        <v/>
      </c>
      <c r="O10" s="20" t="str">
        <f t="shared" si="4"/>
        <v/>
      </c>
      <c r="P10" s="20" t="str">
        <f>IF(選手データ入力!P14="","",$AV$5)</f>
        <v/>
      </c>
      <c r="Q10" s="20" t="str">
        <f t="shared" si="5"/>
        <v/>
      </c>
      <c r="R10" s="28"/>
      <c r="S10" s="29"/>
      <c r="T10" s="23" t="str">
        <f>IF(選手データ入力!Q14="","",選手データ入力!Q14)</f>
        <v/>
      </c>
      <c r="U10" s="24" t="str">
        <f>IF(選手データ入力!R14="","",選手データ入力!R14)</f>
        <v/>
      </c>
      <c r="V10" s="24" t="str">
        <f>IF(ISERROR(VLOOKUP(IF(選手データ入力!R14="","",選手データ入力!S14),$AS$2:$AT$5,2,0)),"",VLOOKUP(IF(選手データ入力!R14="","",選手データ入力!S14),$AS$2:$AT$5,2,0))</f>
        <v/>
      </c>
      <c r="W10" s="24" t="str">
        <f>IF(選手データ入力!T14="","",選手データ入力!T14)</f>
        <v/>
      </c>
      <c r="X10" s="24" t="str">
        <f>IF(選手データ入力!U14="","",選手データ入力!U14)</f>
        <v/>
      </c>
      <c r="Y10" s="24" t="str">
        <f>IF(ISERROR(VLOOKUP(選手データ入力!V14,$AS$2:$AT$5,2,0)),"",VLOOKUP(選手データ入力!V14,$AS$2:$AT$5,2,0))</f>
        <v/>
      </c>
      <c r="Z10" s="24" t="str">
        <f>IF(選手データ入力!W14="","",選手データ入力!W14)</f>
        <v/>
      </c>
      <c r="AA10" s="25" t="str">
        <f>IF(選手データ入力!X14="","",選手データ入力!X14)</f>
        <v/>
      </c>
      <c r="AB10" s="23" t="str">
        <f>IF(選手データ入力!Y14="","",選手データ入力!Y14)</f>
        <v/>
      </c>
      <c r="AC10" s="24" t="str">
        <f>IF(選手データ入力!Z14="","",選手データ入力!Z14)</f>
        <v/>
      </c>
      <c r="AD10" s="24" t="str">
        <f>IF(ISERROR(VLOOKUP(IF(選手データ入力!Z14="","",選手データ入力!AA14),$AS$2:$AT$5,2,0)),"",VLOOKUP(IF(選手データ入力!Z14="","",選手データ入力!AA14),$AS$2:$AT$5,2,0))</f>
        <v/>
      </c>
      <c r="AE10" s="24" t="str">
        <f>IF(選手データ入力!AB14="","",選手データ入力!AB14)</f>
        <v/>
      </c>
      <c r="AF10" s="24" t="str">
        <f>IF(選手データ入力!AC14="","",選手データ入力!AC14)</f>
        <v/>
      </c>
      <c r="AG10" s="24" t="str">
        <f>IF(ISERROR(VLOOKUP(選手データ入力!AD14,$AS$2:$AT$5,2,0)),"",VLOOKUP(選手データ入力!AD14,$AS$2:$AT$5,2,0))</f>
        <v/>
      </c>
      <c r="AH10" s="24" t="str">
        <f>IF(選手データ入力!AE14="","",選手データ入力!AE14)</f>
        <v/>
      </c>
      <c r="AI10" s="25" t="str">
        <f>IF(選手データ入力!AF14="","",選手データ入力!AF14)</f>
        <v/>
      </c>
      <c r="AJ10" s="23" t="str">
        <f>IF(選手データ入力!BE14="","",選手データ入力!BE14)</f>
        <v/>
      </c>
      <c r="AK10" s="24" t="str">
        <f>IF(選手データ入力!BF14="","",選手データ入力!BF14)</f>
        <v/>
      </c>
      <c r="AL10" s="24" t="str">
        <f>IF(ISERROR(VLOOKUP(IF(選手データ入力!BF14="","",選手データ入力!BG14),$AS$2:$AT$5,2,0)),"",VLOOKUP(IF(選手データ入力!BF14="","",選手データ入力!BG14),$AS$2:$AT$5,2,0))</f>
        <v/>
      </c>
      <c r="AM10" s="24" t="str">
        <f>IF(選手データ入力!BH14="","",選手データ入力!BH14)</f>
        <v/>
      </c>
      <c r="AN10" s="24" t="str">
        <f>IF(選手データ入力!BI14="","",選手データ入力!BI14)</f>
        <v/>
      </c>
      <c r="AO10" s="24" t="str">
        <f>IF(ISERROR(VLOOKUP(選手データ入力!BJ14,$AS$2:$AT$5,2,0)),"",VLOOKUP(選手データ入力!BJ14,$AS$2:$AT$5,2,0))</f>
        <v/>
      </c>
      <c r="AP10" s="24" t="str">
        <f>IF(選手データ入力!BK14="","",選手データ入力!BK14)</f>
        <v/>
      </c>
      <c r="AQ10" s="25" t="str">
        <f>IF(選手データ入力!BL14="","",選手データ入力!BL14)</f>
        <v/>
      </c>
    </row>
    <row r="11" spans="1:50" ht="9.9499999999999993" customHeight="1">
      <c r="A11" s="19">
        <v>10</v>
      </c>
      <c r="B11" s="20" t="str">
        <f t="shared" si="0"/>
        <v/>
      </c>
      <c r="C11" s="20" t="str">
        <f>IF(選手データ入力!D15="","",選手データ入力!D15)</f>
        <v/>
      </c>
      <c r="D11" s="20" t="str">
        <f>IF(選手データ入力!E15="","",選手データ入力!E15)</f>
        <v/>
      </c>
      <c r="E11" s="20" t="str">
        <f>IF(選手データ入力!H15="","",LEFT(選手データ入力!H15,2))</f>
        <v/>
      </c>
      <c r="F11" s="20" t="str">
        <f>IF(選手データ入力!F15="","",選手データ入力!F15)</f>
        <v/>
      </c>
      <c r="G11" s="20" t="str">
        <f t="shared" si="1"/>
        <v/>
      </c>
      <c r="H11" s="20" t="str">
        <f>IF(C11="","",基本入力!$B$11)</f>
        <v/>
      </c>
      <c r="I11" s="20" t="str">
        <f>IF(選手データ入力!G15="","",選手データ入力!G15)</f>
        <v/>
      </c>
      <c r="J11" s="20" t="str">
        <f>IF(選手データ入力!I15="","",選手データ入力!I15)</f>
        <v/>
      </c>
      <c r="K11" s="20" t="str">
        <f t="shared" si="2"/>
        <v/>
      </c>
      <c r="L11" s="20" t="str">
        <f>IF(選手データ入力!J15="","",選手データ入力!J15)</f>
        <v/>
      </c>
      <c r="M11" s="20" t="str">
        <f t="shared" si="3"/>
        <v/>
      </c>
      <c r="N11" s="20" t="str">
        <f>IF(選手データ入力!O15="","",$AV$3)</f>
        <v/>
      </c>
      <c r="O11" s="20" t="str">
        <f t="shared" si="4"/>
        <v/>
      </c>
      <c r="P11" s="20" t="str">
        <f>IF(選手データ入力!P15="","",$AV$5)</f>
        <v/>
      </c>
      <c r="Q11" s="20" t="str">
        <f t="shared" si="5"/>
        <v/>
      </c>
      <c r="R11" s="28"/>
      <c r="S11" s="29"/>
      <c r="T11" s="23" t="str">
        <f>IF(選手データ入力!Q15="","",選手データ入力!Q15)</f>
        <v/>
      </c>
      <c r="U11" s="24" t="str">
        <f>IF(選手データ入力!R15="","",選手データ入力!R15)</f>
        <v/>
      </c>
      <c r="V11" s="24" t="str">
        <f>IF(ISERROR(VLOOKUP(IF(選手データ入力!R15="","",選手データ入力!S15),$AS$2:$AT$5,2,0)),"",VLOOKUP(IF(選手データ入力!R15="","",選手データ入力!S15),$AS$2:$AT$5,2,0))</f>
        <v/>
      </c>
      <c r="W11" s="24" t="str">
        <f>IF(選手データ入力!T15="","",選手データ入力!T15)</f>
        <v/>
      </c>
      <c r="X11" s="24" t="str">
        <f>IF(選手データ入力!U15="","",選手データ入力!U15)</f>
        <v/>
      </c>
      <c r="Y11" s="24" t="str">
        <f>IF(ISERROR(VLOOKUP(選手データ入力!V15,$AS$2:$AT$5,2,0)),"",VLOOKUP(選手データ入力!V15,$AS$2:$AT$5,2,0))</f>
        <v/>
      </c>
      <c r="Z11" s="24" t="str">
        <f>IF(選手データ入力!W15="","",選手データ入力!W15)</f>
        <v/>
      </c>
      <c r="AA11" s="25" t="str">
        <f>IF(選手データ入力!X15="","",選手データ入力!X15)</f>
        <v/>
      </c>
      <c r="AB11" s="23" t="str">
        <f>IF(選手データ入力!Y15="","",選手データ入力!Y15)</f>
        <v/>
      </c>
      <c r="AC11" s="24" t="str">
        <f>IF(選手データ入力!Z15="","",選手データ入力!Z15)</f>
        <v/>
      </c>
      <c r="AD11" s="24" t="str">
        <f>IF(ISERROR(VLOOKUP(IF(選手データ入力!Z15="","",選手データ入力!AA15),$AS$2:$AT$5,2,0)),"",VLOOKUP(IF(選手データ入力!Z15="","",選手データ入力!AA15),$AS$2:$AT$5,2,0))</f>
        <v/>
      </c>
      <c r="AE11" s="24" t="str">
        <f>IF(選手データ入力!AB15="","",選手データ入力!AB15)</f>
        <v/>
      </c>
      <c r="AF11" s="24" t="str">
        <f>IF(選手データ入力!AC15="","",選手データ入力!AC15)</f>
        <v/>
      </c>
      <c r="AG11" s="24" t="str">
        <f>IF(ISERROR(VLOOKUP(選手データ入力!AD15,$AS$2:$AT$5,2,0)),"",VLOOKUP(選手データ入力!AD15,$AS$2:$AT$5,2,0))</f>
        <v/>
      </c>
      <c r="AH11" s="24" t="str">
        <f>IF(選手データ入力!AE15="","",選手データ入力!AE15)</f>
        <v/>
      </c>
      <c r="AI11" s="25" t="str">
        <f>IF(選手データ入力!AF15="","",選手データ入力!AF15)</f>
        <v/>
      </c>
      <c r="AJ11" s="23" t="str">
        <f>IF(選手データ入力!BE15="","",選手データ入力!BE15)</f>
        <v/>
      </c>
      <c r="AK11" s="24" t="str">
        <f>IF(選手データ入力!BF15="","",選手データ入力!BF15)</f>
        <v/>
      </c>
      <c r="AL11" s="24" t="str">
        <f>IF(ISERROR(VLOOKUP(IF(選手データ入力!BF15="","",選手データ入力!BG15),$AS$2:$AT$5,2,0)),"",VLOOKUP(IF(選手データ入力!BF15="","",選手データ入力!BG15),$AS$2:$AT$5,2,0))</f>
        <v/>
      </c>
      <c r="AM11" s="24" t="str">
        <f>IF(選手データ入力!BH15="","",選手データ入力!BH15)</f>
        <v/>
      </c>
      <c r="AN11" s="24" t="str">
        <f>IF(選手データ入力!BI15="","",選手データ入力!BI15)</f>
        <v/>
      </c>
      <c r="AO11" s="24" t="str">
        <f>IF(ISERROR(VLOOKUP(選手データ入力!BJ15,$AS$2:$AT$5,2,0)),"",VLOOKUP(選手データ入力!BJ15,$AS$2:$AT$5,2,0))</f>
        <v/>
      </c>
      <c r="AP11" s="24" t="str">
        <f>IF(選手データ入力!BK15="","",選手データ入力!BK15)</f>
        <v/>
      </c>
      <c r="AQ11" s="25" t="str">
        <f>IF(選手データ入力!BL15="","",選手データ入力!BL15)</f>
        <v/>
      </c>
    </row>
    <row r="12" spans="1:50" ht="9.9499999999999993" customHeight="1">
      <c r="A12" s="19">
        <v>11</v>
      </c>
      <c r="B12" s="20" t="str">
        <f t="shared" si="0"/>
        <v/>
      </c>
      <c r="C12" s="20" t="str">
        <f>IF(選手データ入力!D16="","",選手データ入力!D16)</f>
        <v/>
      </c>
      <c r="D12" s="20" t="str">
        <f>IF(選手データ入力!E16="","",選手データ入力!E16)</f>
        <v/>
      </c>
      <c r="E12" s="20" t="str">
        <f>IF(選手データ入力!H16="","",LEFT(選手データ入力!H16,2))</f>
        <v/>
      </c>
      <c r="F12" s="20" t="str">
        <f>IF(選手データ入力!F16="","",選手データ入力!F16)</f>
        <v/>
      </c>
      <c r="G12" s="20" t="str">
        <f t="shared" si="1"/>
        <v/>
      </c>
      <c r="H12" s="20" t="str">
        <f>IF(C12="","",基本入力!$B$11)</f>
        <v/>
      </c>
      <c r="I12" s="20" t="str">
        <f>IF(選手データ入力!G16="","",選手データ入力!G16)</f>
        <v/>
      </c>
      <c r="J12" s="20" t="str">
        <f>IF(選手データ入力!I16="","",選手データ入力!I16)</f>
        <v/>
      </c>
      <c r="K12" s="20" t="str">
        <f t="shared" si="2"/>
        <v/>
      </c>
      <c r="L12" s="20" t="str">
        <f>IF(選手データ入力!J16="","",選手データ入力!J16)</f>
        <v/>
      </c>
      <c r="M12" s="20" t="str">
        <f t="shared" si="3"/>
        <v/>
      </c>
      <c r="N12" s="20" t="str">
        <f>IF(選手データ入力!O16="","",$AV$3)</f>
        <v/>
      </c>
      <c r="O12" s="20" t="str">
        <f t="shared" si="4"/>
        <v/>
      </c>
      <c r="P12" s="20" t="str">
        <f>IF(選手データ入力!P16="","",$AV$5)</f>
        <v/>
      </c>
      <c r="Q12" s="20" t="str">
        <f t="shared" si="5"/>
        <v/>
      </c>
      <c r="R12" s="28"/>
      <c r="S12" s="29"/>
      <c r="T12" s="23" t="str">
        <f>IF(選手データ入力!Q16="","",選手データ入力!Q16)</f>
        <v/>
      </c>
      <c r="U12" s="24" t="str">
        <f>IF(選手データ入力!R16="","",選手データ入力!R16)</f>
        <v/>
      </c>
      <c r="V12" s="24" t="str">
        <f>IF(ISERROR(VLOOKUP(IF(選手データ入力!R16="","",選手データ入力!S16),$AS$2:$AT$5,2,0)),"",VLOOKUP(IF(選手データ入力!R16="","",選手データ入力!S16),$AS$2:$AT$5,2,0))</f>
        <v/>
      </c>
      <c r="W12" s="24" t="str">
        <f>IF(選手データ入力!T16="","",選手データ入力!T16)</f>
        <v/>
      </c>
      <c r="X12" s="24" t="str">
        <f>IF(選手データ入力!U16="","",選手データ入力!U16)</f>
        <v/>
      </c>
      <c r="Y12" s="24" t="str">
        <f>IF(ISERROR(VLOOKUP(選手データ入力!V16,$AS$2:$AT$5,2,0)),"",VLOOKUP(選手データ入力!V16,$AS$2:$AT$5,2,0))</f>
        <v/>
      </c>
      <c r="Z12" s="24" t="str">
        <f>IF(選手データ入力!W16="","",選手データ入力!W16)</f>
        <v/>
      </c>
      <c r="AA12" s="25" t="str">
        <f>IF(選手データ入力!X16="","",選手データ入力!X16)</f>
        <v/>
      </c>
      <c r="AB12" s="23" t="str">
        <f>IF(選手データ入力!Y16="","",選手データ入力!Y16)</f>
        <v/>
      </c>
      <c r="AC12" s="24" t="str">
        <f>IF(選手データ入力!Z16="","",選手データ入力!Z16)</f>
        <v/>
      </c>
      <c r="AD12" s="24" t="str">
        <f>IF(ISERROR(VLOOKUP(IF(選手データ入力!Z16="","",選手データ入力!AA16),$AS$2:$AT$5,2,0)),"",VLOOKUP(IF(選手データ入力!Z16="","",選手データ入力!AA16),$AS$2:$AT$5,2,0))</f>
        <v/>
      </c>
      <c r="AE12" s="24" t="str">
        <f>IF(選手データ入力!AB16="","",選手データ入力!AB16)</f>
        <v/>
      </c>
      <c r="AF12" s="24" t="str">
        <f>IF(選手データ入力!AC16="","",選手データ入力!AC16)</f>
        <v/>
      </c>
      <c r="AG12" s="24" t="str">
        <f>IF(ISERROR(VLOOKUP(選手データ入力!AD16,$AS$2:$AT$5,2,0)),"",VLOOKUP(選手データ入力!AD16,$AS$2:$AT$5,2,0))</f>
        <v/>
      </c>
      <c r="AH12" s="24" t="str">
        <f>IF(選手データ入力!AE16="","",選手データ入力!AE16)</f>
        <v/>
      </c>
      <c r="AI12" s="25" t="str">
        <f>IF(選手データ入力!AF16="","",選手データ入力!AF16)</f>
        <v/>
      </c>
      <c r="AJ12" s="23" t="str">
        <f>IF(選手データ入力!BE16="","",選手データ入力!BE16)</f>
        <v/>
      </c>
      <c r="AK12" s="24" t="str">
        <f>IF(選手データ入力!BF16="","",選手データ入力!BF16)</f>
        <v/>
      </c>
      <c r="AL12" s="24" t="str">
        <f>IF(ISERROR(VLOOKUP(IF(選手データ入力!BF16="","",選手データ入力!BG16),$AS$2:$AT$5,2,0)),"",VLOOKUP(IF(選手データ入力!BF16="","",選手データ入力!BG16),$AS$2:$AT$5,2,0))</f>
        <v/>
      </c>
      <c r="AM12" s="24" t="str">
        <f>IF(選手データ入力!BH16="","",選手データ入力!BH16)</f>
        <v/>
      </c>
      <c r="AN12" s="24" t="str">
        <f>IF(選手データ入力!BI16="","",選手データ入力!BI16)</f>
        <v/>
      </c>
      <c r="AO12" s="24" t="str">
        <f>IF(ISERROR(VLOOKUP(選手データ入力!BJ16,$AS$2:$AT$5,2,0)),"",VLOOKUP(選手データ入力!BJ16,$AS$2:$AT$5,2,0))</f>
        <v/>
      </c>
      <c r="AP12" s="24" t="str">
        <f>IF(選手データ入力!BK16="","",選手データ入力!BK16)</f>
        <v/>
      </c>
      <c r="AQ12" s="25" t="str">
        <f>IF(選手データ入力!BL16="","",選手データ入力!BL16)</f>
        <v/>
      </c>
    </row>
    <row r="13" spans="1:50" ht="9.9499999999999993" customHeight="1">
      <c r="A13" s="19">
        <v>12</v>
      </c>
      <c r="B13" s="20" t="str">
        <f t="shared" si="0"/>
        <v/>
      </c>
      <c r="C13" s="20" t="str">
        <f>IF(選手データ入力!D17="","",選手データ入力!D17)</f>
        <v/>
      </c>
      <c r="D13" s="20" t="str">
        <f>IF(選手データ入力!E17="","",選手データ入力!E17)</f>
        <v/>
      </c>
      <c r="E13" s="20" t="str">
        <f>IF(選手データ入力!H17="","",LEFT(選手データ入力!H17,2))</f>
        <v/>
      </c>
      <c r="F13" s="20" t="str">
        <f>IF(選手データ入力!F17="","",選手データ入力!F17)</f>
        <v/>
      </c>
      <c r="G13" s="20" t="str">
        <f t="shared" si="1"/>
        <v/>
      </c>
      <c r="H13" s="20" t="str">
        <f>IF(C13="","",基本入力!$B$11)</f>
        <v/>
      </c>
      <c r="I13" s="20" t="str">
        <f>IF(選手データ入力!G17="","",選手データ入力!G17)</f>
        <v/>
      </c>
      <c r="J13" s="20" t="str">
        <f>IF(選手データ入力!I17="","",選手データ入力!I17)</f>
        <v/>
      </c>
      <c r="K13" s="20" t="str">
        <f t="shared" si="2"/>
        <v/>
      </c>
      <c r="L13" s="20" t="str">
        <f>IF(選手データ入力!J17="","",選手データ入力!J17)</f>
        <v/>
      </c>
      <c r="M13" s="20" t="str">
        <f t="shared" si="3"/>
        <v/>
      </c>
      <c r="N13" s="20" t="str">
        <f>IF(選手データ入力!O17="","",$AV$3)</f>
        <v/>
      </c>
      <c r="O13" s="20" t="str">
        <f t="shared" si="4"/>
        <v/>
      </c>
      <c r="P13" s="20" t="str">
        <f>IF(選手データ入力!P17="","",$AV$5)</f>
        <v/>
      </c>
      <c r="Q13" s="20" t="str">
        <f t="shared" si="5"/>
        <v/>
      </c>
      <c r="R13" s="28"/>
      <c r="S13" s="29"/>
      <c r="T13" s="23" t="str">
        <f>IF(選手データ入力!Q17="","",選手データ入力!Q17)</f>
        <v/>
      </c>
      <c r="U13" s="24" t="str">
        <f>IF(選手データ入力!R17="","",選手データ入力!R17)</f>
        <v/>
      </c>
      <c r="V13" s="24" t="str">
        <f>IF(ISERROR(VLOOKUP(IF(選手データ入力!R17="","",選手データ入力!S17),$AS$2:$AT$5,2,0)),"",VLOOKUP(IF(選手データ入力!R17="","",選手データ入力!S17),$AS$2:$AT$5,2,0))</f>
        <v/>
      </c>
      <c r="W13" s="24" t="str">
        <f>IF(選手データ入力!T17="","",選手データ入力!T17)</f>
        <v/>
      </c>
      <c r="X13" s="24" t="str">
        <f>IF(選手データ入力!U17="","",選手データ入力!U17)</f>
        <v/>
      </c>
      <c r="Y13" s="24" t="str">
        <f>IF(ISERROR(VLOOKUP(選手データ入力!V17,$AS$2:$AT$5,2,0)),"",VLOOKUP(選手データ入力!V17,$AS$2:$AT$5,2,0))</f>
        <v/>
      </c>
      <c r="Z13" s="24" t="str">
        <f>IF(選手データ入力!W17="","",選手データ入力!W17)</f>
        <v/>
      </c>
      <c r="AA13" s="25" t="str">
        <f>IF(選手データ入力!X17="","",選手データ入力!X17)</f>
        <v/>
      </c>
      <c r="AB13" s="23" t="str">
        <f>IF(選手データ入力!Y17="","",選手データ入力!Y17)</f>
        <v/>
      </c>
      <c r="AC13" s="24" t="str">
        <f>IF(選手データ入力!Z17="","",選手データ入力!Z17)</f>
        <v/>
      </c>
      <c r="AD13" s="24" t="str">
        <f>IF(ISERROR(VLOOKUP(IF(選手データ入力!Z17="","",選手データ入力!AA17),$AS$2:$AT$5,2,0)),"",VLOOKUP(IF(選手データ入力!Z17="","",選手データ入力!AA17),$AS$2:$AT$5,2,0))</f>
        <v/>
      </c>
      <c r="AE13" s="24" t="str">
        <f>IF(選手データ入力!AB17="","",選手データ入力!AB17)</f>
        <v/>
      </c>
      <c r="AF13" s="24" t="str">
        <f>IF(選手データ入力!AC17="","",選手データ入力!AC17)</f>
        <v/>
      </c>
      <c r="AG13" s="24" t="str">
        <f>IF(ISERROR(VLOOKUP(選手データ入力!AD17,$AS$2:$AT$5,2,0)),"",VLOOKUP(選手データ入力!AD17,$AS$2:$AT$5,2,0))</f>
        <v/>
      </c>
      <c r="AH13" s="24" t="str">
        <f>IF(選手データ入力!AE17="","",選手データ入力!AE17)</f>
        <v/>
      </c>
      <c r="AI13" s="25" t="str">
        <f>IF(選手データ入力!AF17="","",選手データ入力!AF17)</f>
        <v/>
      </c>
      <c r="AJ13" s="23" t="str">
        <f>IF(選手データ入力!BE17="","",選手データ入力!BE17)</f>
        <v/>
      </c>
      <c r="AK13" s="24" t="str">
        <f>IF(選手データ入力!BF17="","",選手データ入力!BF17)</f>
        <v/>
      </c>
      <c r="AL13" s="24" t="str">
        <f>IF(ISERROR(VLOOKUP(IF(選手データ入力!BF17="","",選手データ入力!BG17),$AS$2:$AT$5,2,0)),"",VLOOKUP(IF(選手データ入力!BF17="","",選手データ入力!BG17),$AS$2:$AT$5,2,0))</f>
        <v/>
      </c>
      <c r="AM13" s="24" t="str">
        <f>IF(選手データ入力!BH17="","",選手データ入力!BH17)</f>
        <v/>
      </c>
      <c r="AN13" s="24" t="str">
        <f>IF(選手データ入力!BI17="","",選手データ入力!BI17)</f>
        <v/>
      </c>
      <c r="AO13" s="24" t="str">
        <f>IF(ISERROR(VLOOKUP(選手データ入力!BJ17,$AS$2:$AT$5,2,0)),"",VLOOKUP(選手データ入力!BJ17,$AS$2:$AT$5,2,0))</f>
        <v/>
      </c>
      <c r="AP13" s="24" t="str">
        <f>IF(選手データ入力!BK17="","",選手データ入力!BK17)</f>
        <v/>
      </c>
      <c r="AQ13" s="25" t="str">
        <f>IF(選手データ入力!BL17="","",選手データ入力!BL17)</f>
        <v/>
      </c>
    </row>
    <row r="14" spans="1:50" ht="9.9499999999999993" customHeight="1">
      <c r="A14" s="19">
        <v>13</v>
      </c>
      <c r="B14" s="20" t="str">
        <f t="shared" si="0"/>
        <v/>
      </c>
      <c r="C14" s="20" t="str">
        <f>IF(選手データ入力!D18="","",選手データ入力!D18)</f>
        <v/>
      </c>
      <c r="D14" s="20" t="str">
        <f>IF(選手データ入力!E18="","",選手データ入力!E18)</f>
        <v/>
      </c>
      <c r="E14" s="20" t="str">
        <f>IF(選手データ入力!H18="","",LEFT(選手データ入力!H18,2))</f>
        <v/>
      </c>
      <c r="F14" s="20" t="str">
        <f>IF(選手データ入力!F18="","",選手データ入力!F18)</f>
        <v/>
      </c>
      <c r="G14" s="20" t="str">
        <f t="shared" si="1"/>
        <v/>
      </c>
      <c r="H14" s="20" t="str">
        <f>IF(C14="","",基本入力!$B$11)</f>
        <v/>
      </c>
      <c r="I14" s="20" t="str">
        <f>IF(選手データ入力!G18="","",選手データ入力!G18)</f>
        <v/>
      </c>
      <c r="J14" s="20" t="str">
        <f>IF(選手データ入力!I18="","",選手データ入力!I18)</f>
        <v/>
      </c>
      <c r="K14" s="20" t="str">
        <f t="shared" si="2"/>
        <v/>
      </c>
      <c r="L14" s="20" t="str">
        <f>IF(選手データ入力!J18="","",選手データ入力!J18)</f>
        <v/>
      </c>
      <c r="M14" s="20" t="str">
        <f t="shared" si="3"/>
        <v/>
      </c>
      <c r="N14" s="20" t="str">
        <f>IF(選手データ入力!O18="","",$AV$3)</f>
        <v/>
      </c>
      <c r="O14" s="20" t="str">
        <f t="shared" si="4"/>
        <v/>
      </c>
      <c r="P14" s="20" t="str">
        <f>IF(選手データ入力!P18="","",$AV$5)</f>
        <v/>
      </c>
      <c r="Q14" s="20" t="str">
        <f t="shared" si="5"/>
        <v/>
      </c>
      <c r="R14" s="28"/>
      <c r="S14" s="29"/>
      <c r="T14" s="23" t="str">
        <f>IF(選手データ入力!Q18="","",選手データ入力!Q18)</f>
        <v/>
      </c>
      <c r="U14" s="24" t="str">
        <f>IF(選手データ入力!R18="","",選手データ入力!R18)</f>
        <v/>
      </c>
      <c r="V14" s="24" t="str">
        <f>IF(ISERROR(VLOOKUP(IF(選手データ入力!R18="","",選手データ入力!S18),$AS$2:$AT$5,2,0)),"",VLOOKUP(IF(選手データ入力!R18="","",選手データ入力!S18),$AS$2:$AT$5,2,0))</f>
        <v/>
      </c>
      <c r="W14" s="24" t="str">
        <f>IF(選手データ入力!T18="","",選手データ入力!T18)</f>
        <v/>
      </c>
      <c r="X14" s="24" t="str">
        <f>IF(選手データ入力!U18="","",選手データ入力!U18)</f>
        <v/>
      </c>
      <c r="Y14" s="24" t="str">
        <f>IF(ISERROR(VLOOKUP(選手データ入力!V18,$AS$2:$AT$5,2,0)),"",VLOOKUP(選手データ入力!V18,$AS$2:$AT$5,2,0))</f>
        <v/>
      </c>
      <c r="Z14" s="24" t="str">
        <f>IF(選手データ入力!W18="","",選手データ入力!W18)</f>
        <v/>
      </c>
      <c r="AA14" s="25" t="str">
        <f>IF(選手データ入力!X18="","",選手データ入力!X18)</f>
        <v/>
      </c>
      <c r="AB14" s="23" t="str">
        <f>IF(選手データ入力!Y18="","",選手データ入力!Y18)</f>
        <v/>
      </c>
      <c r="AC14" s="24" t="str">
        <f>IF(選手データ入力!Z18="","",選手データ入力!Z18)</f>
        <v/>
      </c>
      <c r="AD14" s="24" t="str">
        <f>IF(ISERROR(VLOOKUP(IF(選手データ入力!Z18="","",選手データ入力!AA18),$AS$2:$AT$5,2,0)),"",VLOOKUP(IF(選手データ入力!Z18="","",選手データ入力!AA18),$AS$2:$AT$5,2,0))</f>
        <v/>
      </c>
      <c r="AE14" s="24" t="str">
        <f>IF(選手データ入力!AB18="","",選手データ入力!AB18)</f>
        <v/>
      </c>
      <c r="AF14" s="24" t="str">
        <f>IF(選手データ入力!AC18="","",選手データ入力!AC18)</f>
        <v/>
      </c>
      <c r="AG14" s="24" t="str">
        <f>IF(ISERROR(VLOOKUP(選手データ入力!AD18,$AS$2:$AT$5,2,0)),"",VLOOKUP(選手データ入力!AD18,$AS$2:$AT$5,2,0))</f>
        <v/>
      </c>
      <c r="AH14" s="24" t="str">
        <f>IF(選手データ入力!AE18="","",選手データ入力!AE18)</f>
        <v/>
      </c>
      <c r="AI14" s="25" t="str">
        <f>IF(選手データ入力!AF18="","",選手データ入力!AF18)</f>
        <v/>
      </c>
      <c r="AJ14" s="23" t="str">
        <f>IF(選手データ入力!BE18="","",選手データ入力!BE18)</f>
        <v/>
      </c>
      <c r="AK14" s="24" t="str">
        <f>IF(選手データ入力!BF18="","",選手データ入力!BF18)</f>
        <v/>
      </c>
      <c r="AL14" s="24" t="str">
        <f>IF(ISERROR(VLOOKUP(IF(選手データ入力!BF18="","",選手データ入力!BG18),$AS$2:$AT$5,2,0)),"",VLOOKUP(IF(選手データ入力!BF18="","",選手データ入力!BG18),$AS$2:$AT$5,2,0))</f>
        <v/>
      </c>
      <c r="AM14" s="24" t="str">
        <f>IF(選手データ入力!BH18="","",選手データ入力!BH18)</f>
        <v/>
      </c>
      <c r="AN14" s="24" t="str">
        <f>IF(選手データ入力!BI18="","",選手データ入力!BI18)</f>
        <v/>
      </c>
      <c r="AO14" s="24" t="str">
        <f>IF(ISERROR(VLOOKUP(選手データ入力!BJ18,$AS$2:$AT$5,2,0)),"",VLOOKUP(選手データ入力!BJ18,$AS$2:$AT$5,2,0))</f>
        <v/>
      </c>
      <c r="AP14" s="24" t="str">
        <f>IF(選手データ入力!BK18="","",選手データ入力!BK18)</f>
        <v/>
      </c>
      <c r="AQ14" s="25" t="str">
        <f>IF(選手データ入力!BL18="","",選手データ入力!BL18)</f>
        <v/>
      </c>
    </row>
    <row r="15" spans="1:50" ht="9.9499999999999993" customHeight="1">
      <c r="A15" s="19">
        <v>14</v>
      </c>
      <c r="B15" s="20" t="str">
        <f t="shared" si="0"/>
        <v/>
      </c>
      <c r="C15" s="20" t="str">
        <f>IF(選手データ入力!D19="","",選手データ入力!D19)</f>
        <v/>
      </c>
      <c r="D15" s="20" t="str">
        <f>IF(選手データ入力!E19="","",選手データ入力!E19)</f>
        <v/>
      </c>
      <c r="E15" s="20" t="str">
        <f>IF(選手データ入力!H19="","",LEFT(選手データ入力!H19,2))</f>
        <v/>
      </c>
      <c r="F15" s="20" t="str">
        <f>IF(選手データ入力!F19="","",選手データ入力!F19)</f>
        <v/>
      </c>
      <c r="G15" s="20" t="str">
        <f t="shared" si="1"/>
        <v/>
      </c>
      <c r="H15" s="20" t="str">
        <f>IF(C15="","",基本入力!$B$11)</f>
        <v/>
      </c>
      <c r="I15" s="20" t="str">
        <f>IF(選手データ入力!G19="","",選手データ入力!G19)</f>
        <v/>
      </c>
      <c r="J15" s="20" t="str">
        <f>IF(選手データ入力!I19="","",選手データ入力!I19)</f>
        <v/>
      </c>
      <c r="K15" s="20" t="str">
        <f t="shared" si="2"/>
        <v/>
      </c>
      <c r="L15" s="20" t="str">
        <f>IF(選手データ入力!J19="","",選手データ入力!J19)</f>
        <v/>
      </c>
      <c r="M15" s="20" t="str">
        <f t="shared" si="3"/>
        <v/>
      </c>
      <c r="N15" s="20" t="str">
        <f>IF(選手データ入力!O19="","",$AV$3)</f>
        <v/>
      </c>
      <c r="O15" s="20" t="str">
        <f t="shared" si="4"/>
        <v/>
      </c>
      <c r="P15" s="20" t="str">
        <f>IF(選手データ入力!P19="","",$AV$5)</f>
        <v/>
      </c>
      <c r="Q15" s="20" t="str">
        <f t="shared" si="5"/>
        <v/>
      </c>
      <c r="R15" s="28"/>
      <c r="S15" s="29"/>
      <c r="T15" s="23" t="str">
        <f>IF(選手データ入力!Q19="","",選手データ入力!Q19)</f>
        <v/>
      </c>
      <c r="U15" s="24" t="str">
        <f>IF(選手データ入力!R19="","",選手データ入力!R19)</f>
        <v/>
      </c>
      <c r="V15" s="24" t="str">
        <f>IF(ISERROR(VLOOKUP(IF(選手データ入力!R19="","",選手データ入力!S19),$AS$2:$AT$5,2,0)),"",VLOOKUP(IF(選手データ入力!R19="","",選手データ入力!S19),$AS$2:$AT$5,2,0))</f>
        <v/>
      </c>
      <c r="W15" s="24" t="str">
        <f>IF(選手データ入力!T19="","",選手データ入力!T19)</f>
        <v/>
      </c>
      <c r="X15" s="24" t="str">
        <f>IF(選手データ入力!U19="","",選手データ入力!U19)</f>
        <v/>
      </c>
      <c r="Y15" s="24" t="str">
        <f>IF(ISERROR(VLOOKUP(選手データ入力!V19,$AS$2:$AT$5,2,0)),"",VLOOKUP(選手データ入力!V19,$AS$2:$AT$5,2,0))</f>
        <v/>
      </c>
      <c r="Z15" s="24" t="str">
        <f>IF(選手データ入力!W19="","",選手データ入力!W19)</f>
        <v/>
      </c>
      <c r="AA15" s="25" t="str">
        <f>IF(選手データ入力!X19="","",選手データ入力!X19)</f>
        <v/>
      </c>
      <c r="AB15" s="23" t="str">
        <f>IF(選手データ入力!Y19="","",選手データ入力!Y19)</f>
        <v/>
      </c>
      <c r="AC15" s="24" t="str">
        <f>IF(選手データ入力!Z19="","",選手データ入力!Z19)</f>
        <v/>
      </c>
      <c r="AD15" s="24" t="str">
        <f>IF(ISERROR(VLOOKUP(IF(選手データ入力!Z19="","",選手データ入力!AA19),$AS$2:$AT$5,2,0)),"",VLOOKUP(IF(選手データ入力!Z19="","",選手データ入力!AA19),$AS$2:$AT$5,2,0))</f>
        <v/>
      </c>
      <c r="AE15" s="24" t="str">
        <f>IF(選手データ入力!AB19="","",選手データ入力!AB19)</f>
        <v/>
      </c>
      <c r="AF15" s="24" t="str">
        <f>IF(選手データ入力!AC19="","",選手データ入力!AC19)</f>
        <v/>
      </c>
      <c r="AG15" s="24" t="str">
        <f>IF(ISERROR(VLOOKUP(選手データ入力!AD19,$AS$2:$AT$5,2,0)),"",VLOOKUP(選手データ入力!AD19,$AS$2:$AT$5,2,0))</f>
        <v/>
      </c>
      <c r="AH15" s="24" t="str">
        <f>IF(選手データ入力!AE19="","",選手データ入力!AE19)</f>
        <v/>
      </c>
      <c r="AI15" s="25" t="str">
        <f>IF(選手データ入力!AF19="","",選手データ入力!AF19)</f>
        <v/>
      </c>
      <c r="AJ15" s="23" t="str">
        <f>IF(選手データ入力!BE19="","",選手データ入力!BE19)</f>
        <v/>
      </c>
      <c r="AK15" s="24" t="str">
        <f>IF(選手データ入力!BF19="","",選手データ入力!BF19)</f>
        <v/>
      </c>
      <c r="AL15" s="24" t="str">
        <f>IF(ISERROR(VLOOKUP(IF(選手データ入力!BF19="","",選手データ入力!BG19),$AS$2:$AT$5,2,0)),"",VLOOKUP(IF(選手データ入力!BF19="","",選手データ入力!BG19),$AS$2:$AT$5,2,0))</f>
        <v/>
      </c>
      <c r="AM15" s="24" t="str">
        <f>IF(選手データ入力!BH19="","",選手データ入力!BH19)</f>
        <v/>
      </c>
      <c r="AN15" s="24" t="str">
        <f>IF(選手データ入力!BI19="","",選手データ入力!BI19)</f>
        <v/>
      </c>
      <c r="AO15" s="24" t="str">
        <f>IF(ISERROR(VLOOKUP(選手データ入力!BJ19,$AS$2:$AT$5,2,0)),"",VLOOKUP(選手データ入力!BJ19,$AS$2:$AT$5,2,0))</f>
        <v/>
      </c>
      <c r="AP15" s="24" t="str">
        <f>IF(選手データ入力!BK19="","",選手データ入力!BK19)</f>
        <v/>
      </c>
      <c r="AQ15" s="25" t="str">
        <f>IF(選手データ入力!BL19="","",選手データ入力!BL19)</f>
        <v/>
      </c>
    </row>
    <row r="16" spans="1:50" ht="9.9499999999999993" customHeight="1">
      <c r="A16" s="19">
        <v>15</v>
      </c>
      <c r="B16" s="20" t="str">
        <f t="shared" si="0"/>
        <v/>
      </c>
      <c r="C16" s="20" t="str">
        <f>IF(選手データ入力!D20="","",選手データ入力!D20)</f>
        <v/>
      </c>
      <c r="D16" s="20" t="str">
        <f>IF(選手データ入力!E20="","",選手データ入力!E20)</f>
        <v/>
      </c>
      <c r="E16" s="20" t="str">
        <f>IF(選手データ入力!H20="","",LEFT(選手データ入力!H20,2))</f>
        <v/>
      </c>
      <c r="F16" s="20" t="str">
        <f>IF(選手データ入力!F20="","",選手データ入力!F20)</f>
        <v/>
      </c>
      <c r="G16" s="20" t="str">
        <f t="shared" si="1"/>
        <v/>
      </c>
      <c r="H16" s="20" t="str">
        <f>IF(C16="","",基本入力!$B$11)</f>
        <v/>
      </c>
      <c r="I16" s="20" t="str">
        <f>IF(選手データ入力!G20="","",選手データ入力!G20)</f>
        <v/>
      </c>
      <c r="J16" s="20" t="str">
        <f>IF(選手データ入力!I20="","",選手データ入力!I20)</f>
        <v/>
      </c>
      <c r="K16" s="20" t="str">
        <f t="shared" si="2"/>
        <v/>
      </c>
      <c r="L16" s="20" t="str">
        <f>IF(選手データ入力!J20="","",選手データ入力!J20)</f>
        <v/>
      </c>
      <c r="M16" s="20" t="str">
        <f t="shared" si="3"/>
        <v/>
      </c>
      <c r="N16" s="20" t="str">
        <f>IF(選手データ入力!O20="","",$AV$3)</f>
        <v/>
      </c>
      <c r="O16" s="20" t="str">
        <f t="shared" si="4"/>
        <v/>
      </c>
      <c r="P16" s="20" t="str">
        <f>IF(選手データ入力!P20="","",$AV$5)</f>
        <v/>
      </c>
      <c r="Q16" s="20" t="str">
        <f t="shared" si="5"/>
        <v/>
      </c>
      <c r="R16" s="28"/>
      <c r="S16" s="29"/>
      <c r="T16" s="23" t="str">
        <f>IF(選手データ入力!Q20="","",選手データ入力!Q20)</f>
        <v/>
      </c>
      <c r="U16" s="24" t="str">
        <f>IF(選手データ入力!R20="","",選手データ入力!R20)</f>
        <v/>
      </c>
      <c r="V16" s="24" t="str">
        <f>IF(ISERROR(VLOOKUP(IF(選手データ入力!R20="","",選手データ入力!S20),$AS$2:$AT$5,2,0)),"",VLOOKUP(IF(選手データ入力!R20="","",選手データ入力!S20),$AS$2:$AT$5,2,0))</f>
        <v/>
      </c>
      <c r="W16" s="24" t="str">
        <f>IF(選手データ入力!T20="","",選手データ入力!T20)</f>
        <v/>
      </c>
      <c r="X16" s="24" t="str">
        <f>IF(選手データ入力!U20="","",選手データ入力!U20)</f>
        <v/>
      </c>
      <c r="Y16" s="24" t="str">
        <f>IF(ISERROR(VLOOKUP(選手データ入力!V20,$AS$2:$AT$5,2,0)),"",VLOOKUP(選手データ入力!V20,$AS$2:$AT$5,2,0))</f>
        <v/>
      </c>
      <c r="Z16" s="24" t="str">
        <f>IF(選手データ入力!W20="","",選手データ入力!W20)</f>
        <v/>
      </c>
      <c r="AA16" s="25" t="str">
        <f>IF(選手データ入力!X20="","",選手データ入力!X20)</f>
        <v/>
      </c>
      <c r="AB16" s="23" t="str">
        <f>IF(選手データ入力!Y20="","",選手データ入力!Y20)</f>
        <v/>
      </c>
      <c r="AC16" s="24" t="str">
        <f>IF(選手データ入力!Z20="","",選手データ入力!Z20)</f>
        <v/>
      </c>
      <c r="AD16" s="24" t="str">
        <f>IF(ISERROR(VLOOKUP(IF(選手データ入力!Z20="","",選手データ入力!AA20),$AS$2:$AT$5,2,0)),"",VLOOKUP(IF(選手データ入力!Z20="","",選手データ入力!AA20),$AS$2:$AT$5,2,0))</f>
        <v/>
      </c>
      <c r="AE16" s="24" t="str">
        <f>IF(選手データ入力!AB20="","",選手データ入力!AB20)</f>
        <v/>
      </c>
      <c r="AF16" s="24" t="str">
        <f>IF(選手データ入力!AC20="","",選手データ入力!AC20)</f>
        <v/>
      </c>
      <c r="AG16" s="24" t="str">
        <f>IF(ISERROR(VLOOKUP(選手データ入力!AD20,$AS$2:$AT$5,2,0)),"",VLOOKUP(選手データ入力!AD20,$AS$2:$AT$5,2,0))</f>
        <v/>
      </c>
      <c r="AH16" s="24" t="str">
        <f>IF(選手データ入力!AE20="","",選手データ入力!AE20)</f>
        <v/>
      </c>
      <c r="AI16" s="25" t="str">
        <f>IF(選手データ入力!AF20="","",選手データ入力!AF20)</f>
        <v/>
      </c>
      <c r="AJ16" s="23" t="str">
        <f>IF(選手データ入力!BE20="","",選手データ入力!BE20)</f>
        <v/>
      </c>
      <c r="AK16" s="24" t="str">
        <f>IF(選手データ入力!BF20="","",選手データ入力!BF20)</f>
        <v/>
      </c>
      <c r="AL16" s="24" t="str">
        <f>IF(ISERROR(VLOOKUP(IF(選手データ入力!BF20="","",選手データ入力!BG20),$AS$2:$AT$5,2,0)),"",VLOOKUP(IF(選手データ入力!BF20="","",選手データ入力!BG20),$AS$2:$AT$5,2,0))</f>
        <v/>
      </c>
      <c r="AM16" s="24" t="str">
        <f>IF(選手データ入力!BH20="","",選手データ入力!BH20)</f>
        <v/>
      </c>
      <c r="AN16" s="24" t="str">
        <f>IF(選手データ入力!BI20="","",選手データ入力!BI20)</f>
        <v/>
      </c>
      <c r="AO16" s="24" t="str">
        <f>IF(ISERROR(VLOOKUP(選手データ入力!BJ20,$AS$2:$AT$5,2,0)),"",VLOOKUP(選手データ入力!BJ20,$AS$2:$AT$5,2,0))</f>
        <v/>
      </c>
      <c r="AP16" s="24" t="str">
        <f>IF(選手データ入力!BK20="","",選手データ入力!BK20)</f>
        <v/>
      </c>
      <c r="AQ16" s="25" t="str">
        <f>IF(選手データ入力!BL20="","",選手データ入力!BL20)</f>
        <v/>
      </c>
    </row>
    <row r="17" spans="1:43" ht="9.9499999999999993" customHeight="1">
      <c r="A17" s="19">
        <v>16</v>
      </c>
      <c r="B17" s="20" t="str">
        <f t="shared" si="0"/>
        <v/>
      </c>
      <c r="C17" s="20" t="str">
        <f>IF(選手データ入力!D21="","",選手データ入力!D21)</f>
        <v/>
      </c>
      <c r="D17" s="20" t="str">
        <f>IF(選手データ入力!E21="","",選手データ入力!E21)</f>
        <v/>
      </c>
      <c r="E17" s="20" t="str">
        <f>IF(選手データ入力!H21="","",LEFT(選手データ入力!H21,2))</f>
        <v/>
      </c>
      <c r="F17" s="20" t="str">
        <f>IF(選手データ入力!F21="","",選手データ入力!F21)</f>
        <v/>
      </c>
      <c r="G17" s="20" t="str">
        <f t="shared" si="1"/>
        <v/>
      </c>
      <c r="H17" s="20" t="str">
        <f>IF(C17="","",基本入力!$B$11)</f>
        <v/>
      </c>
      <c r="I17" s="20" t="str">
        <f>IF(選手データ入力!G21="","",選手データ入力!G21)</f>
        <v/>
      </c>
      <c r="J17" s="20" t="str">
        <f>IF(選手データ入力!I21="","",選手データ入力!I21)</f>
        <v/>
      </c>
      <c r="K17" s="20" t="str">
        <f t="shared" si="2"/>
        <v/>
      </c>
      <c r="L17" s="20" t="str">
        <f>IF(選手データ入力!J21="","",選手データ入力!J21)</f>
        <v/>
      </c>
      <c r="M17" s="20" t="str">
        <f t="shared" si="3"/>
        <v/>
      </c>
      <c r="N17" s="20" t="str">
        <f>IF(選手データ入力!O21="","",$AV$3)</f>
        <v/>
      </c>
      <c r="O17" s="20" t="str">
        <f t="shared" si="4"/>
        <v/>
      </c>
      <c r="P17" s="20" t="str">
        <f>IF(選手データ入力!P21="","",$AV$5)</f>
        <v/>
      </c>
      <c r="Q17" s="20" t="str">
        <f t="shared" si="5"/>
        <v/>
      </c>
      <c r="R17" s="28"/>
      <c r="S17" s="29"/>
      <c r="T17" s="23" t="str">
        <f>IF(選手データ入力!Q21="","",選手データ入力!Q21)</f>
        <v/>
      </c>
      <c r="U17" s="24" t="str">
        <f>IF(選手データ入力!R21="","",選手データ入力!R21)</f>
        <v/>
      </c>
      <c r="V17" s="24" t="str">
        <f>IF(ISERROR(VLOOKUP(IF(選手データ入力!R21="","",選手データ入力!S21),$AS$2:$AT$5,2,0)),"",VLOOKUP(IF(選手データ入力!R21="","",選手データ入力!S21),$AS$2:$AT$5,2,0))</f>
        <v/>
      </c>
      <c r="W17" s="24" t="str">
        <f>IF(選手データ入力!T21="","",選手データ入力!T21)</f>
        <v/>
      </c>
      <c r="X17" s="24" t="str">
        <f>IF(選手データ入力!U21="","",選手データ入力!U21)</f>
        <v/>
      </c>
      <c r="Y17" s="24" t="str">
        <f>IF(ISERROR(VLOOKUP(選手データ入力!V21,$AS$2:$AT$5,2,0)),"",VLOOKUP(選手データ入力!V21,$AS$2:$AT$5,2,0))</f>
        <v/>
      </c>
      <c r="Z17" s="24" t="str">
        <f>IF(選手データ入力!W21="","",選手データ入力!W21)</f>
        <v/>
      </c>
      <c r="AA17" s="25" t="str">
        <f>IF(選手データ入力!X21="","",選手データ入力!X21)</f>
        <v/>
      </c>
      <c r="AB17" s="23" t="str">
        <f>IF(選手データ入力!Y21="","",選手データ入力!Y21)</f>
        <v/>
      </c>
      <c r="AC17" s="24" t="str">
        <f>IF(選手データ入力!Z21="","",選手データ入力!Z21)</f>
        <v/>
      </c>
      <c r="AD17" s="24" t="str">
        <f>IF(ISERROR(VLOOKUP(IF(選手データ入力!Z21="","",選手データ入力!AA21),$AS$2:$AT$5,2,0)),"",VLOOKUP(IF(選手データ入力!Z21="","",選手データ入力!AA21),$AS$2:$AT$5,2,0))</f>
        <v/>
      </c>
      <c r="AE17" s="24" t="str">
        <f>IF(選手データ入力!AB21="","",選手データ入力!AB21)</f>
        <v/>
      </c>
      <c r="AF17" s="24" t="str">
        <f>IF(選手データ入力!AC21="","",選手データ入力!AC21)</f>
        <v/>
      </c>
      <c r="AG17" s="24" t="str">
        <f>IF(ISERROR(VLOOKUP(選手データ入力!AD21,$AS$2:$AT$5,2,0)),"",VLOOKUP(選手データ入力!AD21,$AS$2:$AT$5,2,0))</f>
        <v/>
      </c>
      <c r="AH17" s="24" t="str">
        <f>IF(選手データ入力!AE21="","",選手データ入力!AE21)</f>
        <v/>
      </c>
      <c r="AI17" s="25" t="str">
        <f>IF(選手データ入力!AF21="","",選手データ入力!AF21)</f>
        <v/>
      </c>
      <c r="AJ17" s="23" t="str">
        <f>IF(選手データ入力!BE21="","",選手データ入力!BE21)</f>
        <v/>
      </c>
      <c r="AK17" s="24" t="str">
        <f>IF(選手データ入力!BF21="","",選手データ入力!BF21)</f>
        <v/>
      </c>
      <c r="AL17" s="24" t="str">
        <f>IF(ISERROR(VLOOKUP(IF(選手データ入力!BF21="","",選手データ入力!BG21),$AS$2:$AT$5,2,0)),"",VLOOKUP(IF(選手データ入力!BF21="","",選手データ入力!BG21),$AS$2:$AT$5,2,0))</f>
        <v/>
      </c>
      <c r="AM17" s="24" t="str">
        <f>IF(選手データ入力!BH21="","",選手データ入力!BH21)</f>
        <v/>
      </c>
      <c r="AN17" s="24" t="str">
        <f>IF(選手データ入力!BI21="","",選手データ入力!BI21)</f>
        <v/>
      </c>
      <c r="AO17" s="24" t="str">
        <f>IF(ISERROR(VLOOKUP(選手データ入力!BJ21,$AS$2:$AT$5,2,0)),"",VLOOKUP(選手データ入力!BJ21,$AS$2:$AT$5,2,0))</f>
        <v/>
      </c>
      <c r="AP17" s="24" t="str">
        <f>IF(選手データ入力!BK21="","",選手データ入力!BK21)</f>
        <v/>
      </c>
      <c r="AQ17" s="25" t="str">
        <f>IF(選手データ入力!BL21="","",選手データ入力!BL21)</f>
        <v/>
      </c>
    </row>
    <row r="18" spans="1:43" ht="9.9499999999999993" customHeight="1">
      <c r="A18" s="19">
        <v>17</v>
      </c>
      <c r="B18" s="20" t="str">
        <f t="shared" si="0"/>
        <v/>
      </c>
      <c r="C18" s="20" t="str">
        <f>IF(選手データ入力!D22="","",選手データ入力!D22)</f>
        <v/>
      </c>
      <c r="D18" s="20" t="str">
        <f>IF(選手データ入力!E22="","",選手データ入力!E22)</f>
        <v/>
      </c>
      <c r="E18" s="20" t="str">
        <f>IF(選手データ入力!H22="","",LEFT(選手データ入力!H22,2))</f>
        <v/>
      </c>
      <c r="F18" s="20" t="str">
        <f>IF(選手データ入力!F22="","",選手データ入力!F22)</f>
        <v/>
      </c>
      <c r="G18" s="20" t="str">
        <f t="shared" si="1"/>
        <v/>
      </c>
      <c r="H18" s="20" t="str">
        <f>IF(C18="","",基本入力!$B$11)</f>
        <v/>
      </c>
      <c r="I18" s="20" t="str">
        <f>IF(選手データ入力!G22="","",選手データ入力!G22)</f>
        <v/>
      </c>
      <c r="J18" s="20" t="str">
        <f>IF(選手データ入力!I22="","",選手データ入力!I22)</f>
        <v/>
      </c>
      <c r="K18" s="20" t="str">
        <f t="shared" si="2"/>
        <v/>
      </c>
      <c r="L18" s="20" t="str">
        <f>IF(選手データ入力!J22="","",選手データ入力!J22)</f>
        <v/>
      </c>
      <c r="M18" s="20" t="str">
        <f t="shared" si="3"/>
        <v/>
      </c>
      <c r="N18" s="20" t="str">
        <f>IF(選手データ入力!O22="","",$AV$3)</f>
        <v/>
      </c>
      <c r="O18" s="20" t="str">
        <f t="shared" si="4"/>
        <v/>
      </c>
      <c r="P18" s="20" t="str">
        <f>IF(選手データ入力!P22="","",$AV$5)</f>
        <v/>
      </c>
      <c r="Q18" s="20" t="str">
        <f t="shared" si="5"/>
        <v/>
      </c>
      <c r="R18" s="28"/>
      <c r="S18" s="29"/>
      <c r="T18" s="23" t="str">
        <f>IF(選手データ入力!Q22="","",選手データ入力!Q22)</f>
        <v/>
      </c>
      <c r="U18" s="24" t="str">
        <f>IF(選手データ入力!R22="","",選手データ入力!R22)</f>
        <v/>
      </c>
      <c r="V18" s="24" t="str">
        <f>IF(ISERROR(VLOOKUP(IF(選手データ入力!R22="","",選手データ入力!S22),$AS$2:$AT$5,2,0)),"",VLOOKUP(IF(選手データ入力!R22="","",選手データ入力!S22),$AS$2:$AT$5,2,0))</f>
        <v/>
      </c>
      <c r="W18" s="24" t="str">
        <f>IF(選手データ入力!T22="","",選手データ入力!T22)</f>
        <v/>
      </c>
      <c r="X18" s="24" t="str">
        <f>IF(選手データ入力!U22="","",選手データ入力!U22)</f>
        <v/>
      </c>
      <c r="Y18" s="24" t="str">
        <f>IF(ISERROR(VLOOKUP(選手データ入力!V22,$AS$2:$AT$5,2,0)),"",VLOOKUP(選手データ入力!V22,$AS$2:$AT$5,2,0))</f>
        <v/>
      </c>
      <c r="Z18" s="24" t="str">
        <f>IF(選手データ入力!W22="","",選手データ入力!W22)</f>
        <v/>
      </c>
      <c r="AA18" s="25" t="str">
        <f>IF(選手データ入力!X22="","",選手データ入力!X22)</f>
        <v/>
      </c>
      <c r="AB18" s="23" t="str">
        <f>IF(選手データ入力!Y22="","",選手データ入力!Y22)</f>
        <v/>
      </c>
      <c r="AC18" s="24" t="str">
        <f>IF(選手データ入力!Z22="","",選手データ入力!Z22)</f>
        <v/>
      </c>
      <c r="AD18" s="24" t="str">
        <f>IF(ISERROR(VLOOKUP(IF(選手データ入力!Z22="","",選手データ入力!AA22),$AS$2:$AT$5,2,0)),"",VLOOKUP(IF(選手データ入力!Z22="","",選手データ入力!AA22),$AS$2:$AT$5,2,0))</f>
        <v/>
      </c>
      <c r="AE18" s="24" t="str">
        <f>IF(選手データ入力!AB22="","",選手データ入力!AB22)</f>
        <v/>
      </c>
      <c r="AF18" s="24" t="str">
        <f>IF(選手データ入力!AC22="","",選手データ入力!AC22)</f>
        <v/>
      </c>
      <c r="AG18" s="24" t="str">
        <f>IF(ISERROR(VLOOKUP(選手データ入力!AD22,$AS$2:$AT$5,2,0)),"",VLOOKUP(選手データ入力!AD22,$AS$2:$AT$5,2,0))</f>
        <v/>
      </c>
      <c r="AH18" s="24" t="str">
        <f>IF(選手データ入力!AE22="","",選手データ入力!AE22)</f>
        <v/>
      </c>
      <c r="AI18" s="25" t="str">
        <f>IF(選手データ入力!AF22="","",選手データ入力!AF22)</f>
        <v/>
      </c>
      <c r="AJ18" s="23" t="str">
        <f>IF(選手データ入力!BE22="","",選手データ入力!BE22)</f>
        <v/>
      </c>
      <c r="AK18" s="24" t="str">
        <f>IF(選手データ入力!BF22="","",選手データ入力!BF22)</f>
        <v/>
      </c>
      <c r="AL18" s="24" t="str">
        <f>IF(ISERROR(VLOOKUP(IF(選手データ入力!BF22="","",選手データ入力!BG22),$AS$2:$AT$5,2,0)),"",VLOOKUP(IF(選手データ入力!BF22="","",選手データ入力!BG22),$AS$2:$AT$5,2,0))</f>
        <v/>
      </c>
      <c r="AM18" s="24" t="str">
        <f>IF(選手データ入力!BH22="","",選手データ入力!BH22)</f>
        <v/>
      </c>
      <c r="AN18" s="24" t="str">
        <f>IF(選手データ入力!BI22="","",選手データ入力!BI22)</f>
        <v/>
      </c>
      <c r="AO18" s="24" t="str">
        <f>IF(ISERROR(VLOOKUP(選手データ入力!BJ22,$AS$2:$AT$5,2,0)),"",VLOOKUP(選手データ入力!BJ22,$AS$2:$AT$5,2,0))</f>
        <v/>
      </c>
      <c r="AP18" s="24" t="str">
        <f>IF(選手データ入力!BK22="","",選手データ入力!BK22)</f>
        <v/>
      </c>
      <c r="AQ18" s="25" t="str">
        <f>IF(選手データ入力!BL22="","",選手データ入力!BL22)</f>
        <v/>
      </c>
    </row>
    <row r="19" spans="1:43" ht="9.9499999999999993" customHeight="1">
      <c r="A19" s="19">
        <v>18</v>
      </c>
      <c r="B19" s="20" t="str">
        <f t="shared" si="0"/>
        <v/>
      </c>
      <c r="C19" s="20" t="str">
        <f>IF(選手データ入力!D23="","",選手データ入力!D23)</f>
        <v/>
      </c>
      <c r="D19" s="20" t="str">
        <f>IF(選手データ入力!E23="","",選手データ入力!E23)</f>
        <v/>
      </c>
      <c r="E19" s="20" t="str">
        <f>IF(選手データ入力!H23="","",LEFT(選手データ入力!H23,2))</f>
        <v/>
      </c>
      <c r="F19" s="20" t="str">
        <f>IF(選手データ入力!F23="","",選手データ入力!F23)</f>
        <v/>
      </c>
      <c r="G19" s="20" t="str">
        <f t="shared" si="1"/>
        <v/>
      </c>
      <c r="H19" s="20" t="str">
        <f>IF(C19="","",基本入力!$B$11)</f>
        <v/>
      </c>
      <c r="I19" s="20" t="str">
        <f>IF(選手データ入力!G23="","",選手データ入力!G23)</f>
        <v/>
      </c>
      <c r="J19" s="20" t="str">
        <f>IF(選手データ入力!I23="","",選手データ入力!I23)</f>
        <v/>
      </c>
      <c r="K19" s="20" t="str">
        <f t="shared" si="2"/>
        <v/>
      </c>
      <c r="L19" s="20" t="str">
        <f>IF(選手データ入力!J23="","",選手データ入力!J23)</f>
        <v/>
      </c>
      <c r="M19" s="20" t="str">
        <f t="shared" si="3"/>
        <v/>
      </c>
      <c r="N19" s="20" t="str">
        <f>IF(選手データ入力!O23="","",$AV$3)</f>
        <v/>
      </c>
      <c r="O19" s="20" t="str">
        <f t="shared" si="4"/>
        <v/>
      </c>
      <c r="P19" s="20" t="str">
        <f>IF(選手データ入力!P23="","",$AV$5)</f>
        <v/>
      </c>
      <c r="Q19" s="20" t="str">
        <f t="shared" si="5"/>
        <v/>
      </c>
      <c r="R19" s="28"/>
      <c r="S19" s="29"/>
      <c r="T19" s="23" t="str">
        <f>IF(選手データ入力!Q23="","",選手データ入力!Q23)</f>
        <v/>
      </c>
      <c r="U19" s="24" t="str">
        <f>IF(選手データ入力!R23="","",選手データ入力!R23)</f>
        <v/>
      </c>
      <c r="V19" s="24" t="str">
        <f>IF(ISERROR(VLOOKUP(IF(選手データ入力!R23="","",選手データ入力!S23),$AS$2:$AT$5,2,0)),"",VLOOKUP(IF(選手データ入力!R23="","",選手データ入力!S23),$AS$2:$AT$5,2,0))</f>
        <v/>
      </c>
      <c r="W19" s="24" t="str">
        <f>IF(選手データ入力!T23="","",選手データ入力!T23)</f>
        <v/>
      </c>
      <c r="X19" s="24" t="str">
        <f>IF(選手データ入力!U23="","",選手データ入力!U23)</f>
        <v/>
      </c>
      <c r="Y19" s="24" t="str">
        <f>IF(ISERROR(VLOOKUP(選手データ入力!V23,$AS$2:$AT$5,2,0)),"",VLOOKUP(選手データ入力!V23,$AS$2:$AT$5,2,0))</f>
        <v/>
      </c>
      <c r="Z19" s="24" t="str">
        <f>IF(選手データ入力!W23="","",選手データ入力!W23)</f>
        <v/>
      </c>
      <c r="AA19" s="25" t="str">
        <f>IF(選手データ入力!X23="","",選手データ入力!X23)</f>
        <v/>
      </c>
      <c r="AB19" s="23" t="str">
        <f>IF(選手データ入力!Y23="","",選手データ入力!Y23)</f>
        <v/>
      </c>
      <c r="AC19" s="24" t="str">
        <f>IF(選手データ入力!Z23="","",選手データ入力!Z23)</f>
        <v/>
      </c>
      <c r="AD19" s="24" t="str">
        <f>IF(ISERROR(VLOOKUP(IF(選手データ入力!Z23="","",選手データ入力!AA23),$AS$2:$AT$5,2,0)),"",VLOOKUP(IF(選手データ入力!Z23="","",選手データ入力!AA23),$AS$2:$AT$5,2,0))</f>
        <v/>
      </c>
      <c r="AE19" s="24" t="str">
        <f>IF(選手データ入力!AB23="","",選手データ入力!AB23)</f>
        <v/>
      </c>
      <c r="AF19" s="24" t="str">
        <f>IF(選手データ入力!AC23="","",選手データ入力!AC23)</f>
        <v/>
      </c>
      <c r="AG19" s="24" t="str">
        <f>IF(ISERROR(VLOOKUP(選手データ入力!AD23,$AS$2:$AT$5,2,0)),"",VLOOKUP(選手データ入力!AD23,$AS$2:$AT$5,2,0))</f>
        <v/>
      </c>
      <c r="AH19" s="24" t="str">
        <f>IF(選手データ入力!AE23="","",選手データ入力!AE23)</f>
        <v/>
      </c>
      <c r="AI19" s="25" t="str">
        <f>IF(選手データ入力!AF23="","",選手データ入力!AF23)</f>
        <v/>
      </c>
      <c r="AJ19" s="23" t="str">
        <f>IF(選手データ入力!BE23="","",選手データ入力!BE23)</f>
        <v/>
      </c>
      <c r="AK19" s="24" t="str">
        <f>IF(選手データ入力!BF23="","",選手データ入力!BF23)</f>
        <v/>
      </c>
      <c r="AL19" s="24" t="str">
        <f>IF(ISERROR(VLOOKUP(IF(選手データ入力!BF23="","",選手データ入力!BG23),$AS$2:$AT$5,2,0)),"",VLOOKUP(IF(選手データ入力!BF23="","",選手データ入力!BG23),$AS$2:$AT$5,2,0))</f>
        <v/>
      </c>
      <c r="AM19" s="24" t="str">
        <f>IF(選手データ入力!BH23="","",選手データ入力!BH23)</f>
        <v/>
      </c>
      <c r="AN19" s="24" t="str">
        <f>IF(選手データ入力!BI23="","",選手データ入力!BI23)</f>
        <v/>
      </c>
      <c r="AO19" s="24" t="str">
        <f>IF(ISERROR(VLOOKUP(選手データ入力!BJ23,$AS$2:$AT$5,2,0)),"",VLOOKUP(選手データ入力!BJ23,$AS$2:$AT$5,2,0))</f>
        <v/>
      </c>
      <c r="AP19" s="24" t="str">
        <f>IF(選手データ入力!BK23="","",選手データ入力!BK23)</f>
        <v/>
      </c>
      <c r="AQ19" s="25" t="str">
        <f>IF(選手データ入力!BL23="","",選手データ入力!BL23)</f>
        <v/>
      </c>
    </row>
    <row r="20" spans="1:43" ht="9.9499999999999993" customHeight="1">
      <c r="A20" s="19">
        <v>19</v>
      </c>
      <c r="B20" s="20" t="str">
        <f t="shared" si="0"/>
        <v/>
      </c>
      <c r="C20" s="20" t="str">
        <f>IF(選手データ入力!D24="","",選手データ入力!D24)</f>
        <v/>
      </c>
      <c r="D20" s="20" t="str">
        <f>IF(選手データ入力!E24="","",選手データ入力!E24)</f>
        <v/>
      </c>
      <c r="E20" s="20" t="str">
        <f>IF(選手データ入力!H24="","",LEFT(選手データ入力!H24,2))</f>
        <v/>
      </c>
      <c r="F20" s="20" t="str">
        <f>IF(選手データ入力!F24="","",選手データ入力!F24)</f>
        <v/>
      </c>
      <c r="G20" s="20" t="str">
        <f t="shared" si="1"/>
        <v/>
      </c>
      <c r="H20" s="20" t="str">
        <f>IF(C20="","",基本入力!$B$11)</f>
        <v/>
      </c>
      <c r="I20" s="20" t="str">
        <f>IF(選手データ入力!G24="","",選手データ入力!G24)</f>
        <v/>
      </c>
      <c r="J20" s="20" t="str">
        <f>IF(選手データ入力!I24="","",選手データ入力!I24)</f>
        <v/>
      </c>
      <c r="K20" s="20" t="str">
        <f t="shared" si="2"/>
        <v/>
      </c>
      <c r="L20" s="20" t="str">
        <f>IF(選手データ入力!J24="","",選手データ入力!J24)</f>
        <v/>
      </c>
      <c r="M20" s="20" t="str">
        <f t="shared" si="3"/>
        <v/>
      </c>
      <c r="N20" s="20" t="str">
        <f>IF(選手データ入力!O24="","",$AV$3)</f>
        <v/>
      </c>
      <c r="O20" s="20" t="str">
        <f t="shared" si="4"/>
        <v/>
      </c>
      <c r="P20" s="20" t="str">
        <f>IF(選手データ入力!P24="","",$AV$5)</f>
        <v/>
      </c>
      <c r="Q20" s="20" t="str">
        <f t="shared" si="5"/>
        <v/>
      </c>
      <c r="R20" s="28"/>
      <c r="S20" s="29"/>
      <c r="T20" s="23" t="str">
        <f>IF(選手データ入力!Q24="","",選手データ入力!Q24)</f>
        <v/>
      </c>
      <c r="U20" s="24" t="str">
        <f>IF(選手データ入力!R24="","",選手データ入力!R24)</f>
        <v/>
      </c>
      <c r="V20" s="24" t="str">
        <f>IF(ISERROR(VLOOKUP(IF(選手データ入力!R24="","",選手データ入力!S24),$AS$2:$AT$5,2,0)),"",VLOOKUP(IF(選手データ入力!R24="","",選手データ入力!S24),$AS$2:$AT$5,2,0))</f>
        <v/>
      </c>
      <c r="W20" s="24" t="str">
        <f>IF(選手データ入力!T24="","",選手データ入力!T24)</f>
        <v/>
      </c>
      <c r="X20" s="24" t="str">
        <f>IF(選手データ入力!U24="","",選手データ入力!U24)</f>
        <v/>
      </c>
      <c r="Y20" s="24" t="str">
        <f>IF(ISERROR(VLOOKUP(選手データ入力!V24,$AS$2:$AT$5,2,0)),"",VLOOKUP(選手データ入力!V24,$AS$2:$AT$5,2,0))</f>
        <v/>
      </c>
      <c r="Z20" s="24" t="str">
        <f>IF(選手データ入力!W24="","",選手データ入力!W24)</f>
        <v/>
      </c>
      <c r="AA20" s="25" t="str">
        <f>IF(選手データ入力!X24="","",選手データ入力!X24)</f>
        <v/>
      </c>
      <c r="AB20" s="23" t="str">
        <f>IF(選手データ入力!Y24="","",選手データ入力!Y24)</f>
        <v/>
      </c>
      <c r="AC20" s="24" t="str">
        <f>IF(選手データ入力!Z24="","",選手データ入力!Z24)</f>
        <v/>
      </c>
      <c r="AD20" s="24" t="str">
        <f>IF(ISERROR(VLOOKUP(IF(選手データ入力!Z24="","",選手データ入力!AA24),$AS$2:$AT$5,2,0)),"",VLOOKUP(IF(選手データ入力!Z24="","",選手データ入力!AA24),$AS$2:$AT$5,2,0))</f>
        <v/>
      </c>
      <c r="AE20" s="24" t="str">
        <f>IF(選手データ入力!AB24="","",選手データ入力!AB24)</f>
        <v/>
      </c>
      <c r="AF20" s="24" t="str">
        <f>IF(選手データ入力!AC24="","",選手データ入力!AC24)</f>
        <v/>
      </c>
      <c r="AG20" s="24" t="str">
        <f>IF(ISERROR(VLOOKUP(選手データ入力!AD24,$AS$2:$AT$5,2,0)),"",VLOOKUP(選手データ入力!AD24,$AS$2:$AT$5,2,0))</f>
        <v/>
      </c>
      <c r="AH20" s="24" t="str">
        <f>IF(選手データ入力!AE24="","",選手データ入力!AE24)</f>
        <v/>
      </c>
      <c r="AI20" s="25" t="str">
        <f>IF(選手データ入力!AF24="","",選手データ入力!AF24)</f>
        <v/>
      </c>
      <c r="AJ20" s="23" t="str">
        <f>IF(選手データ入力!BE24="","",選手データ入力!BE24)</f>
        <v/>
      </c>
      <c r="AK20" s="24" t="str">
        <f>IF(選手データ入力!BF24="","",選手データ入力!BF24)</f>
        <v/>
      </c>
      <c r="AL20" s="24" t="str">
        <f>IF(ISERROR(VLOOKUP(IF(選手データ入力!BF24="","",選手データ入力!BG24),$AS$2:$AT$5,2,0)),"",VLOOKUP(IF(選手データ入力!BF24="","",選手データ入力!BG24),$AS$2:$AT$5,2,0))</f>
        <v/>
      </c>
      <c r="AM20" s="24" t="str">
        <f>IF(選手データ入力!BH24="","",選手データ入力!BH24)</f>
        <v/>
      </c>
      <c r="AN20" s="24" t="str">
        <f>IF(選手データ入力!BI24="","",選手データ入力!BI24)</f>
        <v/>
      </c>
      <c r="AO20" s="24" t="str">
        <f>IF(ISERROR(VLOOKUP(選手データ入力!BJ24,$AS$2:$AT$5,2,0)),"",VLOOKUP(選手データ入力!BJ24,$AS$2:$AT$5,2,0))</f>
        <v/>
      </c>
      <c r="AP20" s="24" t="str">
        <f>IF(選手データ入力!BK24="","",選手データ入力!BK24)</f>
        <v/>
      </c>
      <c r="AQ20" s="25" t="str">
        <f>IF(選手データ入力!BL24="","",選手データ入力!BL24)</f>
        <v/>
      </c>
    </row>
    <row r="21" spans="1:43" ht="9.9499999999999993" customHeight="1">
      <c r="A21" s="19">
        <v>20</v>
      </c>
      <c r="B21" s="20" t="str">
        <f t="shared" si="0"/>
        <v/>
      </c>
      <c r="C21" s="20" t="str">
        <f>IF(選手データ入力!D25="","",選手データ入力!D25)</f>
        <v/>
      </c>
      <c r="D21" s="20" t="str">
        <f>IF(選手データ入力!E25="","",選手データ入力!E25)</f>
        <v/>
      </c>
      <c r="E21" s="20" t="str">
        <f>IF(選手データ入力!H25="","",LEFT(選手データ入力!H25,2))</f>
        <v/>
      </c>
      <c r="F21" s="20" t="str">
        <f>IF(選手データ入力!F25="","",選手データ入力!F25)</f>
        <v/>
      </c>
      <c r="G21" s="20" t="str">
        <f t="shared" si="1"/>
        <v/>
      </c>
      <c r="H21" s="20" t="str">
        <f>IF(C21="","",基本入力!$B$11)</f>
        <v/>
      </c>
      <c r="I21" s="20" t="str">
        <f>IF(選手データ入力!G25="","",選手データ入力!G25)</f>
        <v/>
      </c>
      <c r="J21" s="20" t="str">
        <f>IF(選手データ入力!I25="","",選手データ入力!I25)</f>
        <v/>
      </c>
      <c r="K21" s="20" t="str">
        <f t="shared" si="2"/>
        <v/>
      </c>
      <c r="L21" s="20" t="str">
        <f>IF(選手データ入力!J25="","",選手データ入力!J25)</f>
        <v/>
      </c>
      <c r="M21" s="20" t="str">
        <f t="shared" si="3"/>
        <v/>
      </c>
      <c r="N21" s="20" t="str">
        <f>IF(選手データ入力!O25="","",$AV$3)</f>
        <v/>
      </c>
      <c r="O21" s="20" t="str">
        <f t="shared" si="4"/>
        <v/>
      </c>
      <c r="P21" s="20" t="str">
        <f>IF(選手データ入力!P25="","",$AV$5)</f>
        <v/>
      </c>
      <c r="Q21" s="20" t="str">
        <f t="shared" si="5"/>
        <v/>
      </c>
      <c r="R21" s="28"/>
      <c r="S21" s="29"/>
      <c r="T21" s="23" t="str">
        <f>IF(選手データ入力!Q25="","",選手データ入力!Q25)</f>
        <v/>
      </c>
      <c r="U21" s="24" t="str">
        <f>IF(選手データ入力!R25="","",選手データ入力!R25)</f>
        <v/>
      </c>
      <c r="V21" s="24" t="str">
        <f>IF(ISERROR(VLOOKUP(IF(選手データ入力!R25="","",選手データ入力!S25),$AS$2:$AT$5,2,0)),"",VLOOKUP(IF(選手データ入力!R25="","",選手データ入力!S25),$AS$2:$AT$5,2,0))</f>
        <v/>
      </c>
      <c r="W21" s="24" t="str">
        <f>IF(選手データ入力!T25="","",選手データ入力!T25)</f>
        <v/>
      </c>
      <c r="X21" s="24" t="str">
        <f>IF(選手データ入力!U25="","",選手データ入力!U25)</f>
        <v/>
      </c>
      <c r="Y21" s="24" t="str">
        <f>IF(ISERROR(VLOOKUP(選手データ入力!V25,$AS$2:$AT$5,2,0)),"",VLOOKUP(選手データ入力!V25,$AS$2:$AT$5,2,0))</f>
        <v/>
      </c>
      <c r="Z21" s="24" t="str">
        <f>IF(選手データ入力!W25="","",選手データ入力!W25)</f>
        <v/>
      </c>
      <c r="AA21" s="25" t="str">
        <f>IF(選手データ入力!X25="","",選手データ入力!X25)</f>
        <v/>
      </c>
      <c r="AB21" s="23" t="str">
        <f>IF(選手データ入力!Y25="","",選手データ入力!Y25)</f>
        <v/>
      </c>
      <c r="AC21" s="24" t="str">
        <f>IF(選手データ入力!Z25="","",選手データ入力!Z25)</f>
        <v/>
      </c>
      <c r="AD21" s="24" t="str">
        <f>IF(ISERROR(VLOOKUP(IF(選手データ入力!Z25="","",選手データ入力!AA25),$AS$2:$AT$5,2,0)),"",VLOOKUP(IF(選手データ入力!Z25="","",選手データ入力!AA25),$AS$2:$AT$5,2,0))</f>
        <v/>
      </c>
      <c r="AE21" s="24" t="str">
        <f>IF(選手データ入力!AB25="","",選手データ入力!AB25)</f>
        <v/>
      </c>
      <c r="AF21" s="24" t="str">
        <f>IF(選手データ入力!AC25="","",選手データ入力!AC25)</f>
        <v/>
      </c>
      <c r="AG21" s="24" t="str">
        <f>IF(ISERROR(VLOOKUP(選手データ入力!AD25,$AS$2:$AT$5,2,0)),"",VLOOKUP(選手データ入力!AD25,$AS$2:$AT$5,2,0))</f>
        <v/>
      </c>
      <c r="AH21" s="24" t="str">
        <f>IF(選手データ入力!AE25="","",選手データ入力!AE25)</f>
        <v/>
      </c>
      <c r="AI21" s="25" t="str">
        <f>IF(選手データ入力!AF25="","",選手データ入力!AF25)</f>
        <v/>
      </c>
      <c r="AJ21" s="23" t="str">
        <f>IF(選手データ入力!BE25="","",選手データ入力!BE25)</f>
        <v/>
      </c>
      <c r="AK21" s="24" t="str">
        <f>IF(選手データ入力!BF25="","",選手データ入力!BF25)</f>
        <v/>
      </c>
      <c r="AL21" s="24" t="str">
        <f>IF(ISERROR(VLOOKUP(IF(選手データ入力!BF25="","",選手データ入力!BG25),$AS$2:$AT$5,2,0)),"",VLOOKUP(IF(選手データ入力!BF25="","",選手データ入力!BG25),$AS$2:$AT$5,2,0))</f>
        <v/>
      </c>
      <c r="AM21" s="24" t="str">
        <f>IF(選手データ入力!BH25="","",選手データ入力!BH25)</f>
        <v/>
      </c>
      <c r="AN21" s="24" t="str">
        <f>IF(選手データ入力!BI25="","",選手データ入力!BI25)</f>
        <v/>
      </c>
      <c r="AO21" s="24" t="str">
        <f>IF(ISERROR(VLOOKUP(選手データ入力!BJ25,$AS$2:$AT$5,2,0)),"",VLOOKUP(選手データ入力!BJ25,$AS$2:$AT$5,2,0))</f>
        <v/>
      </c>
      <c r="AP21" s="24" t="str">
        <f>IF(選手データ入力!BK25="","",選手データ入力!BK25)</f>
        <v/>
      </c>
      <c r="AQ21" s="25" t="str">
        <f>IF(選手データ入力!BL25="","",選手データ入力!BL25)</f>
        <v/>
      </c>
    </row>
    <row r="22" spans="1:43" ht="9.9499999999999993" customHeight="1">
      <c r="A22" s="19">
        <v>21</v>
      </c>
      <c r="B22" s="20" t="str">
        <f t="shared" si="0"/>
        <v/>
      </c>
      <c r="C22" s="20" t="str">
        <f>IF(選手データ入力!D26="","",選手データ入力!D26)</f>
        <v/>
      </c>
      <c r="D22" s="20" t="str">
        <f>IF(選手データ入力!E26="","",選手データ入力!E26)</f>
        <v/>
      </c>
      <c r="E22" s="20" t="str">
        <f>IF(選手データ入力!H26="","",LEFT(選手データ入力!H26,2))</f>
        <v/>
      </c>
      <c r="F22" s="20" t="str">
        <f>IF(選手データ入力!F26="","",選手データ入力!F26)</f>
        <v/>
      </c>
      <c r="G22" s="20" t="str">
        <f t="shared" si="1"/>
        <v/>
      </c>
      <c r="H22" s="20" t="str">
        <f>IF(C22="","",基本入力!$B$11)</f>
        <v/>
      </c>
      <c r="I22" s="20" t="str">
        <f>IF(選手データ入力!G26="","",選手データ入力!G26)</f>
        <v/>
      </c>
      <c r="J22" s="20" t="str">
        <f>IF(選手データ入力!I26="","",選手データ入力!I26)</f>
        <v/>
      </c>
      <c r="K22" s="20" t="str">
        <f t="shared" si="2"/>
        <v/>
      </c>
      <c r="L22" s="20" t="str">
        <f>IF(選手データ入力!J26="","",選手データ入力!J26)</f>
        <v/>
      </c>
      <c r="M22" s="20" t="str">
        <f t="shared" si="3"/>
        <v/>
      </c>
      <c r="N22" s="20" t="str">
        <f>IF(選手データ入力!O26="","",$AV$3)</f>
        <v/>
      </c>
      <c r="O22" s="20" t="str">
        <f t="shared" si="4"/>
        <v/>
      </c>
      <c r="P22" s="20" t="str">
        <f>IF(選手データ入力!P26="","",$AV$5)</f>
        <v/>
      </c>
      <c r="Q22" s="20" t="str">
        <f t="shared" si="5"/>
        <v/>
      </c>
      <c r="R22" s="28"/>
      <c r="S22" s="29"/>
      <c r="T22" s="23" t="str">
        <f>IF(選手データ入力!Q26="","",選手データ入力!Q26)</f>
        <v/>
      </c>
      <c r="U22" s="24" t="str">
        <f>IF(選手データ入力!R26="","",選手データ入力!R26)</f>
        <v/>
      </c>
      <c r="V22" s="24" t="str">
        <f>IF(ISERROR(VLOOKUP(IF(選手データ入力!R26="","",選手データ入力!S26),$AS$2:$AT$5,2,0)),"",VLOOKUP(IF(選手データ入力!R26="","",選手データ入力!S26),$AS$2:$AT$5,2,0))</f>
        <v/>
      </c>
      <c r="W22" s="24" t="str">
        <f>IF(選手データ入力!T26="","",選手データ入力!T26)</f>
        <v/>
      </c>
      <c r="X22" s="24" t="str">
        <f>IF(選手データ入力!U26="","",選手データ入力!U26)</f>
        <v/>
      </c>
      <c r="Y22" s="24" t="str">
        <f>IF(ISERROR(VLOOKUP(選手データ入力!V26,$AS$2:$AT$5,2,0)),"",VLOOKUP(選手データ入力!V26,$AS$2:$AT$5,2,0))</f>
        <v/>
      </c>
      <c r="Z22" s="24" t="str">
        <f>IF(選手データ入力!W26="","",選手データ入力!W26)</f>
        <v/>
      </c>
      <c r="AA22" s="25" t="str">
        <f>IF(選手データ入力!X26="","",選手データ入力!X26)</f>
        <v/>
      </c>
      <c r="AB22" s="23" t="str">
        <f>IF(選手データ入力!Y26="","",選手データ入力!Y26)</f>
        <v/>
      </c>
      <c r="AC22" s="24" t="str">
        <f>IF(選手データ入力!Z26="","",選手データ入力!Z26)</f>
        <v/>
      </c>
      <c r="AD22" s="24" t="str">
        <f>IF(ISERROR(VLOOKUP(IF(選手データ入力!Z26="","",選手データ入力!AA26),$AS$2:$AT$5,2,0)),"",VLOOKUP(IF(選手データ入力!Z26="","",選手データ入力!AA26),$AS$2:$AT$5,2,0))</f>
        <v/>
      </c>
      <c r="AE22" s="24" t="str">
        <f>IF(選手データ入力!AB26="","",選手データ入力!AB26)</f>
        <v/>
      </c>
      <c r="AF22" s="24" t="str">
        <f>IF(選手データ入力!AC26="","",選手データ入力!AC26)</f>
        <v/>
      </c>
      <c r="AG22" s="24" t="str">
        <f>IF(ISERROR(VLOOKUP(選手データ入力!AD26,$AS$2:$AT$5,2,0)),"",VLOOKUP(選手データ入力!AD26,$AS$2:$AT$5,2,0))</f>
        <v/>
      </c>
      <c r="AH22" s="24" t="str">
        <f>IF(選手データ入力!AE26="","",選手データ入力!AE26)</f>
        <v/>
      </c>
      <c r="AI22" s="25" t="str">
        <f>IF(選手データ入力!AF26="","",選手データ入力!AF26)</f>
        <v/>
      </c>
      <c r="AJ22" s="23" t="str">
        <f>IF(選手データ入力!BE26="","",選手データ入力!BE26)</f>
        <v/>
      </c>
      <c r="AK22" s="24" t="str">
        <f>IF(選手データ入力!BF26="","",選手データ入力!BF26)</f>
        <v/>
      </c>
      <c r="AL22" s="24" t="str">
        <f>IF(ISERROR(VLOOKUP(IF(選手データ入力!BF26="","",選手データ入力!BG26),$AS$2:$AT$5,2,0)),"",VLOOKUP(IF(選手データ入力!BF26="","",選手データ入力!BG26),$AS$2:$AT$5,2,0))</f>
        <v/>
      </c>
      <c r="AM22" s="24" t="str">
        <f>IF(選手データ入力!BH26="","",選手データ入力!BH26)</f>
        <v/>
      </c>
      <c r="AN22" s="24" t="str">
        <f>IF(選手データ入力!BI26="","",選手データ入力!BI26)</f>
        <v/>
      </c>
      <c r="AO22" s="24" t="str">
        <f>IF(ISERROR(VLOOKUP(選手データ入力!BJ26,$AS$2:$AT$5,2,0)),"",VLOOKUP(選手データ入力!BJ26,$AS$2:$AT$5,2,0))</f>
        <v/>
      </c>
      <c r="AP22" s="24" t="str">
        <f>IF(選手データ入力!BK26="","",選手データ入力!BK26)</f>
        <v/>
      </c>
      <c r="AQ22" s="25" t="str">
        <f>IF(選手データ入力!BL26="","",選手データ入力!BL26)</f>
        <v/>
      </c>
    </row>
    <row r="23" spans="1:43" ht="9.9499999999999993" customHeight="1">
      <c r="A23" s="19">
        <v>22</v>
      </c>
      <c r="B23" s="20" t="str">
        <f t="shared" si="0"/>
        <v/>
      </c>
      <c r="C23" s="20" t="str">
        <f>IF(選手データ入力!D27="","",選手データ入力!D27)</f>
        <v/>
      </c>
      <c r="D23" s="20" t="str">
        <f>IF(選手データ入力!E27="","",選手データ入力!E27)</f>
        <v/>
      </c>
      <c r="E23" s="20" t="str">
        <f>IF(選手データ入力!H27="","",LEFT(選手データ入力!H27,2))</f>
        <v/>
      </c>
      <c r="F23" s="20" t="str">
        <f>IF(選手データ入力!F27="","",選手データ入力!F27)</f>
        <v/>
      </c>
      <c r="G23" s="20" t="str">
        <f t="shared" si="1"/>
        <v/>
      </c>
      <c r="H23" s="20" t="str">
        <f>IF(C23="","",基本入力!$B$11)</f>
        <v/>
      </c>
      <c r="I23" s="20" t="str">
        <f>IF(選手データ入力!G27="","",選手データ入力!G27)</f>
        <v/>
      </c>
      <c r="J23" s="20" t="str">
        <f>IF(選手データ入力!I27="","",選手データ入力!I27)</f>
        <v/>
      </c>
      <c r="K23" s="20" t="str">
        <f t="shared" si="2"/>
        <v/>
      </c>
      <c r="L23" s="20" t="str">
        <f>IF(選手データ入力!J27="","",選手データ入力!J27)</f>
        <v/>
      </c>
      <c r="M23" s="20" t="str">
        <f t="shared" si="3"/>
        <v/>
      </c>
      <c r="N23" s="20" t="str">
        <f>IF(選手データ入力!O27="","",$AV$3)</f>
        <v/>
      </c>
      <c r="O23" s="20" t="str">
        <f t="shared" si="4"/>
        <v/>
      </c>
      <c r="P23" s="20" t="str">
        <f>IF(選手データ入力!P27="","",$AV$5)</f>
        <v/>
      </c>
      <c r="Q23" s="20" t="str">
        <f t="shared" si="5"/>
        <v/>
      </c>
      <c r="R23" s="28"/>
      <c r="S23" s="29"/>
      <c r="T23" s="23" t="str">
        <f>IF(選手データ入力!Q27="","",選手データ入力!Q27)</f>
        <v/>
      </c>
      <c r="U23" s="24" t="str">
        <f>IF(選手データ入力!R27="","",選手データ入力!R27)</f>
        <v/>
      </c>
      <c r="V23" s="24" t="str">
        <f>IF(ISERROR(VLOOKUP(IF(選手データ入力!R27="","",選手データ入力!S27),$AS$2:$AT$5,2,0)),"",VLOOKUP(IF(選手データ入力!R27="","",選手データ入力!S27),$AS$2:$AT$5,2,0))</f>
        <v/>
      </c>
      <c r="W23" s="24" t="str">
        <f>IF(選手データ入力!T27="","",選手データ入力!T27)</f>
        <v/>
      </c>
      <c r="X23" s="24" t="str">
        <f>IF(選手データ入力!U27="","",選手データ入力!U27)</f>
        <v/>
      </c>
      <c r="Y23" s="24" t="str">
        <f>IF(ISERROR(VLOOKUP(選手データ入力!V27,$AS$2:$AT$5,2,0)),"",VLOOKUP(選手データ入力!V27,$AS$2:$AT$5,2,0))</f>
        <v/>
      </c>
      <c r="Z23" s="24" t="str">
        <f>IF(選手データ入力!W27="","",選手データ入力!W27)</f>
        <v/>
      </c>
      <c r="AA23" s="25" t="str">
        <f>IF(選手データ入力!X27="","",選手データ入力!X27)</f>
        <v/>
      </c>
      <c r="AB23" s="23" t="str">
        <f>IF(選手データ入力!Y27="","",選手データ入力!Y27)</f>
        <v/>
      </c>
      <c r="AC23" s="24" t="str">
        <f>IF(選手データ入力!Z27="","",選手データ入力!Z27)</f>
        <v/>
      </c>
      <c r="AD23" s="24" t="str">
        <f>IF(ISERROR(VLOOKUP(IF(選手データ入力!Z27="","",選手データ入力!AA27),$AS$2:$AT$5,2,0)),"",VLOOKUP(IF(選手データ入力!Z27="","",選手データ入力!AA27),$AS$2:$AT$5,2,0))</f>
        <v/>
      </c>
      <c r="AE23" s="24" t="str">
        <f>IF(選手データ入力!AB27="","",選手データ入力!AB27)</f>
        <v/>
      </c>
      <c r="AF23" s="24" t="str">
        <f>IF(選手データ入力!AC27="","",選手データ入力!AC27)</f>
        <v/>
      </c>
      <c r="AG23" s="24" t="str">
        <f>IF(ISERROR(VLOOKUP(選手データ入力!AD27,$AS$2:$AT$5,2,0)),"",VLOOKUP(選手データ入力!AD27,$AS$2:$AT$5,2,0))</f>
        <v/>
      </c>
      <c r="AH23" s="24" t="str">
        <f>IF(選手データ入力!AE27="","",選手データ入力!AE27)</f>
        <v/>
      </c>
      <c r="AI23" s="25" t="str">
        <f>IF(選手データ入力!AF27="","",選手データ入力!AF27)</f>
        <v/>
      </c>
      <c r="AJ23" s="23" t="str">
        <f>IF(選手データ入力!BE27="","",選手データ入力!BE27)</f>
        <v/>
      </c>
      <c r="AK23" s="24" t="str">
        <f>IF(選手データ入力!BF27="","",選手データ入力!BF27)</f>
        <v/>
      </c>
      <c r="AL23" s="24" t="str">
        <f>IF(ISERROR(VLOOKUP(IF(選手データ入力!BF27="","",選手データ入力!BG27),$AS$2:$AT$5,2,0)),"",VLOOKUP(IF(選手データ入力!BF27="","",選手データ入力!BG27),$AS$2:$AT$5,2,0))</f>
        <v/>
      </c>
      <c r="AM23" s="24" t="str">
        <f>IF(選手データ入力!BH27="","",選手データ入力!BH27)</f>
        <v/>
      </c>
      <c r="AN23" s="24" t="str">
        <f>IF(選手データ入力!BI27="","",選手データ入力!BI27)</f>
        <v/>
      </c>
      <c r="AO23" s="24" t="str">
        <f>IF(ISERROR(VLOOKUP(選手データ入力!BJ27,$AS$2:$AT$5,2,0)),"",VLOOKUP(選手データ入力!BJ27,$AS$2:$AT$5,2,0))</f>
        <v/>
      </c>
      <c r="AP23" s="24" t="str">
        <f>IF(選手データ入力!BK27="","",選手データ入力!BK27)</f>
        <v/>
      </c>
      <c r="AQ23" s="25" t="str">
        <f>IF(選手データ入力!BL27="","",選手データ入力!BL27)</f>
        <v/>
      </c>
    </row>
    <row r="24" spans="1:43" ht="9.9499999999999993" customHeight="1">
      <c r="A24" s="19">
        <v>23</v>
      </c>
      <c r="B24" s="20" t="str">
        <f t="shared" si="0"/>
        <v/>
      </c>
      <c r="C24" s="20" t="str">
        <f>IF(選手データ入力!D28="","",選手データ入力!D28)</f>
        <v/>
      </c>
      <c r="D24" s="20" t="str">
        <f>IF(選手データ入力!E28="","",選手データ入力!E28)</f>
        <v/>
      </c>
      <c r="E24" s="20" t="str">
        <f>IF(選手データ入力!H28="","",LEFT(選手データ入力!H28,2))</f>
        <v/>
      </c>
      <c r="F24" s="20" t="str">
        <f>IF(選手データ入力!F28="","",選手データ入力!F28)</f>
        <v/>
      </c>
      <c r="G24" s="20" t="str">
        <f t="shared" si="1"/>
        <v/>
      </c>
      <c r="H24" s="20" t="str">
        <f>IF(C24="","",基本入力!$B$11)</f>
        <v/>
      </c>
      <c r="I24" s="20" t="str">
        <f>IF(選手データ入力!G28="","",選手データ入力!G28)</f>
        <v/>
      </c>
      <c r="J24" s="20" t="str">
        <f>IF(選手データ入力!I28="","",選手データ入力!I28)</f>
        <v/>
      </c>
      <c r="K24" s="20" t="str">
        <f t="shared" si="2"/>
        <v/>
      </c>
      <c r="L24" s="20" t="str">
        <f>IF(選手データ入力!J28="","",選手データ入力!J28)</f>
        <v/>
      </c>
      <c r="M24" s="20" t="str">
        <f t="shared" si="3"/>
        <v/>
      </c>
      <c r="N24" s="20" t="str">
        <f>IF(選手データ入力!O28="","",$AV$3)</f>
        <v/>
      </c>
      <c r="O24" s="20" t="str">
        <f t="shared" si="4"/>
        <v/>
      </c>
      <c r="P24" s="20" t="str">
        <f>IF(選手データ入力!P28="","",$AV$5)</f>
        <v/>
      </c>
      <c r="Q24" s="20" t="str">
        <f t="shared" si="5"/>
        <v/>
      </c>
      <c r="R24" s="28"/>
      <c r="S24" s="29"/>
      <c r="T24" s="23" t="str">
        <f>IF(選手データ入力!Q28="","",選手データ入力!Q28)</f>
        <v/>
      </c>
      <c r="U24" s="24" t="str">
        <f>IF(選手データ入力!R28="","",選手データ入力!R28)</f>
        <v/>
      </c>
      <c r="V24" s="24" t="str">
        <f>IF(ISERROR(VLOOKUP(IF(選手データ入力!R28="","",選手データ入力!S28),$AS$2:$AT$5,2,0)),"",VLOOKUP(IF(選手データ入力!R28="","",選手データ入力!S28),$AS$2:$AT$5,2,0))</f>
        <v/>
      </c>
      <c r="W24" s="24" t="str">
        <f>IF(選手データ入力!T28="","",選手データ入力!T28)</f>
        <v/>
      </c>
      <c r="X24" s="24" t="str">
        <f>IF(選手データ入力!U28="","",選手データ入力!U28)</f>
        <v/>
      </c>
      <c r="Y24" s="24" t="str">
        <f>IF(ISERROR(VLOOKUP(選手データ入力!V28,$AS$2:$AT$5,2,0)),"",VLOOKUP(選手データ入力!V28,$AS$2:$AT$5,2,0))</f>
        <v/>
      </c>
      <c r="Z24" s="24" t="str">
        <f>IF(選手データ入力!W28="","",選手データ入力!W28)</f>
        <v/>
      </c>
      <c r="AA24" s="25" t="str">
        <f>IF(選手データ入力!X28="","",選手データ入力!X28)</f>
        <v/>
      </c>
      <c r="AB24" s="23" t="str">
        <f>IF(選手データ入力!Y28="","",選手データ入力!Y28)</f>
        <v/>
      </c>
      <c r="AC24" s="24" t="str">
        <f>IF(選手データ入力!Z28="","",選手データ入力!Z28)</f>
        <v/>
      </c>
      <c r="AD24" s="24" t="str">
        <f>IF(ISERROR(VLOOKUP(IF(選手データ入力!Z28="","",選手データ入力!AA28),$AS$2:$AT$5,2,0)),"",VLOOKUP(IF(選手データ入力!Z28="","",選手データ入力!AA28),$AS$2:$AT$5,2,0))</f>
        <v/>
      </c>
      <c r="AE24" s="24" t="str">
        <f>IF(選手データ入力!AB28="","",選手データ入力!AB28)</f>
        <v/>
      </c>
      <c r="AF24" s="24" t="str">
        <f>IF(選手データ入力!AC28="","",選手データ入力!AC28)</f>
        <v/>
      </c>
      <c r="AG24" s="24" t="str">
        <f>IF(ISERROR(VLOOKUP(選手データ入力!AD28,$AS$2:$AT$5,2,0)),"",VLOOKUP(選手データ入力!AD28,$AS$2:$AT$5,2,0))</f>
        <v/>
      </c>
      <c r="AH24" s="24" t="str">
        <f>IF(選手データ入力!AE28="","",選手データ入力!AE28)</f>
        <v/>
      </c>
      <c r="AI24" s="25" t="str">
        <f>IF(選手データ入力!AF28="","",選手データ入力!AF28)</f>
        <v/>
      </c>
      <c r="AJ24" s="23" t="str">
        <f>IF(選手データ入力!BE28="","",選手データ入力!BE28)</f>
        <v/>
      </c>
      <c r="AK24" s="24" t="str">
        <f>IF(選手データ入力!BF28="","",選手データ入力!BF28)</f>
        <v/>
      </c>
      <c r="AL24" s="24" t="str">
        <f>IF(ISERROR(VLOOKUP(IF(選手データ入力!BF28="","",選手データ入力!BG28),$AS$2:$AT$5,2,0)),"",VLOOKUP(IF(選手データ入力!BF28="","",選手データ入力!BG28),$AS$2:$AT$5,2,0))</f>
        <v/>
      </c>
      <c r="AM24" s="24" t="str">
        <f>IF(選手データ入力!BH28="","",選手データ入力!BH28)</f>
        <v/>
      </c>
      <c r="AN24" s="24" t="str">
        <f>IF(選手データ入力!BI28="","",選手データ入力!BI28)</f>
        <v/>
      </c>
      <c r="AO24" s="24" t="str">
        <f>IF(ISERROR(VLOOKUP(選手データ入力!BJ28,$AS$2:$AT$5,2,0)),"",VLOOKUP(選手データ入力!BJ28,$AS$2:$AT$5,2,0))</f>
        <v/>
      </c>
      <c r="AP24" s="24" t="str">
        <f>IF(選手データ入力!BK28="","",選手データ入力!BK28)</f>
        <v/>
      </c>
      <c r="AQ24" s="25" t="str">
        <f>IF(選手データ入力!BL28="","",選手データ入力!BL28)</f>
        <v/>
      </c>
    </row>
    <row r="25" spans="1:43" ht="9.9499999999999993" customHeight="1">
      <c r="A25" s="19">
        <v>24</v>
      </c>
      <c r="B25" s="20" t="str">
        <f t="shared" si="0"/>
        <v/>
      </c>
      <c r="C25" s="20" t="str">
        <f>IF(選手データ入力!D29="","",選手データ入力!D29)</f>
        <v/>
      </c>
      <c r="D25" s="20" t="str">
        <f>IF(選手データ入力!E29="","",選手データ入力!E29)</f>
        <v/>
      </c>
      <c r="E25" s="20" t="str">
        <f>IF(選手データ入力!H29="","",LEFT(選手データ入力!H29,2))</f>
        <v/>
      </c>
      <c r="F25" s="20" t="str">
        <f>IF(選手データ入力!F29="","",選手データ入力!F29)</f>
        <v/>
      </c>
      <c r="G25" s="20" t="str">
        <f t="shared" si="1"/>
        <v/>
      </c>
      <c r="H25" s="20" t="str">
        <f>IF(C25="","",基本入力!$B$11)</f>
        <v/>
      </c>
      <c r="I25" s="20" t="str">
        <f>IF(選手データ入力!G29="","",選手データ入力!G29)</f>
        <v/>
      </c>
      <c r="J25" s="20" t="str">
        <f>IF(選手データ入力!I29="","",選手データ入力!I29)</f>
        <v/>
      </c>
      <c r="K25" s="20" t="str">
        <f t="shared" si="2"/>
        <v/>
      </c>
      <c r="L25" s="20" t="str">
        <f>IF(選手データ入力!J29="","",選手データ入力!J29)</f>
        <v/>
      </c>
      <c r="M25" s="20" t="str">
        <f t="shared" si="3"/>
        <v/>
      </c>
      <c r="N25" s="20" t="str">
        <f>IF(選手データ入力!O29="","",$AV$3)</f>
        <v/>
      </c>
      <c r="O25" s="20" t="str">
        <f t="shared" si="4"/>
        <v/>
      </c>
      <c r="P25" s="20" t="str">
        <f>IF(選手データ入力!P29="","",$AV$5)</f>
        <v/>
      </c>
      <c r="Q25" s="20" t="str">
        <f t="shared" si="5"/>
        <v/>
      </c>
      <c r="R25" s="28"/>
      <c r="S25" s="29"/>
      <c r="T25" s="23" t="str">
        <f>IF(選手データ入力!Q29="","",選手データ入力!Q29)</f>
        <v/>
      </c>
      <c r="U25" s="24" t="str">
        <f>IF(選手データ入力!R29="","",選手データ入力!R29)</f>
        <v/>
      </c>
      <c r="V25" s="24" t="str">
        <f>IF(ISERROR(VLOOKUP(IF(選手データ入力!R29="","",選手データ入力!S29),$AS$2:$AT$5,2,0)),"",VLOOKUP(IF(選手データ入力!R29="","",選手データ入力!S29),$AS$2:$AT$5,2,0))</f>
        <v/>
      </c>
      <c r="W25" s="24" t="str">
        <f>IF(選手データ入力!T29="","",選手データ入力!T29)</f>
        <v/>
      </c>
      <c r="X25" s="24" t="str">
        <f>IF(選手データ入力!U29="","",選手データ入力!U29)</f>
        <v/>
      </c>
      <c r="Y25" s="24" t="str">
        <f>IF(ISERROR(VLOOKUP(選手データ入力!V29,$AS$2:$AT$5,2,0)),"",VLOOKUP(選手データ入力!V29,$AS$2:$AT$5,2,0))</f>
        <v/>
      </c>
      <c r="Z25" s="24" t="str">
        <f>IF(選手データ入力!W29="","",選手データ入力!W29)</f>
        <v/>
      </c>
      <c r="AA25" s="25" t="str">
        <f>IF(選手データ入力!X29="","",選手データ入力!X29)</f>
        <v/>
      </c>
      <c r="AB25" s="23" t="str">
        <f>IF(選手データ入力!Y29="","",選手データ入力!Y29)</f>
        <v/>
      </c>
      <c r="AC25" s="24" t="str">
        <f>IF(選手データ入力!Z29="","",選手データ入力!Z29)</f>
        <v/>
      </c>
      <c r="AD25" s="24" t="str">
        <f>IF(ISERROR(VLOOKUP(IF(選手データ入力!Z29="","",選手データ入力!AA29),$AS$2:$AT$5,2,0)),"",VLOOKUP(IF(選手データ入力!Z29="","",選手データ入力!AA29),$AS$2:$AT$5,2,0))</f>
        <v/>
      </c>
      <c r="AE25" s="24" t="str">
        <f>IF(選手データ入力!AB29="","",選手データ入力!AB29)</f>
        <v/>
      </c>
      <c r="AF25" s="24" t="str">
        <f>IF(選手データ入力!AC29="","",選手データ入力!AC29)</f>
        <v/>
      </c>
      <c r="AG25" s="24" t="str">
        <f>IF(ISERROR(VLOOKUP(選手データ入力!AD29,$AS$2:$AT$5,2,0)),"",VLOOKUP(選手データ入力!AD29,$AS$2:$AT$5,2,0))</f>
        <v/>
      </c>
      <c r="AH25" s="24" t="str">
        <f>IF(選手データ入力!AE29="","",選手データ入力!AE29)</f>
        <v/>
      </c>
      <c r="AI25" s="25" t="str">
        <f>IF(選手データ入力!AF29="","",選手データ入力!AF29)</f>
        <v/>
      </c>
      <c r="AJ25" s="23" t="str">
        <f>IF(選手データ入力!BE29="","",選手データ入力!BE29)</f>
        <v/>
      </c>
      <c r="AK25" s="24" t="str">
        <f>IF(選手データ入力!BF29="","",選手データ入力!BF29)</f>
        <v/>
      </c>
      <c r="AL25" s="24" t="str">
        <f>IF(ISERROR(VLOOKUP(IF(選手データ入力!BF29="","",選手データ入力!BG29),$AS$2:$AT$5,2,0)),"",VLOOKUP(IF(選手データ入力!BF29="","",選手データ入力!BG29),$AS$2:$AT$5,2,0))</f>
        <v/>
      </c>
      <c r="AM25" s="24" t="str">
        <f>IF(選手データ入力!BH29="","",選手データ入力!BH29)</f>
        <v/>
      </c>
      <c r="AN25" s="24" t="str">
        <f>IF(選手データ入力!BI29="","",選手データ入力!BI29)</f>
        <v/>
      </c>
      <c r="AO25" s="24" t="str">
        <f>IF(ISERROR(VLOOKUP(選手データ入力!BJ29,$AS$2:$AT$5,2,0)),"",VLOOKUP(選手データ入力!BJ29,$AS$2:$AT$5,2,0))</f>
        <v/>
      </c>
      <c r="AP25" s="24" t="str">
        <f>IF(選手データ入力!BK29="","",選手データ入力!BK29)</f>
        <v/>
      </c>
      <c r="AQ25" s="25" t="str">
        <f>IF(選手データ入力!BL29="","",選手データ入力!BL29)</f>
        <v/>
      </c>
    </row>
    <row r="26" spans="1:43" ht="9.9499999999999993" customHeight="1">
      <c r="A26" s="19">
        <v>25</v>
      </c>
      <c r="B26" s="20" t="str">
        <f t="shared" si="0"/>
        <v/>
      </c>
      <c r="C26" s="20" t="str">
        <f>IF(選手データ入力!D30="","",選手データ入力!D30)</f>
        <v/>
      </c>
      <c r="D26" s="20" t="str">
        <f>IF(選手データ入力!E30="","",選手データ入力!E30)</f>
        <v/>
      </c>
      <c r="E26" s="20" t="str">
        <f>IF(選手データ入力!H30="","",LEFT(選手データ入力!H30,2))</f>
        <v/>
      </c>
      <c r="F26" s="20" t="str">
        <f>IF(選手データ入力!F30="","",選手データ入力!F30)</f>
        <v/>
      </c>
      <c r="G26" s="20" t="str">
        <f t="shared" si="1"/>
        <v/>
      </c>
      <c r="H26" s="20" t="str">
        <f>IF(C26="","",基本入力!$B$11)</f>
        <v/>
      </c>
      <c r="I26" s="20" t="str">
        <f>IF(選手データ入力!G30="","",選手データ入力!G30)</f>
        <v/>
      </c>
      <c r="J26" s="20" t="str">
        <f>IF(選手データ入力!I30="","",選手データ入力!I30)</f>
        <v/>
      </c>
      <c r="K26" s="20" t="str">
        <f t="shared" si="2"/>
        <v/>
      </c>
      <c r="L26" s="20" t="str">
        <f>IF(選手データ入力!J30="","",選手データ入力!J30)</f>
        <v/>
      </c>
      <c r="M26" s="20" t="str">
        <f t="shared" si="3"/>
        <v/>
      </c>
      <c r="N26" s="20" t="str">
        <f>IF(選手データ入力!O30="","",$AV$3)</f>
        <v/>
      </c>
      <c r="O26" s="20" t="str">
        <f t="shared" si="4"/>
        <v/>
      </c>
      <c r="P26" s="20" t="str">
        <f>IF(選手データ入力!P30="","",$AV$5)</f>
        <v/>
      </c>
      <c r="Q26" s="20" t="str">
        <f t="shared" si="5"/>
        <v/>
      </c>
      <c r="R26" s="28"/>
      <c r="S26" s="29"/>
      <c r="T26" s="23" t="str">
        <f>IF(選手データ入力!Q30="","",選手データ入力!Q30)</f>
        <v/>
      </c>
      <c r="U26" s="24" t="str">
        <f>IF(選手データ入力!R30="","",選手データ入力!R30)</f>
        <v/>
      </c>
      <c r="V26" s="24" t="str">
        <f>IF(ISERROR(VLOOKUP(IF(選手データ入力!R30="","",選手データ入力!S30),$AS$2:$AT$5,2,0)),"",VLOOKUP(IF(選手データ入力!R30="","",選手データ入力!S30),$AS$2:$AT$5,2,0))</f>
        <v/>
      </c>
      <c r="W26" s="24" t="str">
        <f>IF(選手データ入力!T30="","",選手データ入力!T30)</f>
        <v/>
      </c>
      <c r="X26" s="24" t="str">
        <f>IF(選手データ入力!U30="","",選手データ入力!U30)</f>
        <v/>
      </c>
      <c r="Y26" s="24" t="str">
        <f>IF(ISERROR(VLOOKUP(選手データ入力!V30,$AS$2:$AT$5,2,0)),"",VLOOKUP(選手データ入力!V30,$AS$2:$AT$5,2,0))</f>
        <v/>
      </c>
      <c r="Z26" s="24" t="str">
        <f>IF(選手データ入力!W30="","",選手データ入力!W30)</f>
        <v/>
      </c>
      <c r="AA26" s="25" t="str">
        <f>IF(選手データ入力!X30="","",選手データ入力!X30)</f>
        <v/>
      </c>
      <c r="AB26" s="23" t="str">
        <f>IF(選手データ入力!Y30="","",選手データ入力!Y30)</f>
        <v/>
      </c>
      <c r="AC26" s="24" t="str">
        <f>IF(選手データ入力!Z30="","",選手データ入力!Z30)</f>
        <v/>
      </c>
      <c r="AD26" s="24" t="str">
        <f>IF(ISERROR(VLOOKUP(IF(選手データ入力!Z30="","",選手データ入力!AA30),$AS$2:$AT$5,2,0)),"",VLOOKUP(IF(選手データ入力!Z30="","",選手データ入力!AA30),$AS$2:$AT$5,2,0))</f>
        <v/>
      </c>
      <c r="AE26" s="24" t="str">
        <f>IF(選手データ入力!AB30="","",選手データ入力!AB30)</f>
        <v/>
      </c>
      <c r="AF26" s="24" t="str">
        <f>IF(選手データ入力!AC30="","",選手データ入力!AC30)</f>
        <v/>
      </c>
      <c r="AG26" s="24" t="str">
        <f>IF(ISERROR(VLOOKUP(選手データ入力!AD30,$AS$2:$AT$5,2,0)),"",VLOOKUP(選手データ入力!AD30,$AS$2:$AT$5,2,0))</f>
        <v/>
      </c>
      <c r="AH26" s="24" t="str">
        <f>IF(選手データ入力!AE30="","",選手データ入力!AE30)</f>
        <v/>
      </c>
      <c r="AI26" s="25" t="str">
        <f>IF(選手データ入力!AF30="","",選手データ入力!AF30)</f>
        <v/>
      </c>
      <c r="AJ26" s="23" t="str">
        <f>IF(選手データ入力!BE30="","",選手データ入力!BE30)</f>
        <v/>
      </c>
      <c r="AK26" s="24" t="str">
        <f>IF(選手データ入力!BF30="","",選手データ入力!BF30)</f>
        <v/>
      </c>
      <c r="AL26" s="24" t="str">
        <f>IF(ISERROR(VLOOKUP(IF(選手データ入力!BF30="","",選手データ入力!BG30),$AS$2:$AT$5,2,0)),"",VLOOKUP(IF(選手データ入力!BF30="","",選手データ入力!BG30),$AS$2:$AT$5,2,0))</f>
        <v/>
      </c>
      <c r="AM26" s="24" t="str">
        <f>IF(選手データ入力!BH30="","",選手データ入力!BH30)</f>
        <v/>
      </c>
      <c r="AN26" s="24" t="str">
        <f>IF(選手データ入力!BI30="","",選手データ入力!BI30)</f>
        <v/>
      </c>
      <c r="AO26" s="24" t="str">
        <f>IF(ISERROR(VLOOKUP(選手データ入力!BJ30,$AS$2:$AT$5,2,0)),"",VLOOKUP(選手データ入力!BJ30,$AS$2:$AT$5,2,0))</f>
        <v/>
      </c>
      <c r="AP26" s="24" t="str">
        <f>IF(選手データ入力!BK30="","",選手データ入力!BK30)</f>
        <v/>
      </c>
      <c r="AQ26" s="25" t="str">
        <f>IF(選手データ入力!BL30="","",選手データ入力!BL30)</f>
        <v/>
      </c>
    </row>
    <row r="27" spans="1:43" ht="9.9499999999999993" customHeight="1">
      <c r="A27" s="19">
        <v>26</v>
      </c>
      <c r="B27" s="20" t="str">
        <f t="shared" si="0"/>
        <v/>
      </c>
      <c r="C27" s="20" t="str">
        <f>IF(選手データ入力!D31="","",選手データ入力!D31)</f>
        <v/>
      </c>
      <c r="D27" s="20" t="str">
        <f>IF(選手データ入力!E31="","",選手データ入力!E31)</f>
        <v/>
      </c>
      <c r="E27" s="20" t="str">
        <f>IF(選手データ入力!H31="","",LEFT(選手データ入力!H31,2))</f>
        <v/>
      </c>
      <c r="F27" s="20" t="str">
        <f>IF(選手データ入力!F31="","",選手データ入力!F31)</f>
        <v/>
      </c>
      <c r="G27" s="20" t="str">
        <f t="shared" si="1"/>
        <v/>
      </c>
      <c r="H27" s="20" t="str">
        <f>IF(C27="","",基本入力!$B$11)</f>
        <v/>
      </c>
      <c r="I27" s="20" t="str">
        <f>IF(選手データ入力!G31="","",選手データ入力!G31)</f>
        <v/>
      </c>
      <c r="J27" s="20" t="str">
        <f>IF(選手データ入力!I31="","",選手データ入力!I31)</f>
        <v/>
      </c>
      <c r="K27" s="20" t="str">
        <f t="shared" si="2"/>
        <v/>
      </c>
      <c r="L27" s="20" t="str">
        <f>IF(選手データ入力!J31="","",選手データ入力!J31)</f>
        <v/>
      </c>
      <c r="M27" s="20" t="str">
        <f t="shared" si="3"/>
        <v/>
      </c>
      <c r="N27" s="20" t="str">
        <f>IF(選手データ入力!O31="","",$AV$3)</f>
        <v/>
      </c>
      <c r="O27" s="20" t="str">
        <f t="shared" si="4"/>
        <v/>
      </c>
      <c r="P27" s="20" t="str">
        <f>IF(選手データ入力!P31="","",$AV$5)</f>
        <v/>
      </c>
      <c r="Q27" s="20" t="str">
        <f t="shared" si="5"/>
        <v/>
      </c>
      <c r="R27" s="28"/>
      <c r="S27" s="29"/>
      <c r="T27" s="23" t="str">
        <f>IF(選手データ入力!Q31="","",選手データ入力!Q31)</f>
        <v/>
      </c>
      <c r="U27" s="24" t="str">
        <f>IF(選手データ入力!R31="","",選手データ入力!R31)</f>
        <v/>
      </c>
      <c r="V27" s="24" t="str">
        <f>IF(ISERROR(VLOOKUP(IF(選手データ入力!R31="","",選手データ入力!S31),$AS$2:$AT$5,2,0)),"",VLOOKUP(IF(選手データ入力!R31="","",選手データ入力!S31),$AS$2:$AT$5,2,0))</f>
        <v/>
      </c>
      <c r="W27" s="24" t="str">
        <f>IF(選手データ入力!T31="","",選手データ入力!T31)</f>
        <v/>
      </c>
      <c r="X27" s="24" t="str">
        <f>IF(選手データ入力!U31="","",選手データ入力!U31)</f>
        <v/>
      </c>
      <c r="Y27" s="24" t="str">
        <f>IF(ISERROR(VLOOKUP(選手データ入力!V31,$AS$2:$AT$5,2,0)),"",VLOOKUP(選手データ入力!V31,$AS$2:$AT$5,2,0))</f>
        <v/>
      </c>
      <c r="Z27" s="24" t="str">
        <f>IF(選手データ入力!W31="","",選手データ入力!W31)</f>
        <v/>
      </c>
      <c r="AA27" s="25" t="str">
        <f>IF(選手データ入力!X31="","",選手データ入力!X31)</f>
        <v/>
      </c>
      <c r="AB27" s="23" t="str">
        <f>IF(選手データ入力!Y31="","",選手データ入力!Y31)</f>
        <v/>
      </c>
      <c r="AC27" s="24" t="str">
        <f>IF(選手データ入力!Z31="","",選手データ入力!Z31)</f>
        <v/>
      </c>
      <c r="AD27" s="24" t="str">
        <f>IF(ISERROR(VLOOKUP(IF(選手データ入力!Z31="","",選手データ入力!AA31),$AS$2:$AT$5,2,0)),"",VLOOKUP(IF(選手データ入力!Z31="","",選手データ入力!AA31),$AS$2:$AT$5,2,0))</f>
        <v/>
      </c>
      <c r="AE27" s="24" t="str">
        <f>IF(選手データ入力!AB31="","",選手データ入力!AB31)</f>
        <v/>
      </c>
      <c r="AF27" s="24" t="str">
        <f>IF(選手データ入力!AC31="","",選手データ入力!AC31)</f>
        <v/>
      </c>
      <c r="AG27" s="24" t="str">
        <f>IF(ISERROR(VLOOKUP(選手データ入力!AD31,$AS$2:$AT$5,2,0)),"",VLOOKUP(選手データ入力!AD31,$AS$2:$AT$5,2,0))</f>
        <v/>
      </c>
      <c r="AH27" s="24" t="str">
        <f>IF(選手データ入力!AE31="","",選手データ入力!AE31)</f>
        <v/>
      </c>
      <c r="AI27" s="25" t="str">
        <f>IF(選手データ入力!AF31="","",選手データ入力!AF31)</f>
        <v/>
      </c>
      <c r="AJ27" s="23" t="str">
        <f>IF(選手データ入力!BE31="","",選手データ入力!BE31)</f>
        <v/>
      </c>
      <c r="AK27" s="24" t="str">
        <f>IF(選手データ入力!BF31="","",選手データ入力!BF31)</f>
        <v/>
      </c>
      <c r="AL27" s="24" t="str">
        <f>IF(ISERROR(VLOOKUP(IF(選手データ入力!BF31="","",選手データ入力!BG31),$AS$2:$AT$5,2,0)),"",VLOOKUP(IF(選手データ入力!BF31="","",選手データ入力!BG31),$AS$2:$AT$5,2,0))</f>
        <v/>
      </c>
      <c r="AM27" s="24" t="str">
        <f>IF(選手データ入力!BH31="","",選手データ入力!BH31)</f>
        <v/>
      </c>
      <c r="AN27" s="24" t="str">
        <f>IF(選手データ入力!BI31="","",選手データ入力!BI31)</f>
        <v/>
      </c>
      <c r="AO27" s="24" t="str">
        <f>IF(ISERROR(VLOOKUP(選手データ入力!BJ31,$AS$2:$AT$5,2,0)),"",VLOOKUP(選手データ入力!BJ31,$AS$2:$AT$5,2,0))</f>
        <v/>
      </c>
      <c r="AP27" s="24" t="str">
        <f>IF(選手データ入力!BK31="","",選手データ入力!BK31)</f>
        <v/>
      </c>
      <c r="AQ27" s="25" t="str">
        <f>IF(選手データ入力!BL31="","",選手データ入力!BL31)</f>
        <v/>
      </c>
    </row>
    <row r="28" spans="1:43" ht="9.9499999999999993" customHeight="1">
      <c r="A28" s="19">
        <v>27</v>
      </c>
      <c r="B28" s="20" t="str">
        <f t="shared" si="0"/>
        <v/>
      </c>
      <c r="C28" s="20" t="str">
        <f>IF(選手データ入力!D32="","",選手データ入力!D32)</f>
        <v/>
      </c>
      <c r="D28" s="20" t="str">
        <f>IF(選手データ入力!E32="","",選手データ入力!E32)</f>
        <v/>
      </c>
      <c r="E28" s="20" t="str">
        <f>IF(選手データ入力!H32="","",LEFT(選手データ入力!H32,2))</f>
        <v/>
      </c>
      <c r="F28" s="20" t="str">
        <f>IF(選手データ入力!F32="","",選手データ入力!F32)</f>
        <v/>
      </c>
      <c r="G28" s="20" t="str">
        <f t="shared" si="1"/>
        <v/>
      </c>
      <c r="H28" s="20" t="str">
        <f>IF(C28="","",基本入力!$B$11)</f>
        <v/>
      </c>
      <c r="I28" s="20" t="str">
        <f>IF(選手データ入力!G32="","",選手データ入力!G32)</f>
        <v/>
      </c>
      <c r="J28" s="20" t="str">
        <f>IF(選手データ入力!I32="","",選手データ入力!I32)</f>
        <v/>
      </c>
      <c r="K28" s="20" t="str">
        <f t="shared" si="2"/>
        <v/>
      </c>
      <c r="L28" s="20" t="str">
        <f>IF(選手データ入力!J32="","",選手データ入力!J32)</f>
        <v/>
      </c>
      <c r="M28" s="20" t="str">
        <f t="shared" si="3"/>
        <v/>
      </c>
      <c r="N28" s="20" t="str">
        <f>IF(選手データ入力!O32="","",$AV$3)</f>
        <v/>
      </c>
      <c r="O28" s="20" t="str">
        <f t="shared" si="4"/>
        <v/>
      </c>
      <c r="P28" s="20" t="str">
        <f>IF(選手データ入力!P32="","",$AV$5)</f>
        <v/>
      </c>
      <c r="Q28" s="20" t="str">
        <f t="shared" si="5"/>
        <v/>
      </c>
      <c r="R28" s="28"/>
      <c r="S28" s="29"/>
      <c r="T28" s="23" t="str">
        <f>IF(選手データ入力!Q32="","",選手データ入力!Q32)</f>
        <v/>
      </c>
      <c r="U28" s="24" t="str">
        <f>IF(選手データ入力!R32="","",選手データ入力!R32)</f>
        <v/>
      </c>
      <c r="V28" s="24" t="str">
        <f>IF(ISERROR(VLOOKUP(IF(選手データ入力!R32="","",選手データ入力!S32),$AS$2:$AT$5,2,0)),"",VLOOKUP(IF(選手データ入力!R32="","",選手データ入力!S32),$AS$2:$AT$5,2,0))</f>
        <v/>
      </c>
      <c r="W28" s="24" t="str">
        <f>IF(選手データ入力!T32="","",選手データ入力!T32)</f>
        <v/>
      </c>
      <c r="X28" s="24" t="str">
        <f>IF(選手データ入力!U32="","",選手データ入力!U32)</f>
        <v/>
      </c>
      <c r="Y28" s="24" t="str">
        <f>IF(ISERROR(VLOOKUP(選手データ入力!V32,$AS$2:$AT$5,2,0)),"",VLOOKUP(選手データ入力!V32,$AS$2:$AT$5,2,0))</f>
        <v/>
      </c>
      <c r="Z28" s="24" t="str">
        <f>IF(選手データ入力!W32="","",選手データ入力!W32)</f>
        <v/>
      </c>
      <c r="AA28" s="25" t="str">
        <f>IF(選手データ入力!X32="","",選手データ入力!X32)</f>
        <v/>
      </c>
      <c r="AB28" s="23" t="str">
        <f>IF(選手データ入力!Y32="","",選手データ入力!Y32)</f>
        <v/>
      </c>
      <c r="AC28" s="24" t="str">
        <f>IF(選手データ入力!Z32="","",選手データ入力!Z32)</f>
        <v/>
      </c>
      <c r="AD28" s="24" t="str">
        <f>IF(ISERROR(VLOOKUP(IF(選手データ入力!Z32="","",選手データ入力!AA32),$AS$2:$AT$5,2,0)),"",VLOOKUP(IF(選手データ入力!Z32="","",選手データ入力!AA32),$AS$2:$AT$5,2,0))</f>
        <v/>
      </c>
      <c r="AE28" s="24" t="str">
        <f>IF(選手データ入力!AB32="","",選手データ入力!AB32)</f>
        <v/>
      </c>
      <c r="AF28" s="24" t="str">
        <f>IF(選手データ入力!AC32="","",選手データ入力!AC32)</f>
        <v/>
      </c>
      <c r="AG28" s="24" t="str">
        <f>IF(ISERROR(VLOOKUP(選手データ入力!AD32,$AS$2:$AT$5,2,0)),"",VLOOKUP(選手データ入力!AD32,$AS$2:$AT$5,2,0))</f>
        <v/>
      </c>
      <c r="AH28" s="24" t="str">
        <f>IF(選手データ入力!AE32="","",選手データ入力!AE32)</f>
        <v/>
      </c>
      <c r="AI28" s="25" t="str">
        <f>IF(選手データ入力!AF32="","",選手データ入力!AF32)</f>
        <v/>
      </c>
      <c r="AJ28" s="23" t="str">
        <f>IF(選手データ入力!BE32="","",選手データ入力!BE32)</f>
        <v/>
      </c>
      <c r="AK28" s="24" t="str">
        <f>IF(選手データ入力!BF32="","",選手データ入力!BF32)</f>
        <v/>
      </c>
      <c r="AL28" s="24" t="str">
        <f>IF(ISERROR(VLOOKUP(IF(選手データ入力!BF32="","",選手データ入力!BG32),$AS$2:$AT$5,2,0)),"",VLOOKUP(IF(選手データ入力!BF32="","",選手データ入力!BG32),$AS$2:$AT$5,2,0))</f>
        <v/>
      </c>
      <c r="AM28" s="24" t="str">
        <f>IF(選手データ入力!BH32="","",選手データ入力!BH32)</f>
        <v/>
      </c>
      <c r="AN28" s="24" t="str">
        <f>IF(選手データ入力!BI32="","",選手データ入力!BI32)</f>
        <v/>
      </c>
      <c r="AO28" s="24" t="str">
        <f>IF(ISERROR(VLOOKUP(選手データ入力!BJ32,$AS$2:$AT$5,2,0)),"",VLOOKUP(選手データ入力!BJ32,$AS$2:$AT$5,2,0))</f>
        <v/>
      </c>
      <c r="AP28" s="24" t="str">
        <f>IF(選手データ入力!BK32="","",選手データ入力!BK32)</f>
        <v/>
      </c>
      <c r="AQ28" s="25" t="str">
        <f>IF(選手データ入力!BL32="","",選手データ入力!BL32)</f>
        <v/>
      </c>
    </row>
    <row r="29" spans="1:43" ht="9.9499999999999993" customHeight="1">
      <c r="A29" s="19">
        <v>28</v>
      </c>
      <c r="B29" s="20" t="str">
        <f t="shared" si="0"/>
        <v/>
      </c>
      <c r="C29" s="20" t="str">
        <f>IF(選手データ入力!D33="","",選手データ入力!D33)</f>
        <v/>
      </c>
      <c r="D29" s="20" t="str">
        <f>IF(選手データ入力!E33="","",選手データ入力!E33)</f>
        <v/>
      </c>
      <c r="E29" s="20" t="str">
        <f>IF(選手データ入力!H33="","",LEFT(選手データ入力!H33,2))</f>
        <v/>
      </c>
      <c r="F29" s="20" t="str">
        <f>IF(選手データ入力!F33="","",選手データ入力!F33)</f>
        <v/>
      </c>
      <c r="G29" s="20" t="str">
        <f t="shared" si="1"/>
        <v/>
      </c>
      <c r="H29" s="20" t="str">
        <f>IF(C29="","",基本入力!$B$11)</f>
        <v/>
      </c>
      <c r="I29" s="20" t="str">
        <f>IF(選手データ入力!G33="","",選手データ入力!G33)</f>
        <v/>
      </c>
      <c r="J29" s="20" t="str">
        <f>IF(選手データ入力!I33="","",選手データ入力!I33)</f>
        <v/>
      </c>
      <c r="K29" s="20" t="str">
        <f t="shared" si="2"/>
        <v/>
      </c>
      <c r="L29" s="20" t="str">
        <f>IF(選手データ入力!J33="","",選手データ入力!J33)</f>
        <v/>
      </c>
      <c r="M29" s="20" t="str">
        <f t="shared" si="3"/>
        <v/>
      </c>
      <c r="N29" s="20" t="str">
        <f>IF(選手データ入力!O33="","",$AV$3)</f>
        <v/>
      </c>
      <c r="O29" s="20" t="str">
        <f t="shared" si="4"/>
        <v/>
      </c>
      <c r="P29" s="20" t="str">
        <f>IF(選手データ入力!P33="","",$AV$5)</f>
        <v/>
      </c>
      <c r="Q29" s="20" t="str">
        <f t="shared" si="5"/>
        <v/>
      </c>
      <c r="R29" s="28"/>
      <c r="S29" s="29"/>
      <c r="T29" s="23" t="str">
        <f>IF(選手データ入力!Q33="","",選手データ入力!Q33)</f>
        <v/>
      </c>
      <c r="U29" s="24" t="str">
        <f>IF(選手データ入力!R33="","",選手データ入力!R33)</f>
        <v/>
      </c>
      <c r="V29" s="24" t="str">
        <f>IF(ISERROR(VLOOKUP(IF(選手データ入力!R33="","",選手データ入力!S33),$AS$2:$AT$5,2,0)),"",VLOOKUP(IF(選手データ入力!R33="","",選手データ入力!S33),$AS$2:$AT$5,2,0))</f>
        <v/>
      </c>
      <c r="W29" s="24" t="str">
        <f>IF(選手データ入力!T33="","",選手データ入力!T33)</f>
        <v/>
      </c>
      <c r="X29" s="24" t="str">
        <f>IF(選手データ入力!U33="","",選手データ入力!U33)</f>
        <v/>
      </c>
      <c r="Y29" s="24" t="str">
        <f>IF(ISERROR(VLOOKUP(選手データ入力!V33,$AS$2:$AT$5,2,0)),"",VLOOKUP(選手データ入力!V33,$AS$2:$AT$5,2,0))</f>
        <v/>
      </c>
      <c r="Z29" s="24" t="str">
        <f>IF(選手データ入力!W33="","",選手データ入力!W33)</f>
        <v/>
      </c>
      <c r="AA29" s="25" t="str">
        <f>IF(選手データ入力!X33="","",選手データ入力!X33)</f>
        <v/>
      </c>
      <c r="AB29" s="23" t="str">
        <f>IF(選手データ入力!Y33="","",選手データ入力!Y33)</f>
        <v/>
      </c>
      <c r="AC29" s="24" t="str">
        <f>IF(選手データ入力!Z33="","",選手データ入力!Z33)</f>
        <v/>
      </c>
      <c r="AD29" s="24" t="str">
        <f>IF(ISERROR(VLOOKUP(IF(選手データ入力!Z33="","",選手データ入力!AA33),$AS$2:$AT$5,2,0)),"",VLOOKUP(IF(選手データ入力!Z33="","",選手データ入力!AA33),$AS$2:$AT$5,2,0))</f>
        <v/>
      </c>
      <c r="AE29" s="24" t="str">
        <f>IF(選手データ入力!AB33="","",選手データ入力!AB33)</f>
        <v/>
      </c>
      <c r="AF29" s="24" t="str">
        <f>IF(選手データ入力!AC33="","",選手データ入力!AC33)</f>
        <v/>
      </c>
      <c r="AG29" s="24" t="str">
        <f>IF(ISERROR(VLOOKUP(選手データ入力!AD33,$AS$2:$AT$5,2,0)),"",VLOOKUP(選手データ入力!AD33,$AS$2:$AT$5,2,0))</f>
        <v/>
      </c>
      <c r="AH29" s="24" t="str">
        <f>IF(選手データ入力!AE33="","",選手データ入力!AE33)</f>
        <v/>
      </c>
      <c r="AI29" s="25" t="str">
        <f>IF(選手データ入力!AF33="","",選手データ入力!AF33)</f>
        <v/>
      </c>
      <c r="AJ29" s="23" t="str">
        <f>IF(選手データ入力!BE33="","",選手データ入力!BE33)</f>
        <v/>
      </c>
      <c r="AK29" s="24" t="str">
        <f>IF(選手データ入力!BF33="","",選手データ入力!BF33)</f>
        <v/>
      </c>
      <c r="AL29" s="24" t="str">
        <f>IF(ISERROR(VLOOKUP(IF(選手データ入力!BF33="","",選手データ入力!BG33),$AS$2:$AT$5,2,0)),"",VLOOKUP(IF(選手データ入力!BF33="","",選手データ入力!BG33),$AS$2:$AT$5,2,0))</f>
        <v/>
      </c>
      <c r="AM29" s="24" t="str">
        <f>IF(選手データ入力!BH33="","",選手データ入力!BH33)</f>
        <v/>
      </c>
      <c r="AN29" s="24" t="str">
        <f>IF(選手データ入力!BI33="","",選手データ入力!BI33)</f>
        <v/>
      </c>
      <c r="AO29" s="24" t="str">
        <f>IF(ISERROR(VLOOKUP(選手データ入力!BJ33,$AS$2:$AT$5,2,0)),"",VLOOKUP(選手データ入力!BJ33,$AS$2:$AT$5,2,0))</f>
        <v/>
      </c>
      <c r="AP29" s="24" t="str">
        <f>IF(選手データ入力!BK33="","",選手データ入力!BK33)</f>
        <v/>
      </c>
      <c r="AQ29" s="25" t="str">
        <f>IF(選手データ入力!BL33="","",選手データ入力!BL33)</f>
        <v/>
      </c>
    </row>
    <row r="30" spans="1:43" ht="9.9499999999999993" customHeight="1">
      <c r="A30" s="19">
        <v>29</v>
      </c>
      <c r="B30" s="20" t="str">
        <f t="shared" si="0"/>
        <v/>
      </c>
      <c r="C30" s="20" t="str">
        <f>IF(選手データ入力!D34="","",選手データ入力!D34)</f>
        <v/>
      </c>
      <c r="D30" s="20" t="str">
        <f>IF(選手データ入力!E34="","",選手データ入力!E34)</f>
        <v/>
      </c>
      <c r="E30" s="20" t="str">
        <f>IF(選手データ入力!H34="","",LEFT(選手データ入力!H34,2))</f>
        <v/>
      </c>
      <c r="F30" s="20" t="str">
        <f>IF(選手データ入力!F34="","",選手データ入力!F34)</f>
        <v/>
      </c>
      <c r="G30" s="20" t="str">
        <f t="shared" si="1"/>
        <v/>
      </c>
      <c r="H30" s="20" t="str">
        <f>IF(C30="","",基本入力!$B$11)</f>
        <v/>
      </c>
      <c r="I30" s="20" t="str">
        <f>IF(選手データ入力!G34="","",選手データ入力!G34)</f>
        <v/>
      </c>
      <c r="J30" s="20" t="str">
        <f>IF(選手データ入力!I34="","",選手データ入力!I34)</f>
        <v/>
      </c>
      <c r="K30" s="20" t="str">
        <f t="shared" si="2"/>
        <v/>
      </c>
      <c r="L30" s="20" t="str">
        <f>IF(選手データ入力!J34="","",選手データ入力!J34)</f>
        <v/>
      </c>
      <c r="M30" s="20" t="str">
        <f t="shared" si="3"/>
        <v/>
      </c>
      <c r="N30" s="20" t="str">
        <f>IF(選手データ入力!O34="","",$AV$3)</f>
        <v/>
      </c>
      <c r="O30" s="20" t="str">
        <f t="shared" si="4"/>
        <v/>
      </c>
      <c r="P30" s="20" t="str">
        <f>IF(選手データ入力!P34="","",$AV$5)</f>
        <v/>
      </c>
      <c r="Q30" s="20" t="str">
        <f t="shared" si="5"/>
        <v/>
      </c>
      <c r="R30" s="28"/>
      <c r="S30" s="29"/>
      <c r="T30" s="23" t="str">
        <f>IF(選手データ入力!Q34="","",選手データ入力!Q34)</f>
        <v/>
      </c>
      <c r="U30" s="24" t="str">
        <f>IF(選手データ入力!R34="","",選手データ入力!R34)</f>
        <v/>
      </c>
      <c r="V30" s="24" t="str">
        <f>IF(ISERROR(VLOOKUP(IF(選手データ入力!R34="","",選手データ入力!S34),$AS$2:$AT$5,2,0)),"",VLOOKUP(IF(選手データ入力!R34="","",選手データ入力!S34),$AS$2:$AT$5,2,0))</f>
        <v/>
      </c>
      <c r="W30" s="24" t="str">
        <f>IF(選手データ入力!T34="","",選手データ入力!T34)</f>
        <v/>
      </c>
      <c r="X30" s="24" t="str">
        <f>IF(選手データ入力!U34="","",選手データ入力!U34)</f>
        <v/>
      </c>
      <c r="Y30" s="24" t="str">
        <f>IF(ISERROR(VLOOKUP(選手データ入力!V34,$AS$2:$AT$5,2,0)),"",VLOOKUP(選手データ入力!V34,$AS$2:$AT$5,2,0))</f>
        <v/>
      </c>
      <c r="Z30" s="24" t="str">
        <f>IF(選手データ入力!W34="","",選手データ入力!W34)</f>
        <v/>
      </c>
      <c r="AA30" s="25" t="str">
        <f>IF(選手データ入力!X34="","",選手データ入力!X34)</f>
        <v/>
      </c>
      <c r="AB30" s="23" t="str">
        <f>IF(選手データ入力!Y34="","",選手データ入力!Y34)</f>
        <v/>
      </c>
      <c r="AC30" s="24" t="str">
        <f>IF(選手データ入力!Z34="","",選手データ入力!Z34)</f>
        <v/>
      </c>
      <c r="AD30" s="24" t="str">
        <f>IF(ISERROR(VLOOKUP(IF(選手データ入力!Z34="","",選手データ入力!AA34),$AS$2:$AT$5,2,0)),"",VLOOKUP(IF(選手データ入力!Z34="","",選手データ入力!AA34),$AS$2:$AT$5,2,0))</f>
        <v/>
      </c>
      <c r="AE30" s="24" t="str">
        <f>IF(選手データ入力!AB34="","",選手データ入力!AB34)</f>
        <v/>
      </c>
      <c r="AF30" s="24" t="str">
        <f>IF(選手データ入力!AC34="","",選手データ入力!AC34)</f>
        <v/>
      </c>
      <c r="AG30" s="24" t="str">
        <f>IF(ISERROR(VLOOKUP(選手データ入力!AD34,$AS$2:$AT$5,2,0)),"",VLOOKUP(選手データ入力!AD34,$AS$2:$AT$5,2,0))</f>
        <v/>
      </c>
      <c r="AH30" s="24" t="str">
        <f>IF(選手データ入力!AE34="","",選手データ入力!AE34)</f>
        <v/>
      </c>
      <c r="AI30" s="25" t="str">
        <f>IF(選手データ入力!AF34="","",選手データ入力!AF34)</f>
        <v/>
      </c>
      <c r="AJ30" s="23" t="str">
        <f>IF(選手データ入力!BE34="","",選手データ入力!BE34)</f>
        <v/>
      </c>
      <c r="AK30" s="24" t="str">
        <f>IF(選手データ入力!BF34="","",選手データ入力!BF34)</f>
        <v/>
      </c>
      <c r="AL30" s="24" t="str">
        <f>IF(ISERROR(VLOOKUP(IF(選手データ入力!BF34="","",選手データ入力!BG34),$AS$2:$AT$5,2,0)),"",VLOOKUP(IF(選手データ入力!BF34="","",選手データ入力!BG34),$AS$2:$AT$5,2,0))</f>
        <v/>
      </c>
      <c r="AM30" s="24" t="str">
        <f>IF(選手データ入力!BH34="","",選手データ入力!BH34)</f>
        <v/>
      </c>
      <c r="AN30" s="24" t="str">
        <f>IF(選手データ入力!BI34="","",選手データ入力!BI34)</f>
        <v/>
      </c>
      <c r="AO30" s="24" t="str">
        <f>IF(ISERROR(VLOOKUP(選手データ入力!BJ34,$AS$2:$AT$5,2,0)),"",VLOOKUP(選手データ入力!BJ34,$AS$2:$AT$5,2,0))</f>
        <v/>
      </c>
      <c r="AP30" s="24" t="str">
        <f>IF(選手データ入力!BK34="","",選手データ入力!BK34)</f>
        <v/>
      </c>
      <c r="AQ30" s="25" t="str">
        <f>IF(選手データ入力!BL34="","",選手データ入力!BL34)</f>
        <v/>
      </c>
    </row>
    <row r="31" spans="1:43" ht="9.9499999999999993" customHeight="1">
      <c r="A31" s="19">
        <v>30</v>
      </c>
      <c r="B31" s="20" t="str">
        <f t="shared" si="0"/>
        <v/>
      </c>
      <c r="C31" s="20" t="str">
        <f>IF(選手データ入力!D35="","",選手データ入力!D35)</f>
        <v/>
      </c>
      <c r="D31" s="20" t="str">
        <f>IF(選手データ入力!E35="","",選手データ入力!E35)</f>
        <v/>
      </c>
      <c r="E31" s="20" t="str">
        <f>IF(選手データ入力!H35="","",LEFT(選手データ入力!H35,2))</f>
        <v/>
      </c>
      <c r="F31" s="20" t="str">
        <f>IF(選手データ入力!F35="","",選手データ入力!F35)</f>
        <v/>
      </c>
      <c r="G31" s="20" t="str">
        <f t="shared" si="1"/>
        <v/>
      </c>
      <c r="H31" s="20" t="str">
        <f>IF(C31="","",基本入力!$B$11)</f>
        <v/>
      </c>
      <c r="I31" s="20" t="str">
        <f>IF(選手データ入力!G35="","",選手データ入力!G35)</f>
        <v/>
      </c>
      <c r="J31" s="20" t="str">
        <f>IF(選手データ入力!I35="","",選手データ入力!I35)</f>
        <v/>
      </c>
      <c r="K31" s="20" t="str">
        <f t="shared" si="2"/>
        <v/>
      </c>
      <c r="L31" s="20" t="str">
        <f>IF(選手データ入力!J35="","",選手データ入力!J35)</f>
        <v/>
      </c>
      <c r="M31" s="20" t="str">
        <f t="shared" si="3"/>
        <v/>
      </c>
      <c r="N31" s="20" t="str">
        <f>IF(選手データ入力!O35="","",$AV$3)</f>
        <v/>
      </c>
      <c r="O31" s="20" t="str">
        <f t="shared" si="4"/>
        <v/>
      </c>
      <c r="P31" s="20" t="str">
        <f>IF(選手データ入力!P35="","",$AV$5)</f>
        <v/>
      </c>
      <c r="Q31" s="20" t="str">
        <f t="shared" si="5"/>
        <v/>
      </c>
      <c r="R31" s="28"/>
      <c r="S31" s="29"/>
      <c r="T31" s="23" t="str">
        <f>IF(選手データ入力!Q35="","",選手データ入力!Q35)</f>
        <v/>
      </c>
      <c r="U31" s="24" t="str">
        <f>IF(選手データ入力!R35="","",選手データ入力!R35)</f>
        <v/>
      </c>
      <c r="V31" s="24" t="str">
        <f>IF(ISERROR(VLOOKUP(IF(選手データ入力!R35="","",選手データ入力!S35),$AS$2:$AT$5,2,0)),"",VLOOKUP(IF(選手データ入力!R35="","",選手データ入力!S35),$AS$2:$AT$5,2,0))</f>
        <v/>
      </c>
      <c r="W31" s="24" t="str">
        <f>IF(選手データ入力!T35="","",選手データ入力!T35)</f>
        <v/>
      </c>
      <c r="X31" s="24" t="str">
        <f>IF(選手データ入力!U35="","",選手データ入力!U35)</f>
        <v/>
      </c>
      <c r="Y31" s="24" t="str">
        <f>IF(ISERROR(VLOOKUP(選手データ入力!V35,$AS$2:$AT$5,2,0)),"",VLOOKUP(選手データ入力!V35,$AS$2:$AT$5,2,0))</f>
        <v/>
      </c>
      <c r="Z31" s="24" t="str">
        <f>IF(選手データ入力!W35="","",選手データ入力!W35)</f>
        <v/>
      </c>
      <c r="AA31" s="25" t="str">
        <f>IF(選手データ入力!X35="","",選手データ入力!X35)</f>
        <v/>
      </c>
      <c r="AB31" s="23" t="str">
        <f>IF(選手データ入力!Y35="","",選手データ入力!Y35)</f>
        <v/>
      </c>
      <c r="AC31" s="24" t="str">
        <f>IF(選手データ入力!Z35="","",選手データ入力!Z35)</f>
        <v/>
      </c>
      <c r="AD31" s="24" t="str">
        <f>IF(ISERROR(VLOOKUP(IF(選手データ入力!Z35="","",選手データ入力!AA35),$AS$2:$AT$5,2,0)),"",VLOOKUP(IF(選手データ入力!Z35="","",選手データ入力!AA35),$AS$2:$AT$5,2,0))</f>
        <v/>
      </c>
      <c r="AE31" s="24" t="str">
        <f>IF(選手データ入力!AB35="","",選手データ入力!AB35)</f>
        <v/>
      </c>
      <c r="AF31" s="24" t="str">
        <f>IF(選手データ入力!AC35="","",選手データ入力!AC35)</f>
        <v/>
      </c>
      <c r="AG31" s="24" t="str">
        <f>IF(ISERROR(VLOOKUP(選手データ入力!AD35,$AS$2:$AT$5,2,0)),"",VLOOKUP(選手データ入力!AD35,$AS$2:$AT$5,2,0))</f>
        <v/>
      </c>
      <c r="AH31" s="24" t="str">
        <f>IF(選手データ入力!AE35="","",選手データ入力!AE35)</f>
        <v/>
      </c>
      <c r="AI31" s="25" t="str">
        <f>IF(選手データ入力!AF35="","",選手データ入力!AF35)</f>
        <v/>
      </c>
      <c r="AJ31" s="23" t="str">
        <f>IF(選手データ入力!BE35="","",選手データ入力!BE35)</f>
        <v/>
      </c>
      <c r="AK31" s="24" t="str">
        <f>IF(選手データ入力!BF35="","",選手データ入力!BF35)</f>
        <v/>
      </c>
      <c r="AL31" s="24" t="str">
        <f>IF(ISERROR(VLOOKUP(IF(選手データ入力!BF35="","",選手データ入力!BG35),$AS$2:$AT$5,2,0)),"",VLOOKUP(IF(選手データ入力!BF35="","",選手データ入力!BG35),$AS$2:$AT$5,2,0))</f>
        <v/>
      </c>
      <c r="AM31" s="24" t="str">
        <f>IF(選手データ入力!BH35="","",選手データ入力!BH35)</f>
        <v/>
      </c>
      <c r="AN31" s="24" t="str">
        <f>IF(選手データ入力!BI35="","",選手データ入力!BI35)</f>
        <v/>
      </c>
      <c r="AO31" s="24" t="str">
        <f>IF(ISERROR(VLOOKUP(選手データ入力!BJ35,$AS$2:$AT$5,2,0)),"",VLOOKUP(選手データ入力!BJ35,$AS$2:$AT$5,2,0))</f>
        <v/>
      </c>
      <c r="AP31" s="24" t="str">
        <f>IF(選手データ入力!BK35="","",選手データ入力!BK35)</f>
        <v/>
      </c>
      <c r="AQ31" s="25" t="str">
        <f>IF(選手データ入力!BL35="","",選手データ入力!BL35)</f>
        <v/>
      </c>
    </row>
    <row r="32" spans="1:43" ht="9.9499999999999993" customHeight="1">
      <c r="A32" s="19">
        <v>31</v>
      </c>
      <c r="B32" s="20" t="str">
        <f t="shared" si="0"/>
        <v/>
      </c>
      <c r="C32" s="20" t="str">
        <f>IF(選手データ入力!D36="","",選手データ入力!D36)</f>
        <v/>
      </c>
      <c r="D32" s="20" t="str">
        <f>IF(選手データ入力!E36="","",選手データ入力!E36)</f>
        <v/>
      </c>
      <c r="E32" s="20" t="str">
        <f>IF(選手データ入力!H36="","",LEFT(選手データ入力!H36,2))</f>
        <v/>
      </c>
      <c r="F32" s="20" t="str">
        <f>IF(選手データ入力!F36="","",選手データ入力!F36)</f>
        <v/>
      </c>
      <c r="G32" s="20" t="str">
        <f t="shared" si="1"/>
        <v/>
      </c>
      <c r="H32" s="20" t="str">
        <f>IF(C32="","",基本入力!$B$11)</f>
        <v/>
      </c>
      <c r="I32" s="20" t="str">
        <f>IF(選手データ入力!G36="","",選手データ入力!G36)</f>
        <v/>
      </c>
      <c r="J32" s="20" t="str">
        <f>IF(選手データ入力!I36="","",選手データ入力!I36)</f>
        <v/>
      </c>
      <c r="K32" s="20" t="str">
        <f t="shared" si="2"/>
        <v/>
      </c>
      <c r="L32" s="20" t="str">
        <f>IF(選手データ入力!J36="","",選手データ入力!J36)</f>
        <v/>
      </c>
      <c r="M32" s="20" t="str">
        <f t="shared" si="3"/>
        <v/>
      </c>
      <c r="N32" s="20" t="str">
        <f>IF(選手データ入力!O36="","",$AV$3)</f>
        <v/>
      </c>
      <c r="O32" s="20" t="str">
        <f t="shared" si="4"/>
        <v/>
      </c>
      <c r="P32" s="20" t="str">
        <f>IF(選手データ入力!P36="","",$AV$5)</f>
        <v/>
      </c>
      <c r="Q32" s="20" t="str">
        <f t="shared" si="5"/>
        <v/>
      </c>
      <c r="R32" s="28"/>
      <c r="S32" s="29"/>
      <c r="T32" s="23" t="str">
        <f>IF(選手データ入力!Q36="","",選手データ入力!Q36)</f>
        <v/>
      </c>
      <c r="U32" s="24" t="str">
        <f>IF(選手データ入力!R36="","",選手データ入力!R36)</f>
        <v/>
      </c>
      <c r="V32" s="24" t="str">
        <f>IF(ISERROR(VLOOKUP(IF(選手データ入力!R36="","",選手データ入力!S36),$AS$2:$AT$5,2,0)),"",VLOOKUP(IF(選手データ入力!R36="","",選手データ入力!S36),$AS$2:$AT$5,2,0))</f>
        <v/>
      </c>
      <c r="W32" s="24" t="str">
        <f>IF(選手データ入力!T36="","",選手データ入力!T36)</f>
        <v/>
      </c>
      <c r="X32" s="24" t="str">
        <f>IF(選手データ入力!U36="","",選手データ入力!U36)</f>
        <v/>
      </c>
      <c r="Y32" s="24" t="str">
        <f>IF(ISERROR(VLOOKUP(選手データ入力!V36,$AS$2:$AT$5,2,0)),"",VLOOKUP(選手データ入力!V36,$AS$2:$AT$5,2,0))</f>
        <v/>
      </c>
      <c r="Z32" s="24" t="str">
        <f>IF(選手データ入力!W36="","",選手データ入力!W36)</f>
        <v/>
      </c>
      <c r="AA32" s="25" t="str">
        <f>IF(選手データ入力!X36="","",選手データ入力!X36)</f>
        <v/>
      </c>
      <c r="AB32" s="23" t="str">
        <f>IF(選手データ入力!Y36="","",選手データ入力!Y36)</f>
        <v/>
      </c>
      <c r="AC32" s="24" t="str">
        <f>IF(選手データ入力!Z36="","",選手データ入力!Z36)</f>
        <v/>
      </c>
      <c r="AD32" s="24" t="str">
        <f>IF(ISERROR(VLOOKUP(IF(選手データ入力!Z36="","",選手データ入力!AA36),$AS$2:$AT$5,2,0)),"",VLOOKUP(IF(選手データ入力!Z36="","",選手データ入力!AA36),$AS$2:$AT$5,2,0))</f>
        <v/>
      </c>
      <c r="AE32" s="24" t="str">
        <f>IF(選手データ入力!AB36="","",選手データ入力!AB36)</f>
        <v/>
      </c>
      <c r="AF32" s="24" t="str">
        <f>IF(選手データ入力!AC36="","",選手データ入力!AC36)</f>
        <v/>
      </c>
      <c r="AG32" s="24" t="str">
        <f>IF(ISERROR(VLOOKUP(選手データ入力!AD36,$AS$2:$AT$5,2,0)),"",VLOOKUP(選手データ入力!AD36,$AS$2:$AT$5,2,0))</f>
        <v/>
      </c>
      <c r="AH32" s="24" t="str">
        <f>IF(選手データ入力!AE36="","",選手データ入力!AE36)</f>
        <v/>
      </c>
      <c r="AI32" s="25" t="str">
        <f>IF(選手データ入力!AF36="","",選手データ入力!AF36)</f>
        <v/>
      </c>
      <c r="AJ32" s="23" t="str">
        <f>IF(選手データ入力!BE36="","",選手データ入力!BE36)</f>
        <v/>
      </c>
      <c r="AK32" s="24" t="str">
        <f>IF(選手データ入力!BF36="","",選手データ入力!BF36)</f>
        <v/>
      </c>
      <c r="AL32" s="24" t="str">
        <f>IF(ISERROR(VLOOKUP(IF(選手データ入力!BF36="","",選手データ入力!BG36),$AS$2:$AT$5,2,0)),"",VLOOKUP(IF(選手データ入力!BF36="","",選手データ入力!BG36),$AS$2:$AT$5,2,0))</f>
        <v/>
      </c>
      <c r="AM32" s="24" t="str">
        <f>IF(選手データ入力!BH36="","",選手データ入力!BH36)</f>
        <v/>
      </c>
      <c r="AN32" s="24" t="str">
        <f>IF(選手データ入力!BI36="","",選手データ入力!BI36)</f>
        <v/>
      </c>
      <c r="AO32" s="24" t="str">
        <f>IF(ISERROR(VLOOKUP(選手データ入力!BJ36,$AS$2:$AT$5,2,0)),"",VLOOKUP(選手データ入力!BJ36,$AS$2:$AT$5,2,0))</f>
        <v/>
      </c>
      <c r="AP32" s="24" t="str">
        <f>IF(選手データ入力!BK36="","",選手データ入力!BK36)</f>
        <v/>
      </c>
      <c r="AQ32" s="25" t="str">
        <f>IF(選手データ入力!BL36="","",選手データ入力!BL36)</f>
        <v/>
      </c>
    </row>
    <row r="33" spans="1:43" ht="9.9499999999999993" customHeight="1">
      <c r="A33" s="19">
        <v>32</v>
      </c>
      <c r="B33" s="20" t="str">
        <f t="shared" si="0"/>
        <v/>
      </c>
      <c r="C33" s="20" t="str">
        <f>IF(選手データ入力!D37="","",選手データ入力!D37)</f>
        <v/>
      </c>
      <c r="D33" s="20" t="str">
        <f>IF(選手データ入力!E37="","",選手データ入力!E37)</f>
        <v/>
      </c>
      <c r="E33" s="20" t="str">
        <f>IF(選手データ入力!H37="","",LEFT(選手データ入力!H37,2))</f>
        <v/>
      </c>
      <c r="F33" s="20" t="str">
        <f>IF(選手データ入力!F37="","",選手データ入力!F37)</f>
        <v/>
      </c>
      <c r="G33" s="20" t="str">
        <f t="shared" si="1"/>
        <v/>
      </c>
      <c r="H33" s="20" t="str">
        <f>IF(C33="","",基本入力!$B$11)</f>
        <v/>
      </c>
      <c r="I33" s="20" t="str">
        <f>IF(選手データ入力!G37="","",選手データ入力!G37)</f>
        <v/>
      </c>
      <c r="J33" s="20" t="str">
        <f>IF(選手データ入力!I37="","",選手データ入力!I37)</f>
        <v/>
      </c>
      <c r="K33" s="20" t="str">
        <f t="shared" si="2"/>
        <v/>
      </c>
      <c r="L33" s="20" t="str">
        <f>IF(選手データ入力!J37="","",選手データ入力!J37)</f>
        <v/>
      </c>
      <c r="M33" s="20" t="str">
        <f t="shared" si="3"/>
        <v/>
      </c>
      <c r="N33" s="20" t="str">
        <f>IF(選手データ入力!O37="","",$AV$3)</f>
        <v/>
      </c>
      <c r="O33" s="20" t="str">
        <f t="shared" si="4"/>
        <v/>
      </c>
      <c r="P33" s="20" t="str">
        <f>IF(選手データ入力!P37="","",$AV$5)</f>
        <v/>
      </c>
      <c r="Q33" s="20" t="str">
        <f t="shared" si="5"/>
        <v/>
      </c>
      <c r="R33" s="28"/>
      <c r="S33" s="29"/>
      <c r="T33" s="23" t="str">
        <f>IF(選手データ入力!Q37="","",選手データ入力!Q37)</f>
        <v/>
      </c>
      <c r="U33" s="24" t="str">
        <f>IF(選手データ入力!R37="","",選手データ入力!R37)</f>
        <v/>
      </c>
      <c r="V33" s="24" t="str">
        <f>IF(ISERROR(VLOOKUP(IF(選手データ入力!R37="","",選手データ入力!S37),$AS$2:$AT$5,2,0)),"",VLOOKUP(IF(選手データ入力!R37="","",選手データ入力!S37),$AS$2:$AT$5,2,0))</f>
        <v/>
      </c>
      <c r="W33" s="24" t="str">
        <f>IF(選手データ入力!T37="","",選手データ入力!T37)</f>
        <v/>
      </c>
      <c r="X33" s="24" t="str">
        <f>IF(選手データ入力!U37="","",選手データ入力!U37)</f>
        <v/>
      </c>
      <c r="Y33" s="24" t="str">
        <f>IF(ISERROR(VLOOKUP(選手データ入力!V37,$AS$2:$AT$5,2,0)),"",VLOOKUP(選手データ入力!V37,$AS$2:$AT$5,2,0))</f>
        <v/>
      </c>
      <c r="Z33" s="24" t="str">
        <f>IF(選手データ入力!W37="","",選手データ入力!W37)</f>
        <v/>
      </c>
      <c r="AA33" s="25" t="str">
        <f>IF(選手データ入力!X37="","",選手データ入力!X37)</f>
        <v/>
      </c>
      <c r="AB33" s="23" t="str">
        <f>IF(選手データ入力!Y37="","",選手データ入力!Y37)</f>
        <v/>
      </c>
      <c r="AC33" s="24" t="str">
        <f>IF(選手データ入力!Z37="","",選手データ入力!Z37)</f>
        <v/>
      </c>
      <c r="AD33" s="24" t="str">
        <f>IF(ISERROR(VLOOKUP(IF(選手データ入力!Z37="","",選手データ入力!AA37),$AS$2:$AT$5,2,0)),"",VLOOKUP(IF(選手データ入力!Z37="","",選手データ入力!AA37),$AS$2:$AT$5,2,0))</f>
        <v/>
      </c>
      <c r="AE33" s="24" t="str">
        <f>IF(選手データ入力!AB37="","",選手データ入力!AB37)</f>
        <v/>
      </c>
      <c r="AF33" s="24" t="str">
        <f>IF(選手データ入力!AC37="","",選手データ入力!AC37)</f>
        <v/>
      </c>
      <c r="AG33" s="24" t="str">
        <f>IF(ISERROR(VLOOKUP(選手データ入力!AD37,$AS$2:$AT$5,2,0)),"",VLOOKUP(選手データ入力!AD37,$AS$2:$AT$5,2,0))</f>
        <v/>
      </c>
      <c r="AH33" s="24" t="str">
        <f>IF(選手データ入力!AE37="","",選手データ入力!AE37)</f>
        <v/>
      </c>
      <c r="AI33" s="25" t="str">
        <f>IF(選手データ入力!AF37="","",選手データ入力!AF37)</f>
        <v/>
      </c>
      <c r="AJ33" s="23" t="str">
        <f>IF(選手データ入力!BE37="","",選手データ入力!BE37)</f>
        <v/>
      </c>
      <c r="AK33" s="24" t="str">
        <f>IF(選手データ入力!BF37="","",選手データ入力!BF37)</f>
        <v/>
      </c>
      <c r="AL33" s="24" t="str">
        <f>IF(ISERROR(VLOOKUP(IF(選手データ入力!BF37="","",選手データ入力!BG37),$AS$2:$AT$5,2,0)),"",VLOOKUP(IF(選手データ入力!BF37="","",選手データ入力!BG37),$AS$2:$AT$5,2,0))</f>
        <v/>
      </c>
      <c r="AM33" s="24" t="str">
        <f>IF(選手データ入力!BH37="","",選手データ入力!BH37)</f>
        <v/>
      </c>
      <c r="AN33" s="24" t="str">
        <f>IF(選手データ入力!BI37="","",選手データ入力!BI37)</f>
        <v/>
      </c>
      <c r="AO33" s="24" t="str">
        <f>IF(ISERROR(VLOOKUP(選手データ入力!BJ37,$AS$2:$AT$5,2,0)),"",VLOOKUP(選手データ入力!BJ37,$AS$2:$AT$5,2,0))</f>
        <v/>
      </c>
      <c r="AP33" s="24" t="str">
        <f>IF(選手データ入力!BK37="","",選手データ入力!BK37)</f>
        <v/>
      </c>
      <c r="AQ33" s="25" t="str">
        <f>IF(選手データ入力!BL37="","",選手データ入力!BL37)</f>
        <v/>
      </c>
    </row>
    <row r="34" spans="1:43" ht="9.9499999999999993" customHeight="1">
      <c r="A34" s="19">
        <v>33</v>
      </c>
      <c r="B34" s="20" t="str">
        <f t="shared" si="0"/>
        <v/>
      </c>
      <c r="C34" s="20" t="str">
        <f>IF(選手データ入力!D38="","",選手データ入力!D38)</f>
        <v/>
      </c>
      <c r="D34" s="20" t="str">
        <f>IF(選手データ入力!E38="","",選手データ入力!E38)</f>
        <v/>
      </c>
      <c r="E34" s="20" t="str">
        <f>IF(選手データ入力!H38="","",LEFT(選手データ入力!H38,2))</f>
        <v/>
      </c>
      <c r="F34" s="20" t="str">
        <f>IF(選手データ入力!F38="","",選手データ入力!F38)</f>
        <v/>
      </c>
      <c r="G34" s="20" t="str">
        <f t="shared" si="1"/>
        <v/>
      </c>
      <c r="H34" s="20" t="str">
        <f>IF(C34="","",基本入力!$B$11)</f>
        <v/>
      </c>
      <c r="I34" s="20" t="str">
        <f>IF(選手データ入力!G38="","",選手データ入力!G38)</f>
        <v/>
      </c>
      <c r="J34" s="20" t="str">
        <f>IF(選手データ入力!I38="","",選手データ入力!I38)</f>
        <v/>
      </c>
      <c r="K34" s="20" t="str">
        <f t="shared" si="2"/>
        <v/>
      </c>
      <c r="L34" s="20" t="str">
        <f>IF(選手データ入力!J38="","",選手データ入力!J38)</f>
        <v/>
      </c>
      <c r="M34" s="20" t="str">
        <f t="shared" si="3"/>
        <v/>
      </c>
      <c r="N34" s="20" t="str">
        <f>IF(選手データ入力!O38="","",$AV$3)</f>
        <v/>
      </c>
      <c r="O34" s="20" t="str">
        <f t="shared" si="4"/>
        <v/>
      </c>
      <c r="P34" s="20" t="str">
        <f>IF(選手データ入力!P38="","",$AV$5)</f>
        <v/>
      </c>
      <c r="Q34" s="20" t="str">
        <f t="shared" si="5"/>
        <v/>
      </c>
      <c r="R34" s="28"/>
      <c r="S34" s="29"/>
      <c r="T34" s="23" t="str">
        <f>IF(選手データ入力!Q38="","",選手データ入力!Q38)</f>
        <v/>
      </c>
      <c r="U34" s="24" t="str">
        <f>IF(選手データ入力!R38="","",選手データ入力!R38)</f>
        <v/>
      </c>
      <c r="V34" s="24" t="str">
        <f>IF(ISERROR(VLOOKUP(IF(選手データ入力!R38="","",選手データ入力!S38),$AS$2:$AT$5,2,0)),"",VLOOKUP(IF(選手データ入力!R38="","",選手データ入力!S38),$AS$2:$AT$5,2,0))</f>
        <v/>
      </c>
      <c r="W34" s="24" t="str">
        <f>IF(選手データ入力!T38="","",選手データ入力!T38)</f>
        <v/>
      </c>
      <c r="X34" s="24" t="str">
        <f>IF(選手データ入力!U38="","",選手データ入力!U38)</f>
        <v/>
      </c>
      <c r="Y34" s="24" t="str">
        <f>IF(ISERROR(VLOOKUP(選手データ入力!V38,$AS$2:$AT$5,2,0)),"",VLOOKUP(選手データ入力!V38,$AS$2:$AT$5,2,0))</f>
        <v/>
      </c>
      <c r="Z34" s="24" t="str">
        <f>IF(選手データ入力!W38="","",選手データ入力!W38)</f>
        <v/>
      </c>
      <c r="AA34" s="25" t="str">
        <f>IF(選手データ入力!X38="","",選手データ入力!X38)</f>
        <v/>
      </c>
      <c r="AB34" s="23" t="str">
        <f>IF(選手データ入力!Y38="","",選手データ入力!Y38)</f>
        <v/>
      </c>
      <c r="AC34" s="24" t="str">
        <f>IF(選手データ入力!Z38="","",選手データ入力!Z38)</f>
        <v/>
      </c>
      <c r="AD34" s="24" t="str">
        <f>IF(ISERROR(VLOOKUP(IF(選手データ入力!Z38="","",選手データ入力!AA38),$AS$2:$AT$5,2,0)),"",VLOOKUP(IF(選手データ入力!Z38="","",選手データ入力!AA38),$AS$2:$AT$5,2,0))</f>
        <v/>
      </c>
      <c r="AE34" s="24" t="str">
        <f>IF(選手データ入力!AB38="","",選手データ入力!AB38)</f>
        <v/>
      </c>
      <c r="AF34" s="24" t="str">
        <f>IF(選手データ入力!AC38="","",選手データ入力!AC38)</f>
        <v/>
      </c>
      <c r="AG34" s="24" t="str">
        <f>IF(ISERROR(VLOOKUP(選手データ入力!AD38,$AS$2:$AT$5,2,0)),"",VLOOKUP(選手データ入力!AD38,$AS$2:$AT$5,2,0))</f>
        <v/>
      </c>
      <c r="AH34" s="24" t="str">
        <f>IF(選手データ入力!AE38="","",選手データ入力!AE38)</f>
        <v/>
      </c>
      <c r="AI34" s="25" t="str">
        <f>IF(選手データ入力!AF38="","",選手データ入力!AF38)</f>
        <v/>
      </c>
      <c r="AJ34" s="23" t="str">
        <f>IF(選手データ入力!BE38="","",選手データ入力!BE38)</f>
        <v/>
      </c>
      <c r="AK34" s="24" t="str">
        <f>IF(選手データ入力!BF38="","",選手データ入力!BF38)</f>
        <v/>
      </c>
      <c r="AL34" s="24" t="str">
        <f>IF(ISERROR(VLOOKUP(IF(選手データ入力!BF38="","",選手データ入力!BG38),$AS$2:$AT$5,2,0)),"",VLOOKUP(IF(選手データ入力!BF38="","",選手データ入力!BG38),$AS$2:$AT$5,2,0))</f>
        <v/>
      </c>
      <c r="AM34" s="24" t="str">
        <f>IF(選手データ入力!BH38="","",選手データ入力!BH38)</f>
        <v/>
      </c>
      <c r="AN34" s="24" t="str">
        <f>IF(選手データ入力!BI38="","",選手データ入力!BI38)</f>
        <v/>
      </c>
      <c r="AO34" s="24" t="str">
        <f>IF(ISERROR(VLOOKUP(選手データ入力!BJ38,$AS$2:$AT$5,2,0)),"",VLOOKUP(選手データ入力!BJ38,$AS$2:$AT$5,2,0))</f>
        <v/>
      </c>
      <c r="AP34" s="24" t="str">
        <f>IF(選手データ入力!BK38="","",選手データ入力!BK38)</f>
        <v/>
      </c>
      <c r="AQ34" s="25" t="str">
        <f>IF(選手データ入力!BL38="","",選手データ入力!BL38)</f>
        <v/>
      </c>
    </row>
    <row r="35" spans="1:43" ht="9.9499999999999993" customHeight="1">
      <c r="A35" s="19">
        <v>34</v>
      </c>
      <c r="B35" s="20" t="str">
        <f t="shared" si="0"/>
        <v/>
      </c>
      <c r="C35" s="20" t="str">
        <f>IF(選手データ入力!D39="","",選手データ入力!D39)</f>
        <v/>
      </c>
      <c r="D35" s="20" t="str">
        <f>IF(選手データ入力!E39="","",選手データ入力!E39)</f>
        <v/>
      </c>
      <c r="E35" s="20" t="str">
        <f>IF(選手データ入力!H39="","",LEFT(選手データ入力!H39,2))</f>
        <v/>
      </c>
      <c r="F35" s="20" t="str">
        <f>IF(選手データ入力!F39="","",選手データ入力!F39)</f>
        <v/>
      </c>
      <c r="G35" s="20" t="str">
        <f t="shared" si="1"/>
        <v/>
      </c>
      <c r="H35" s="20" t="str">
        <f>IF(C35="","",基本入力!$B$11)</f>
        <v/>
      </c>
      <c r="I35" s="20" t="str">
        <f>IF(選手データ入力!G39="","",選手データ入力!G39)</f>
        <v/>
      </c>
      <c r="J35" s="20" t="str">
        <f>IF(選手データ入力!I39="","",選手データ入力!I39)</f>
        <v/>
      </c>
      <c r="K35" s="20" t="str">
        <f t="shared" si="2"/>
        <v/>
      </c>
      <c r="L35" s="20" t="str">
        <f>IF(選手データ入力!J39="","",選手データ入力!J39)</f>
        <v/>
      </c>
      <c r="M35" s="20" t="str">
        <f t="shared" si="3"/>
        <v/>
      </c>
      <c r="N35" s="20" t="str">
        <f>IF(選手データ入力!O39="","",$AV$3)</f>
        <v/>
      </c>
      <c r="O35" s="20" t="str">
        <f t="shared" si="4"/>
        <v/>
      </c>
      <c r="P35" s="20" t="str">
        <f>IF(選手データ入力!P39="","",$AV$5)</f>
        <v/>
      </c>
      <c r="Q35" s="20" t="str">
        <f t="shared" si="5"/>
        <v/>
      </c>
      <c r="R35" s="28"/>
      <c r="S35" s="29"/>
      <c r="T35" s="23" t="str">
        <f>IF(選手データ入力!Q39="","",選手データ入力!Q39)</f>
        <v/>
      </c>
      <c r="U35" s="24" t="str">
        <f>IF(選手データ入力!R39="","",選手データ入力!R39)</f>
        <v/>
      </c>
      <c r="V35" s="24" t="str">
        <f>IF(ISERROR(VLOOKUP(IF(選手データ入力!R39="","",選手データ入力!S39),$AS$2:$AT$5,2,0)),"",VLOOKUP(IF(選手データ入力!R39="","",選手データ入力!S39),$AS$2:$AT$5,2,0))</f>
        <v/>
      </c>
      <c r="W35" s="24" t="str">
        <f>IF(選手データ入力!T39="","",選手データ入力!T39)</f>
        <v/>
      </c>
      <c r="X35" s="24" t="str">
        <f>IF(選手データ入力!U39="","",選手データ入力!U39)</f>
        <v/>
      </c>
      <c r="Y35" s="24" t="str">
        <f>IF(ISERROR(VLOOKUP(選手データ入力!V39,$AS$2:$AT$5,2,0)),"",VLOOKUP(選手データ入力!V39,$AS$2:$AT$5,2,0))</f>
        <v/>
      </c>
      <c r="Z35" s="24" t="str">
        <f>IF(選手データ入力!W39="","",選手データ入力!W39)</f>
        <v/>
      </c>
      <c r="AA35" s="25" t="str">
        <f>IF(選手データ入力!X39="","",選手データ入力!X39)</f>
        <v/>
      </c>
      <c r="AB35" s="23" t="str">
        <f>IF(選手データ入力!Y39="","",選手データ入力!Y39)</f>
        <v/>
      </c>
      <c r="AC35" s="24" t="str">
        <f>IF(選手データ入力!Z39="","",選手データ入力!Z39)</f>
        <v/>
      </c>
      <c r="AD35" s="24" t="str">
        <f>IF(ISERROR(VLOOKUP(IF(選手データ入力!Z39="","",選手データ入力!AA39),$AS$2:$AT$5,2,0)),"",VLOOKUP(IF(選手データ入力!Z39="","",選手データ入力!AA39),$AS$2:$AT$5,2,0))</f>
        <v/>
      </c>
      <c r="AE35" s="24" t="str">
        <f>IF(選手データ入力!AB39="","",選手データ入力!AB39)</f>
        <v/>
      </c>
      <c r="AF35" s="24" t="str">
        <f>IF(選手データ入力!AC39="","",選手データ入力!AC39)</f>
        <v/>
      </c>
      <c r="AG35" s="24" t="str">
        <f>IF(ISERROR(VLOOKUP(選手データ入力!AD39,$AS$2:$AT$5,2,0)),"",VLOOKUP(選手データ入力!AD39,$AS$2:$AT$5,2,0))</f>
        <v/>
      </c>
      <c r="AH35" s="24" t="str">
        <f>IF(選手データ入力!AE39="","",選手データ入力!AE39)</f>
        <v/>
      </c>
      <c r="AI35" s="25" t="str">
        <f>IF(選手データ入力!AF39="","",選手データ入力!AF39)</f>
        <v/>
      </c>
      <c r="AJ35" s="23" t="str">
        <f>IF(選手データ入力!BE39="","",選手データ入力!BE39)</f>
        <v/>
      </c>
      <c r="AK35" s="24" t="str">
        <f>IF(選手データ入力!BF39="","",選手データ入力!BF39)</f>
        <v/>
      </c>
      <c r="AL35" s="24" t="str">
        <f>IF(ISERROR(VLOOKUP(IF(選手データ入力!BF39="","",選手データ入力!BG39),$AS$2:$AT$5,2,0)),"",VLOOKUP(IF(選手データ入力!BF39="","",選手データ入力!BG39),$AS$2:$AT$5,2,0))</f>
        <v/>
      </c>
      <c r="AM35" s="24" t="str">
        <f>IF(選手データ入力!BH39="","",選手データ入力!BH39)</f>
        <v/>
      </c>
      <c r="AN35" s="24" t="str">
        <f>IF(選手データ入力!BI39="","",選手データ入力!BI39)</f>
        <v/>
      </c>
      <c r="AO35" s="24" t="str">
        <f>IF(ISERROR(VLOOKUP(選手データ入力!BJ39,$AS$2:$AT$5,2,0)),"",VLOOKUP(選手データ入力!BJ39,$AS$2:$AT$5,2,0))</f>
        <v/>
      </c>
      <c r="AP35" s="24" t="str">
        <f>IF(選手データ入力!BK39="","",選手データ入力!BK39)</f>
        <v/>
      </c>
      <c r="AQ35" s="25" t="str">
        <f>IF(選手データ入力!BL39="","",選手データ入力!BL39)</f>
        <v/>
      </c>
    </row>
    <row r="36" spans="1:43" ht="9.9499999999999993" customHeight="1">
      <c r="A36" s="19">
        <v>35</v>
      </c>
      <c r="B36" s="20" t="str">
        <f t="shared" si="0"/>
        <v/>
      </c>
      <c r="C36" s="20" t="str">
        <f>IF(選手データ入力!D40="","",選手データ入力!D40)</f>
        <v/>
      </c>
      <c r="D36" s="20" t="str">
        <f>IF(選手データ入力!E40="","",選手データ入力!E40)</f>
        <v/>
      </c>
      <c r="E36" s="20" t="str">
        <f>IF(選手データ入力!H40="","",LEFT(選手データ入力!H40,2))</f>
        <v/>
      </c>
      <c r="F36" s="20" t="str">
        <f>IF(選手データ入力!F40="","",選手データ入力!F40)</f>
        <v/>
      </c>
      <c r="G36" s="20" t="str">
        <f t="shared" si="1"/>
        <v/>
      </c>
      <c r="H36" s="20" t="str">
        <f>IF(C36="","",基本入力!$B$11)</f>
        <v/>
      </c>
      <c r="I36" s="20" t="str">
        <f>IF(選手データ入力!G40="","",選手データ入力!G40)</f>
        <v/>
      </c>
      <c r="J36" s="20" t="str">
        <f>IF(選手データ入力!I40="","",選手データ入力!I40)</f>
        <v/>
      </c>
      <c r="K36" s="20" t="str">
        <f t="shared" si="2"/>
        <v/>
      </c>
      <c r="L36" s="20" t="str">
        <f>IF(選手データ入力!J40="","",選手データ入力!J40)</f>
        <v/>
      </c>
      <c r="M36" s="20" t="str">
        <f t="shared" si="3"/>
        <v/>
      </c>
      <c r="N36" s="20" t="str">
        <f>IF(選手データ入力!O40="","",$AV$3)</f>
        <v/>
      </c>
      <c r="O36" s="20" t="str">
        <f t="shared" si="4"/>
        <v/>
      </c>
      <c r="P36" s="20" t="str">
        <f>IF(選手データ入力!P40="","",$AV$5)</f>
        <v/>
      </c>
      <c r="Q36" s="20" t="str">
        <f t="shared" si="5"/>
        <v/>
      </c>
      <c r="R36" s="28"/>
      <c r="S36" s="29"/>
      <c r="T36" s="23" t="str">
        <f>IF(選手データ入力!Q40="","",選手データ入力!Q40)</f>
        <v/>
      </c>
      <c r="U36" s="24" t="str">
        <f>IF(選手データ入力!R40="","",選手データ入力!R40)</f>
        <v/>
      </c>
      <c r="V36" s="24" t="str">
        <f>IF(ISERROR(VLOOKUP(IF(選手データ入力!R40="","",選手データ入力!S40),$AS$2:$AT$5,2,0)),"",VLOOKUP(IF(選手データ入力!R40="","",選手データ入力!S40),$AS$2:$AT$5,2,0))</f>
        <v/>
      </c>
      <c r="W36" s="24" t="str">
        <f>IF(選手データ入力!T40="","",選手データ入力!T40)</f>
        <v/>
      </c>
      <c r="X36" s="24" t="str">
        <f>IF(選手データ入力!U40="","",選手データ入力!U40)</f>
        <v/>
      </c>
      <c r="Y36" s="24" t="str">
        <f>IF(ISERROR(VLOOKUP(選手データ入力!V40,$AS$2:$AT$5,2,0)),"",VLOOKUP(選手データ入力!V40,$AS$2:$AT$5,2,0))</f>
        <v/>
      </c>
      <c r="Z36" s="24" t="str">
        <f>IF(選手データ入力!W40="","",選手データ入力!W40)</f>
        <v/>
      </c>
      <c r="AA36" s="25" t="str">
        <f>IF(選手データ入力!X40="","",選手データ入力!X40)</f>
        <v/>
      </c>
      <c r="AB36" s="23" t="str">
        <f>IF(選手データ入力!Y40="","",選手データ入力!Y40)</f>
        <v/>
      </c>
      <c r="AC36" s="24" t="str">
        <f>IF(選手データ入力!Z40="","",選手データ入力!Z40)</f>
        <v/>
      </c>
      <c r="AD36" s="24" t="str">
        <f>IF(ISERROR(VLOOKUP(IF(選手データ入力!Z40="","",選手データ入力!AA40),$AS$2:$AT$5,2,0)),"",VLOOKUP(IF(選手データ入力!Z40="","",選手データ入力!AA40),$AS$2:$AT$5,2,0))</f>
        <v/>
      </c>
      <c r="AE36" s="24" t="str">
        <f>IF(選手データ入力!AB40="","",選手データ入力!AB40)</f>
        <v/>
      </c>
      <c r="AF36" s="24" t="str">
        <f>IF(選手データ入力!AC40="","",選手データ入力!AC40)</f>
        <v/>
      </c>
      <c r="AG36" s="24" t="str">
        <f>IF(ISERROR(VLOOKUP(選手データ入力!AD40,$AS$2:$AT$5,2,0)),"",VLOOKUP(選手データ入力!AD40,$AS$2:$AT$5,2,0))</f>
        <v/>
      </c>
      <c r="AH36" s="24" t="str">
        <f>IF(選手データ入力!AE40="","",選手データ入力!AE40)</f>
        <v/>
      </c>
      <c r="AI36" s="25" t="str">
        <f>IF(選手データ入力!AF40="","",選手データ入力!AF40)</f>
        <v/>
      </c>
      <c r="AJ36" s="23" t="str">
        <f>IF(選手データ入力!BE40="","",選手データ入力!BE40)</f>
        <v/>
      </c>
      <c r="AK36" s="24" t="str">
        <f>IF(選手データ入力!BF40="","",選手データ入力!BF40)</f>
        <v/>
      </c>
      <c r="AL36" s="24" t="str">
        <f>IF(ISERROR(VLOOKUP(IF(選手データ入力!BF40="","",選手データ入力!BG40),$AS$2:$AT$5,2,0)),"",VLOOKUP(IF(選手データ入力!BF40="","",選手データ入力!BG40),$AS$2:$AT$5,2,0))</f>
        <v/>
      </c>
      <c r="AM36" s="24" t="str">
        <f>IF(選手データ入力!BH40="","",選手データ入力!BH40)</f>
        <v/>
      </c>
      <c r="AN36" s="24" t="str">
        <f>IF(選手データ入力!BI40="","",選手データ入力!BI40)</f>
        <v/>
      </c>
      <c r="AO36" s="24" t="str">
        <f>IF(ISERROR(VLOOKUP(選手データ入力!BJ40,$AS$2:$AT$5,2,0)),"",VLOOKUP(選手データ入力!BJ40,$AS$2:$AT$5,2,0))</f>
        <v/>
      </c>
      <c r="AP36" s="24" t="str">
        <f>IF(選手データ入力!BK40="","",選手データ入力!BK40)</f>
        <v/>
      </c>
      <c r="AQ36" s="25" t="str">
        <f>IF(選手データ入力!BL40="","",選手データ入力!BL40)</f>
        <v/>
      </c>
    </row>
    <row r="37" spans="1:43" ht="9.9499999999999993" customHeight="1">
      <c r="A37" s="19">
        <v>36</v>
      </c>
      <c r="B37" s="20" t="str">
        <f t="shared" si="0"/>
        <v/>
      </c>
      <c r="C37" s="20" t="str">
        <f>IF(選手データ入力!D41="","",選手データ入力!D41)</f>
        <v/>
      </c>
      <c r="D37" s="20" t="str">
        <f>IF(選手データ入力!E41="","",選手データ入力!E41)</f>
        <v/>
      </c>
      <c r="E37" s="20" t="str">
        <f>IF(選手データ入力!H41="","",LEFT(選手データ入力!H41,2))</f>
        <v/>
      </c>
      <c r="F37" s="20" t="str">
        <f>IF(選手データ入力!F41="","",選手データ入力!F41)</f>
        <v/>
      </c>
      <c r="G37" s="20" t="str">
        <f t="shared" si="1"/>
        <v/>
      </c>
      <c r="H37" s="20" t="str">
        <f>IF(C37="","",基本入力!$B$11)</f>
        <v/>
      </c>
      <c r="I37" s="20" t="str">
        <f>IF(選手データ入力!G41="","",選手データ入力!G41)</f>
        <v/>
      </c>
      <c r="J37" s="20" t="str">
        <f>IF(選手データ入力!I41="","",選手データ入力!I41)</f>
        <v/>
      </c>
      <c r="K37" s="20" t="str">
        <f t="shared" si="2"/>
        <v/>
      </c>
      <c r="L37" s="20" t="str">
        <f>IF(選手データ入力!J41="","",選手データ入力!J41)</f>
        <v/>
      </c>
      <c r="M37" s="20" t="str">
        <f t="shared" si="3"/>
        <v/>
      </c>
      <c r="N37" s="20" t="str">
        <f>IF(選手データ入力!O41="","",$AV$3)</f>
        <v/>
      </c>
      <c r="O37" s="20" t="str">
        <f t="shared" si="4"/>
        <v/>
      </c>
      <c r="P37" s="20" t="str">
        <f>IF(選手データ入力!P41="","",$AV$5)</f>
        <v/>
      </c>
      <c r="Q37" s="20" t="str">
        <f t="shared" si="5"/>
        <v/>
      </c>
      <c r="R37" s="28"/>
      <c r="S37" s="29"/>
      <c r="T37" s="23" t="str">
        <f>IF(選手データ入力!Q41="","",選手データ入力!Q41)</f>
        <v/>
      </c>
      <c r="U37" s="24" t="str">
        <f>IF(選手データ入力!R41="","",選手データ入力!R41)</f>
        <v/>
      </c>
      <c r="V37" s="24" t="str">
        <f>IF(ISERROR(VLOOKUP(IF(選手データ入力!R41="","",選手データ入力!S41),$AS$2:$AT$5,2,0)),"",VLOOKUP(IF(選手データ入力!R41="","",選手データ入力!S41),$AS$2:$AT$5,2,0))</f>
        <v/>
      </c>
      <c r="W37" s="24" t="str">
        <f>IF(選手データ入力!T41="","",選手データ入力!T41)</f>
        <v/>
      </c>
      <c r="X37" s="24" t="str">
        <f>IF(選手データ入力!U41="","",選手データ入力!U41)</f>
        <v/>
      </c>
      <c r="Y37" s="24" t="str">
        <f>IF(ISERROR(VLOOKUP(選手データ入力!V41,$AS$2:$AT$5,2,0)),"",VLOOKUP(選手データ入力!V41,$AS$2:$AT$5,2,0))</f>
        <v/>
      </c>
      <c r="Z37" s="24" t="str">
        <f>IF(選手データ入力!W41="","",選手データ入力!W41)</f>
        <v/>
      </c>
      <c r="AA37" s="25" t="str">
        <f>IF(選手データ入力!X41="","",選手データ入力!X41)</f>
        <v/>
      </c>
      <c r="AB37" s="23" t="str">
        <f>IF(選手データ入力!Y41="","",選手データ入力!Y41)</f>
        <v/>
      </c>
      <c r="AC37" s="24" t="str">
        <f>IF(選手データ入力!Z41="","",選手データ入力!Z41)</f>
        <v/>
      </c>
      <c r="AD37" s="24" t="str">
        <f>IF(ISERROR(VLOOKUP(IF(選手データ入力!Z41="","",選手データ入力!AA41),$AS$2:$AT$5,2,0)),"",VLOOKUP(IF(選手データ入力!Z41="","",選手データ入力!AA41),$AS$2:$AT$5,2,0))</f>
        <v/>
      </c>
      <c r="AE37" s="24" t="str">
        <f>IF(選手データ入力!AB41="","",選手データ入力!AB41)</f>
        <v/>
      </c>
      <c r="AF37" s="24" t="str">
        <f>IF(選手データ入力!AC41="","",選手データ入力!AC41)</f>
        <v/>
      </c>
      <c r="AG37" s="24" t="str">
        <f>IF(ISERROR(VLOOKUP(選手データ入力!AD41,$AS$2:$AT$5,2,0)),"",VLOOKUP(選手データ入力!AD41,$AS$2:$AT$5,2,0))</f>
        <v/>
      </c>
      <c r="AH37" s="24" t="str">
        <f>IF(選手データ入力!AE41="","",選手データ入力!AE41)</f>
        <v/>
      </c>
      <c r="AI37" s="25" t="str">
        <f>IF(選手データ入力!AF41="","",選手データ入力!AF41)</f>
        <v/>
      </c>
      <c r="AJ37" s="23" t="str">
        <f>IF(選手データ入力!BE41="","",選手データ入力!BE41)</f>
        <v/>
      </c>
      <c r="AK37" s="24" t="str">
        <f>IF(選手データ入力!BF41="","",選手データ入力!BF41)</f>
        <v/>
      </c>
      <c r="AL37" s="24" t="str">
        <f>IF(ISERROR(VLOOKUP(IF(選手データ入力!BF41="","",選手データ入力!BG41),$AS$2:$AT$5,2,0)),"",VLOOKUP(IF(選手データ入力!BF41="","",選手データ入力!BG41),$AS$2:$AT$5,2,0))</f>
        <v/>
      </c>
      <c r="AM37" s="24" t="str">
        <f>IF(選手データ入力!BH41="","",選手データ入力!BH41)</f>
        <v/>
      </c>
      <c r="AN37" s="24" t="str">
        <f>IF(選手データ入力!BI41="","",選手データ入力!BI41)</f>
        <v/>
      </c>
      <c r="AO37" s="24" t="str">
        <f>IF(ISERROR(VLOOKUP(選手データ入力!BJ41,$AS$2:$AT$5,2,0)),"",VLOOKUP(選手データ入力!BJ41,$AS$2:$AT$5,2,0))</f>
        <v/>
      </c>
      <c r="AP37" s="24" t="str">
        <f>IF(選手データ入力!BK41="","",選手データ入力!BK41)</f>
        <v/>
      </c>
      <c r="AQ37" s="25" t="str">
        <f>IF(選手データ入力!BL41="","",選手データ入力!BL41)</f>
        <v/>
      </c>
    </row>
    <row r="38" spans="1:43" ht="9.9499999999999993" customHeight="1">
      <c r="A38" s="19">
        <v>37</v>
      </c>
      <c r="B38" s="20" t="str">
        <f t="shared" si="0"/>
        <v/>
      </c>
      <c r="C38" s="20" t="str">
        <f>IF(選手データ入力!D42="","",選手データ入力!D42)</f>
        <v/>
      </c>
      <c r="D38" s="20" t="str">
        <f>IF(選手データ入力!E42="","",選手データ入力!E42)</f>
        <v/>
      </c>
      <c r="E38" s="20" t="str">
        <f>IF(選手データ入力!H42="","",LEFT(選手データ入力!H42,2))</f>
        <v/>
      </c>
      <c r="F38" s="20" t="str">
        <f>IF(選手データ入力!F42="","",選手データ入力!F42)</f>
        <v/>
      </c>
      <c r="G38" s="20" t="str">
        <f t="shared" si="1"/>
        <v/>
      </c>
      <c r="H38" s="20" t="str">
        <f>IF(C38="","",基本入力!$B$11)</f>
        <v/>
      </c>
      <c r="I38" s="20" t="str">
        <f>IF(選手データ入力!G42="","",選手データ入力!G42)</f>
        <v/>
      </c>
      <c r="J38" s="20" t="str">
        <f>IF(選手データ入力!I42="","",選手データ入力!I42)</f>
        <v/>
      </c>
      <c r="K38" s="20" t="str">
        <f t="shared" si="2"/>
        <v/>
      </c>
      <c r="L38" s="20" t="str">
        <f>IF(選手データ入力!J42="","",選手データ入力!J42)</f>
        <v/>
      </c>
      <c r="M38" s="20" t="str">
        <f t="shared" si="3"/>
        <v/>
      </c>
      <c r="N38" s="20" t="str">
        <f>IF(選手データ入力!O42="","",$AV$3)</f>
        <v/>
      </c>
      <c r="O38" s="20" t="str">
        <f t="shared" si="4"/>
        <v/>
      </c>
      <c r="P38" s="20" t="str">
        <f>IF(選手データ入力!P42="","",$AV$5)</f>
        <v/>
      </c>
      <c r="Q38" s="20" t="str">
        <f t="shared" si="5"/>
        <v/>
      </c>
      <c r="R38" s="28"/>
      <c r="S38" s="29"/>
      <c r="T38" s="23" t="str">
        <f>IF(選手データ入力!Q42="","",選手データ入力!Q42)</f>
        <v/>
      </c>
      <c r="U38" s="24" t="str">
        <f>IF(選手データ入力!R42="","",選手データ入力!R42)</f>
        <v/>
      </c>
      <c r="V38" s="24" t="str">
        <f>IF(ISERROR(VLOOKUP(IF(選手データ入力!R42="","",選手データ入力!S42),$AS$2:$AT$5,2,0)),"",VLOOKUP(IF(選手データ入力!R42="","",選手データ入力!S42),$AS$2:$AT$5,2,0))</f>
        <v/>
      </c>
      <c r="W38" s="24" t="str">
        <f>IF(選手データ入力!T42="","",選手データ入力!T42)</f>
        <v/>
      </c>
      <c r="X38" s="24" t="str">
        <f>IF(選手データ入力!U42="","",選手データ入力!U42)</f>
        <v/>
      </c>
      <c r="Y38" s="24" t="str">
        <f>IF(ISERROR(VLOOKUP(選手データ入力!V42,$AS$2:$AT$5,2,0)),"",VLOOKUP(選手データ入力!V42,$AS$2:$AT$5,2,0))</f>
        <v/>
      </c>
      <c r="Z38" s="24" t="str">
        <f>IF(選手データ入力!W42="","",選手データ入力!W42)</f>
        <v/>
      </c>
      <c r="AA38" s="25" t="str">
        <f>IF(選手データ入力!X42="","",選手データ入力!X42)</f>
        <v/>
      </c>
      <c r="AB38" s="23" t="str">
        <f>IF(選手データ入力!Y42="","",選手データ入力!Y42)</f>
        <v/>
      </c>
      <c r="AC38" s="24" t="str">
        <f>IF(選手データ入力!Z42="","",選手データ入力!Z42)</f>
        <v/>
      </c>
      <c r="AD38" s="24" t="str">
        <f>IF(ISERROR(VLOOKUP(IF(選手データ入力!Z42="","",選手データ入力!AA42),$AS$2:$AT$5,2,0)),"",VLOOKUP(IF(選手データ入力!Z42="","",選手データ入力!AA42),$AS$2:$AT$5,2,0))</f>
        <v/>
      </c>
      <c r="AE38" s="24" t="str">
        <f>IF(選手データ入力!AB42="","",選手データ入力!AB42)</f>
        <v/>
      </c>
      <c r="AF38" s="24" t="str">
        <f>IF(選手データ入力!AC42="","",選手データ入力!AC42)</f>
        <v/>
      </c>
      <c r="AG38" s="24" t="str">
        <f>IF(ISERROR(VLOOKUP(選手データ入力!AD42,$AS$2:$AT$5,2,0)),"",VLOOKUP(選手データ入力!AD42,$AS$2:$AT$5,2,0))</f>
        <v/>
      </c>
      <c r="AH38" s="24" t="str">
        <f>IF(選手データ入力!AE42="","",選手データ入力!AE42)</f>
        <v/>
      </c>
      <c r="AI38" s="25" t="str">
        <f>IF(選手データ入力!AF42="","",選手データ入力!AF42)</f>
        <v/>
      </c>
      <c r="AJ38" s="23" t="str">
        <f>IF(選手データ入力!BE42="","",選手データ入力!BE42)</f>
        <v/>
      </c>
      <c r="AK38" s="24" t="str">
        <f>IF(選手データ入力!BF42="","",選手データ入力!BF42)</f>
        <v/>
      </c>
      <c r="AL38" s="24" t="str">
        <f>IF(ISERROR(VLOOKUP(IF(選手データ入力!BF42="","",選手データ入力!BG42),$AS$2:$AT$5,2,0)),"",VLOOKUP(IF(選手データ入力!BF42="","",選手データ入力!BG42),$AS$2:$AT$5,2,0))</f>
        <v/>
      </c>
      <c r="AM38" s="24" t="str">
        <f>IF(選手データ入力!BH42="","",選手データ入力!BH42)</f>
        <v/>
      </c>
      <c r="AN38" s="24" t="str">
        <f>IF(選手データ入力!BI42="","",選手データ入力!BI42)</f>
        <v/>
      </c>
      <c r="AO38" s="24" t="str">
        <f>IF(ISERROR(VLOOKUP(選手データ入力!BJ42,$AS$2:$AT$5,2,0)),"",VLOOKUP(選手データ入力!BJ42,$AS$2:$AT$5,2,0))</f>
        <v/>
      </c>
      <c r="AP38" s="24" t="str">
        <f>IF(選手データ入力!BK42="","",選手データ入力!BK42)</f>
        <v/>
      </c>
      <c r="AQ38" s="25" t="str">
        <f>IF(選手データ入力!BL42="","",選手データ入力!BL42)</f>
        <v/>
      </c>
    </row>
    <row r="39" spans="1:43" ht="9.9499999999999993" customHeight="1">
      <c r="A39" s="19">
        <v>38</v>
      </c>
      <c r="B39" s="20" t="str">
        <f t="shared" si="0"/>
        <v/>
      </c>
      <c r="C39" s="20" t="str">
        <f>IF(選手データ入力!D43="","",選手データ入力!D43)</f>
        <v/>
      </c>
      <c r="D39" s="20" t="str">
        <f>IF(選手データ入力!E43="","",選手データ入力!E43)</f>
        <v/>
      </c>
      <c r="E39" s="20" t="str">
        <f>IF(選手データ入力!H43="","",LEFT(選手データ入力!H43,2))</f>
        <v/>
      </c>
      <c r="F39" s="20" t="str">
        <f>IF(選手データ入力!F43="","",選手データ入力!F43)</f>
        <v/>
      </c>
      <c r="G39" s="20" t="str">
        <f t="shared" si="1"/>
        <v/>
      </c>
      <c r="H39" s="20" t="str">
        <f>IF(C39="","",基本入力!$B$11)</f>
        <v/>
      </c>
      <c r="I39" s="20" t="str">
        <f>IF(選手データ入力!G43="","",選手データ入力!G43)</f>
        <v/>
      </c>
      <c r="J39" s="20" t="str">
        <f>IF(選手データ入力!I43="","",選手データ入力!I43)</f>
        <v/>
      </c>
      <c r="K39" s="20" t="str">
        <f t="shared" si="2"/>
        <v/>
      </c>
      <c r="L39" s="20" t="str">
        <f>IF(選手データ入力!J43="","",選手データ入力!J43)</f>
        <v/>
      </c>
      <c r="M39" s="20" t="str">
        <f t="shared" si="3"/>
        <v/>
      </c>
      <c r="N39" s="20" t="str">
        <f>IF(選手データ入力!O43="","",$AV$3)</f>
        <v/>
      </c>
      <c r="O39" s="20" t="str">
        <f t="shared" si="4"/>
        <v/>
      </c>
      <c r="P39" s="20" t="str">
        <f>IF(選手データ入力!P43="","",$AV$5)</f>
        <v/>
      </c>
      <c r="Q39" s="20" t="str">
        <f t="shared" si="5"/>
        <v/>
      </c>
      <c r="R39" s="28"/>
      <c r="S39" s="29"/>
      <c r="T39" s="23" t="str">
        <f>IF(選手データ入力!Q43="","",選手データ入力!Q43)</f>
        <v/>
      </c>
      <c r="U39" s="24" t="str">
        <f>IF(選手データ入力!R43="","",選手データ入力!R43)</f>
        <v/>
      </c>
      <c r="V39" s="24" t="str">
        <f>IF(ISERROR(VLOOKUP(IF(選手データ入力!R43="","",選手データ入力!S43),$AS$2:$AT$5,2,0)),"",VLOOKUP(IF(選手データ入力!R43="","",選手データ入力!S43),$AS$2:$AT$5,2,0))</f>
        <v/>
      </c>
      <c r="W39" s="24" t="str">
        <f>IF(選手データ入力!T43="","",選手データ入力!T43)</f>
        <v/>
      </c>
      <c r="X39" s="24" t="str">
        <f>IF(選手データ入力!U43="","",選手データ入力!U43)</f>
        <v/>
      </c>
      <c r="Y39" s="24" t="str">
        <f>IF(ISERROR(VLOOKUP(選手データ入力!V43,$AS$2:$AT$5,2,0)),"",VLOOKUP(選手データ入力!V43,$AS$2:$AT$5,2,0))</f>
        <v/>
      </c>
      <c r="Z39" s="24" t="str">
        <f>IF(選手データ入力!W43="","",選手データ入力!W43)</f>
        <v/>
      </c>
      <c r="AA39" s="25" t="str">
        <f>IF(選手データ入力!X43="","",選手データ入力!X43)</f>
        <v/>
      </c>
      <c r="AB39" s="23" t="str">
        <f>IF(選手データ入力!Y43="","",選手データ入力!Y43)</f>
        <v/>
      </c>
      <c r="AC39" s="24" t="str">
        <f>IF(選手データ入力!Z43="","",選手データ入力!Z43)</f>
        <v/>
      </c>
      <c r="AD39" s="24" t="str">
        <f>IF(ISERROR(VLOOKUP(IF(選手データ入力!Z43="","",選手データ入力!AA43),$AS$2:$AT$5,2,0)),"",VLOOKUP(IF(選手データ入力!Z43="","",選手データ入力!AA43),$AS$2:$AT$5,2,0))</f>
        <v/>
      </c>
      <c r="AE39" s="24" t="str">
        <f>IF(選手データ入力!AB43="","",選手データ入力!AB43)</f>
        <v/>
      </c>
      <c r="AF39" s="24" t="str">
        <f>IF(選手データ入力!AC43="","",選手データ入力!AC43)</f>
        <v/>
      </c>
      <c r="AG39" s="24" t="str">
        <f>IF(ISERROR(VLOOKUP(選手データ入力!AD43,$AS$2:$AT$5,2,0)),"",VLOOKUP(選手データ入力!AD43,$AS$2:$AT$5,2,0))</f>
        <v/>
      </c>
      <c r="AH39" s="24" t="str">
        <f>IF(選手データ入力!AE43="","",選手データ入力!AE43)</f>
        <v/>
      </c>
      <c r="AI39" s="25" t="str">
        <f>IF(選手データ入力!AF43="","",選手データ入力!AF43)</f>
        <v/>
      </c>
      <c r="AJ39" s="23" t="str">
        <f>IF(選手データ入力!BE43="","",選手データ入力!BE43)</f>
        <v/>
      </c>
      <c r="AK39" s="24" t="str">
        <f>IF(選手データ入力!BF43="","",選手データ入力!BF43)</f>
        <v/>
      </c>
      <c r="AL39" s="24" t="str">
        <f>IF(ISERROR(VLOOKUP(IF(選手データ入力!BF43="","",選手データ入力!BG43),$AS$2:$AT$5,2,0)),"",VLOOKUP(IF(選手データ入力!BF43="","",選手データ入力!BG43),$AS$2:$AT$5,2,0))</f>
        <v/>
      </c>
      <c r="AM39" s="24" t="str">
        <f>IF(選手データ入力!BH43="","",選手データ入力!BH43)</f>
        <v/>
      </c>
      <c r="AN39" s="24" t="str">
        <f>IF(選手データ入力!BI43="","",選手データ入力!BI43)</f>
        <v/>
      </c>
      <c r="AO39" s="24" t="str">
        <f>IF(ISERROR(VLOOKUP(選手データ入力!BJ43,$AS$2:$AT$5,2,0)),"",VLOOKUP(選手データ入力!BJ43,$AS$2:$AT$5,2,0))</f>
        <v/>
      </c>
      <c r="AP39" s="24" t="str">
        <f>IF(選手データ入力!BK43="","",選手データ入力!BK43)</f>
        <v/>
      </c>
      <c r="AQ39" s="25" t="str">
        <f>IF(選手データ入力!BL43="","",選手データ入力!BL43)</f>
        <v/>
      </c>
    </row>
    <row r="40" spans="1:43" ht="9.9499999999999993" customHeight="1">
      <c r="A40" s="19">
        <v>39</v>
      </c>
      <c r="B40" s="20" t="str">
        <f t="shared" si="0"/>
        <v/>
      </c>
      <c r="C40" s="20" t="str">
        <f>IF(選手データ入力!D44="","",選手データ入力!D44)</f>
        <v/>
      </c>
      <c r="D40" s="20" t="str">
        <f>IF(選手データ入力!E44="","",選手データ入力!E44)</f>
        <v/>
      </c>
      <c r="E40" s="20" t="str">
        <f>IF(選手データ入力!H44="","",LEFT(選手データ入力!H44,2))</f>
        <v/>
      </c>
      <c r="F40" s="20" t="str">
        <f>IF(選手データ入力!F44="","",選手データ入力!F44)</f>
        <v/>
      </c>
      <c r="G40" s="20" t="str">
        <f t="shared" si="1"/>
        <v/>
      </c>
      <c r="H40" s="20" t="str">
        <f>IF(C40="","",基本入力!$B$11)</f>
        <v/>
      </c>
      <c r="I40" s="20" t="str">
        <f>IF(選手データ入力!G44="","",選手データ入力!G44)</f>
        <v/>
      </c>
      <c r="J40" s="20" t="str">
        <f>IF(選手データ入力!I44="","",選手データ入力!I44)</f>
        <v/>
      </c>
      <c r="K40" s="20" t="str">
        <f t="shared" si="2"/>
        <v/>
      </c>
      <c r="L40" s="20" t="str">
        <f>IF(選手データ入力!J44="","",選手データ入力!J44)</f>
        <v/>
      </c>
      <c r="M40" s="20" t="str">
        <f t="shared" si="3"/>
        <v/>
      </c>
      <c r="N40" s="20" t="str">
        <f>IF(選手データ入力!O44="","",$AV$3)</f>
        <v/>
      </c>
      <c r="O40" s="20" t="str">
        <f t="shared" si="4"/>
        <v/>
      </c>
      <c r="P40" s="20" t="str">
        <f>IF(選手データ入力!P44="","",$AV$5)</f>
        <v/>
      </c>
      <c r="Q40" s="20" t="str">
        <f t="shared" si="5"/>
        <v/>
      </c>
      <c r="R40" s="28"/>
      <c r="S40" s="29"/>
      <c r="T40" s="23" t="str">
        <f>IF(選手データ入力!Q44="","",選手データ入力!Q44)</f>
        <v/>
      </c>
      <c r="U40" s="24" t="str">
        <f>IF(選手データ入力!R44="","",選手データ入力!R44)</f>
        <v/>
      </c>
      <c r="V40" s="24" t="str">
        <f>IF(ISERROR(VLOOKUP(IF(選手データ入力!R44="","",選手データ入力!S44),$AS$2:$AT$5,2,0)),"",VLOOKUP(IF(選手データ入力!R44="","",選手データ入力!S44),$AS$2:$AT$5,2,0))</f>
        <v/>
      </c>
      <c r="W40" s="24" t="str">
        <f>IF(選手データ入力!T44="","",選手データ入力!T44)</f>
        <v/>
      </c>
      <c r="X40" s="24" t="str">
        <f>IF(選手データ入力!U44="","",選手データ入力!U44)</f>
        <v/>
      </c>
      <c r="Y40" s="24" t="str">
        <f>IF(ISERROR(VLOOKUP(選手データ入力!V44,$AS$2:$AT$5,2,0)),"",VLOOKUP(選手データ入力!V44,$AS$2:$AT$5,2,0))</f>
        <v/>
      </c>
      <c r="Z40" s="24" t="str">
        <f>IF(選手データ入力!W44="","",選手データ入力!W44)</f>
        <v/>
      </c>
      <c r="AA40" s="25" t="str">
        <f>IF(選手データ入力!X44="","",選手データ入力!X44)</f>
        <v/>
      </c>
      <c r="AB40" s="23" t="str">
        <f>IF(選手データ入力!Y44="","",選手データ入力!Y44)</f>
        <v/>
      </c>
      <c r="AC40" s="24" t="str">
        <f>IF(選手データ入力!Z44="","",選手データ入力!Z44)</f>
        <v/>
      </c>
      <c r="AD40" s="24" t="str">
        <f>IF(ISERROR(VLOOKUP(IF(選手データ入力!Z44="","",選手データ入力!AA44),$AS$2:$AT$5,2,0)),"",VLOOKUP(IF(選手データ入力!Z44="","",選手データ入力!AA44),$AS$2:$AT$5,2,0))</f>
        <v/>
      </c>
      <c r="AE40" s="24" t="str">
        <f>IF(選手データ入力!AB44="","",選手データ入力!AB44)</f>
        <v/>
      </c>
      <c r="AF40" s="24" t="str">
        <f>IF(選手データ入力!AC44="","",選手データ入力!AC44)</f>
        <v/>
      </c>
      <c r="AG40" s="24" t="str">
        <f>IF(ISERROR(VLOOKUP(選手データ入力!AD44,$AS$2:$AT$5,2,0)),"",VLOOKUP(選手データ入力!AD44,$AS$2:$AT$5,2,0))</f>
        <v/>
      </c>
      <c r="AH40" s="24" t="str">
        <f>IF(選手データ入力!AE44="","",選手データ入力!AE44)</f>
        <v/>
      </c>
      <c r="AI40" s="25" t="str">
        <f>IF(選手データ入力!AF44="","",選手データ入力!AF44)</f>
        <v/>
      </c>
      <c r="AJ40" s="23" t="str">
        <f>IF(選手データ入力!BE44="","",選手データ入力!BE44)</f>
        <v/>
      </c>
      <c r="AK40" s="24" t="str">
        <f>IF(選手データ入力!BF44="","",選手データ入力!BF44)</f>
        <v/>
      </c>
      <c r="AL40" s="24" t="str">
        <f>IF(ISERROR(VLOOKUP(IF(選手データ入力!BF44="","",選手データ入力!BG44),$AS$2:$AT$5,2,0)),"",VLOOKUP(IF(選手データ入力!BF44="","",選手データ入力!BG44),$AS$2:$AT$5,2,0))</f>
        <v/>
      </c>
      <c r="AM40" s="24" t="str">
        <f>IF(選手データ入力!BH44="","",選手データ入力!BH44)</f>
        <v/>
      </c>
      <c r="AN40" s="24" t="str">
        <f>IF(選手データ入力!BI44="","",選手データ入力!BI44)</f>
        <v/>
      </c>
      <c r="AO40" s="24" t="str">
        <f>IF(ISERROR(VLOOKUP(選手データ入力!BJ44,$AS$2:$AT$5,2,0)),"",VLOOKUP(選手データ入力!BJ44,$AS$2:$AT$5,2,0))</f>
        <v/>
      </c>
      <c r="AP40" s="24" t="str">
        <f>IF(選手データ入力!BK44="","",選手データ入力!BK44)</f>
        <v/>
      </c>
      <c r="AQ40" s="25" t="str">
        <f>IF(選手データ入力!BL44="","",選手データ入力!BL44)</f>
        <v/>
      </c>
    </row>
    <row r="41" spans="1:43" ht="9.75" customHeight="1">
      <c r="A41" s="19">
        <v>40</v>
      </c>
      <c r="B41" s="20" t="str">
        <f t="shared" si="0"/>
        <v/>
      </c>
      <c r="C41" s="20" t="str">
        <f>IF(選手データ入力!D45="","",選手データ入力!D45)</f>
        <v/>
      </c>
      <c r="D41" s="20" t="str">
        <f>IF(選手データ入力!E45="","",選手データ入力!E45)</f>
        <v/>
      </c>
      <c r="E41" s="20" t="str">
        <f>IF(選手データ入力!H45="","",LEFT(選手データ入力!H45,2))</f>
        <v/>
      </c>
      <c r="F41" s="20" t="str">
        <f>IF(選手データ入力!F45="","",選手データ入力!F45)</f>
        <v/>
      </c>
      <c r="G41" s="20" t="str">
        <f t="shared" si="1"/>
        <v/>
      </c>
      <c r="H41" s="20" t="str">
        <f>IF(C41="","",基本入力!$B$11)</f>
        <v/>
      </c>
      <c r="I41" s="20" t="str">
        <f>IF(選手データ入力!G45="","",選手データ入力!G45)</f>
        <v/>
      </c>
      <c r="J41" s="20" t="str">
        <f>IF(選手データ入力!I45="","",選手データ入力!I45)</f>
        <v/>
      </c>
      <c r="K41" s="20" t="str">
        <f t="shared" si="2"/>
        <v/>
      </c>
      <c r="L41" s="20" t="str">
        <f>IF(選手データ入力!J45="","",選手データ入力!J45)</f>
        <v/>
      </c>
      <c r="M41" s="20" t="str">
        <f t="shared" si="3"/>
        <v/>
      </c>
      <c r="N41" s="20" t="str">
        <f>IF(選手データ入力!O45="","",$AV$3)</f>
        <v/>
      </c>
      <c r="O41" s="20" t="str">
        <f t="shared" si="4"/>
        <v/>
      </c>
      <c r="P41" s="20" t="str">
        <f>IF(選手データ入力!P45="","",$AV$5)</f>
        <v/>
      </c>
      <c r="Q41" s="20" t="str">
        <f t="shared" si="5"/>
        <v/>
      </c>
      <c r="R41" s="28"/>
      <c r="S41" s="29"/>
      <c r="T41" s="23" t="str">
        <f>IF(選手データ入力!Q45="","",選手データ入力!Q45)</f>
        <v/>
      </c>
      <c r="U41" s="24" t="str">
        <f>IF(選手データ入力!R45="","",選手データ入力!R45)</f>
        <v/>
      </c>
      <c r="V41" s="24" t="str">
        <f>IF(ISERROR(VLOOKUP(IF(選手データ入力!R45="","",選手データ入力!S45),$AS$2:$AT$5,2,0)),"",VLOOKUP(IF(選手データ入力!R45="","",選手データ入力!S45),$AS$2:$AT$5,2,0))</f>
        <v/>
      </c>
      <c r="W41" s="24" t="str">
        <f>IF(選手データ入力!T45="","",選手データ入力!T45)</f>
        <v/>
      </c>
      <c r="X41" s="24" t="str">
        <f>IF(選手データ入力!U45="","",選手データ入力!U45)</f>
        <v/>
      </c>
      <c r="Y41" s="24" t="str">
        <f>IF(ISERROR(VLOOKUP(選手データ入力!V45,$AS$2:$AT$5,2,0)),"",VLOOKUP(選手データ入力!V45,$AS$2:$AT$5,2,0))</f>
        <v/>
      </c>
      <c r="Z41" s="24" t="str">
        <f>IF(選手データ入力!W45="","",選手データ入力!W45)</f>
        <v/>
      </c>
      <c r="AA41" s="25" t="str">
        <f>IF(選手データ入力!X45="","",選手データ入力!X45)</f>
        <v/>
      </c>
      <c r="AB41" s="23" t="str">
        <f>IF(選手データ入力!Y45="","",選手データ入力!Y45)</f>
        <v/>
      </c>
      <c r="AC41" s="24" t="str">
        <f>IF(選手データ入力!Z45="","",選手データ入力!Z45)</f>
        <v/>
      </c>
      <c r="AD41" s="24" t="str">
        <f>IF(ISERROR(VLOOKUP(IF(選手データ入力!Z45="","",選手データ入力!AA45),$AS$2:$AT$5,2,0)),"",VLOOKUP(IF(選手データ入力!Z45="","",選手データ入力!AA45),$AS$2:$AT$5,2,0))</f>
        <v/>
      </c>
      <c r="AE41" s="24" t="str">
        <f>IF(選手データ入力!AB45="","",選手データ入力!AB45)</f>
        <v/>
      </c>
      <c r="AF41" s="24" t="str">
        <f>IF(選手データ入力!AC45="","",選手データ入力!AC45)</f>
        <v/>
      </c>
      <c r="AG41" s="24" t="str">
        <f>IF(ISERROR(VLOOKUP(選手データ入力!AD45,$AS$2:$AT$5,2,0)),"",VLOOKUP(選手データ入力!AD45,$AS$2:$AT$5,2,0))</f>
        <v/>
      </c>
      <c r="AH41" s="24" t="str">
        <f>IF(選手データ入力!AE45="","",選手データ入力!AE45)</f>
        <v/>
      </c>
      <c r="AI41" s="25" t="str">
        <f>IF(選手データ入力!AF45="","",選手データ入力!AF45)</f>
        <v/>
      </c>
      <c r="AJ41" s="23" t="str">
        <f>IF(選手データ入力!BE45="","",選手データ入力!BE45)</f>
        <v/>
      </c>
      <c r="AK41" s="24" t="str">
        <f>IF(選手データ入力!BF45="","",選手データ入力!BF45)</f>
        <v/>
      </c>
      <c r="AL41" s="24" t="str">
        <f>IF(ISERROR(VLOOKUP(IF(選手データ入力!BF45="","",選手データ入力!BG45),$AS$2:$AT$5,2,0)),"",VLOOKUP(IF(選手データ入力!BF45="","",選手データ入力!BG45),$AS$2:$AT$5,2,0))</f>
        <v/>
      </c>
      <c r="AM41" s="24" t="str">
        <f>IF(選手データ入力!BH45="","",選手データ入力!BH45)</f>
        <v/>
      </c>
      <c r="AN41" s="24" t="str">
        <f>IF(選手データ入力!BI45="","",選手データ入力!BI45)</f>
        <v/>
      </c>
      <c r="AO41" s="24" t="str">
        <f>IF(ISERROR(VLOOKUP(選手データ入力!BJ45,$AS$2:$AT$5,2,0)),"",VLOOKUP(選手データ入力!BJ45,$AS$2:$AT$5,2,0))</f>
        <v/>
      </c>
      <c r="AP41" s="24" t="str">
        <f>IF(選手データ入力!BK45="","",選手データ入力!BK45)</f>
        <v/>
      </c>
      <c r="AQ41" s="25" t="str">
        <f>IF(選手データ入力!BL45="","",選手データ入力!BL45)</f>
        <v/>
      </c>
    </row>
    <row r="42" spans="1:43" ht="13.5" customHeight="1">
      <c r="T42" s="23" t="str">
        <f>IF(選手データ入力!Q46="","",選手データ入力!Q46)</f>
        <v/>
      </c>
      <c r="U42" s="24" t="str">
        <f>IF(選手データ入力!R46="","",選手データ入力!R46)</f>
        <v/>
      </c>
      <c r="V42" s="24" t="str">
        <f>IF(ISERROR(VLOOKUP(IF(選手データ入力!R46="","",選手データ入力!S46),$AS$2:$AT$5,2,0)),"",VLOOKUP(IF(選手データ入力!R46="","",選手データ入力!S46),$AS$2:$AT$5,2,0))</f>
        <v/>
      </c>
      <c r="W42" s="24" t="str">
        <f>IF(選手データ入力!T46="","",選手データ入力!T46)</f>
        <v/>
      </c>
      <c r="X42" s="24" t="str">
        <f>IF(選手データ入力!U46="","",選手データ入力!U46)</f>
        <v/>
      </c>
      <c r="Y42" s="24" t="str">
        <f>IF(ISERROR(VLOOKUP(選手データ入力!V46,$AS$2:$AT$5,2,0)),"",VLOOKUP(選手データ入力!V46,$AS$2:$AT$5,2,0))</f>
        <v/>
      </c>
      <c r="Z42" s="24" t="str">
        <f>IF(選手データ入力!W46="","",選手データ入力!W46)</f>
        <v/>
      </c>
      <c r="AA42" s="25" t="str">
        <f>IF(選手データ入力!X46="","",選手データ入力!X46)</f>
        <v/>
      </c>
      <c r="AB42" s="23" t="str">
        <f>IF(選手データ入力!Y46="","",選手データ入力!Y46)</f>
        <v/>
      </c>
      <c r="AC42" s="24" t="str">
        <f>IF(選手データ入力!Z46="","",選手データ入力!Z46)</f>
        <v/>
      </c>
      <c r="AD42" s="24" t="str">
        <f>IF(ISERROR(VLOOKUP(IF(選手データ入力!Z46="","",選手データ入力!AA46),$AS$2:$AT$5,2,0)),"",VLOOKUP(IF(選手データ入力!Z46="","",選手データ入力!AA46),$AS$2:$AT$5,2,0))</f>
        <v/>
      </c>
      <c r="AE42" s="24" t="str">
        <f>IF(選手データ入力!AB46="","",選手データ入力!AB46)</f>
        <v/>
      </c>
      <c r="AF42" s="24" t="str">
        <f>IF(選手データ入力!AC46="","",選手データ入力!AC46)</f>
        <v/>
      </c>
      <c r="AG42" s="24" t="str">
        <f>IF(ISERROR(VLOOKUP(選手データ入力!AD46,$AS$2:$AT$5,2,0)),"",VLOOKUP(選手データ入力!AD46,$AS$2:$AT$5,2,0))</f>
        <v/>
      </c>
      <c r="AH42" s="24" t="str">
        <f>IF(選手データ入力!AE46="","",選手データ入力!AE46)</f>
        <v/>
      </c>
      <c r="AI42" s="25" t="str">
        <f>IF(選手データ入力!AF46="","",選手データ入力!AF46)</f>
        <v/>
      </c>
      <c r="AJ42" s="23" t="str">
        <f>IF(選手データ入力!BE46="","",選手データ入力!BE46)</f>
        <v/>
      </c>
      <c r="AK42" s="24" t="str">
        <f>IF(選手データ入力!BF46="","",選手データ入力!BF46)</f>
        <v/>
      </c>
      <c r="AL42" s="24" t="str">
        <f>IF(ISERROR(VLOOKUP(IF(選手データ入力!BF46="","",選手データ入力!BG46),$AS$2:$AT$5,2,0)),"",VLOOKUP(IF(選手データ入力!BF46="","",選手データ入力!BG46),$AS$2:$AT$5,2,0))</f>
        <v/>
      </c>
      <c r="AM42" s="24" t="str">
        <f>IF(選手データ入力!BH46="","",選手データ入力!BH46)</f>
        <v/>
      </c>
      <c r="AN42" s="24" t="str">
        <f>IF(選手データ入力!BI46="","",選手データ入力!BI46)</f>
        <v/>
      </c>
      <c r="AO42" s="24" t="str">
        <f>IF(ISERROR(VLOOKUP(選手データ入力!BJ46,$AS$2:$AT$5,2,0)),"",VLOOKUP(選手データ入力!BJ46,$AS$2:$AT$5,2,0))</f>
        <v/>
      </c>
      <c r="AP42" s="24" t="str">
        <f>IF(選手データ入力!BK46="","",選手データ入力!BK46)</f>
        <v/>
      </c>
      <c r="AQ42" s="25" t="str">
        <f>IF(選手データ入力!BL46="","",選手データ入力!BL46)</f>
        <v/>
      </c>
    </row>
    <row r="43" spans="1:43" ht="12.75" hidden="1" customHeight="1">
      <c r="F43" s="18"/>
      <c r="G43" s="36"/>
      <c r="H43" s="37"/>
      <c r="I43" s="37"/>
      <c r="J43" s="37"/>
      <c r="K43" s="37"/>
      <c r="T43" s="12"/>
      <c r="U43" s="13"/>
      <c r="V43" s="14" t="str">
        <f t="shared" ref="V43" si="6">IF(O43="","",IF(BG43=0,"","分"))</f>
        <v/>
      </c>
      <c r="W43" s="13"/>
      <c r="X43" s="13"/>
      <c r="Y43" s="14" t="str">
        <f t="shared" ref="Y43" si="7">IF(O43="","",IF(BG43=0,"m","秒"))</f>
        <v/>
      </c>
      <c r="Z43" s="13"/>
      <c r="AA43" s="15"/>
      <c r="AB43" s="12"/>
      <c r="AC43" s="13"/>
      <c r="AD43" s="14" t="str">
        <f t="shared" ref="AD43" si="8">IF(P43="","",IF(BH43=0,"","分"))</f>
        <v/>
      </c>
      <c r="AE43" s="13"/>
      <c r="AF43" s="13"/>
      <c r="AG43" s="14" t="str">
        <f t="shared" ref="AG43" si="9">IF(P43="","",IF(BH43=0,"m","秒"))</f>
        <v/>
      </c>
      <c r="AH43" s="13"/>
      <c r="AI43" s="15"/>
      <c r="AJ43" s="12"/>
      <c r="AK43" s="13"/>
      <c r="AL43" s="14" t="str">
        <f t="shared" ref="AL43" si="10">IF(Q43="","",IF(BI43=0,"","分"))</f>
        <v/>
      </c>
      <c r="AM43" s="13"/>
      <c r="AN43" s="13"/>
      <c r="AO43" s="14" t="str">
        <f t="shared" ref="AO43" si="11">IF(Q43="","",IF(BI43=0,"m","秒"))</f>
        <v/>
      </c>
      <c r="AP43" s="13"/>
      <c r="AQ43" s="15"/>
    </row>
    <row r="44" spans="1:43" ht="12.75" hidden="1" customHeight="1">
      <c r="F44" s="18"/>
      <c r="G44" s="36"/>
      <c r="H44" s="37"/>
      <c r="I44" s="37"/>
      <c r="J44" s="37"/>
      <c r="K44" s="37"/>
    </row>
    <row r="45" spans="1:43" ht="12.75" hidden="1" customHeight="1">
      <c r="F45" s="18"/>
      <c r="G45" s="36"/>
      <c r="H45" s="37"/>
      <c r="I45" s="37"/>
      <c r="J45" s="37"/>
      <c r="K45" s="37"/>
    </row>
    <row r="46" spans="1:43" ht="12.75" hidden="1" customHeight="1">
      <c r="F46" s="18"/>
      <c r="G46" s="36"/>
      <c r="H46" s="37"/>
      <c r="I46" s="37"/>
      <c r="J46" s="37"/>
      <c r="K46" s="37"/>
    </row>
    <row r="47" spans="1:43" ht="12.75" hidden="1" customHeight="1">
      <c r="F47" s="18"/>
      <c r="G47" s="36"/>
      <c r="H47" s="37"/>
      <c r="I47" s="37"/>
      <c r="J47" s="37"/>
      <c r="K47" s="37"/>
    </row>
    <row r="48" spans="1:43" ht="12.75" hidden="1" customHeight="1">
      <c r="F48" s="18"/>
      <c r="G48" s="36"/>
      <c r="H48" s="37"/>
      <c r="I48" s="37"/>
      <c r="J48" s="37"/>
      <c r="K48" s="37"/>
    </row>
    <row r="49" spans="6:11" ht="12.75" hidden="1" customHeight="1">
      <c r="F49" s="18"/>
      <c r="G49" s="36"/>
      <c r="H49" s="37"/>
      <c r="I49" s="37"/>
      <c r="J49" s="37"/>
      <c r="K49" s="37"/>
    </row>
    <row r="50" spans="6:11" ht="12.75" hidden="1" customHeight="1">
      <c r="G50" s="36"/>
      <c r="H50" s="37"/>
      <c r="I50" s="37"/>
      <c r="J50" s="37"/>
      <c r="K50" s="37"/>
    </row>
    <row r="51" spans="6:11" ht="12.75" hidden="1" customHeight="1">
      <c r="G51" s="36"/>
      <c r="H51" s="37"/>
      <c r="I51" s="37"/>
      <c r="J51" s="37"/>
      <c r="K51" s="37"/>
    </row>
    <row r="52" spans="6:11" ht="12.75" hidden="1" customHeight="1">
      <c r="G52" s="36"/>
      <c r="H52" s="37"/>
      <c r="I52" s="37"/>
      <c r="J52" s="37"/>
      <c r="K52" s="37"/>
    </row>
    <row r="53" spans="6:11" ht="12.75" hidden="1" customHeight="1">
      <c r="G53" s="36"/>
      <c r="H53" s="37"/>
      <c r="I53" s="37"/>
      <c r="J53" s="37"/>
      <c r="K53" s="37"/>
    </row>
    <row r="54" spans="6:11" ht="12.75" hidden="1" customHeight="1">
      <c r="H54" s="37"/>
      <c r="I54" s="37"/>
      <c r="J54" s="37"/>
      <c r="K54" s="37"/>
    </row>
    <row r="55" spans="6:11" ht="12.75" hidden="1" customHeight="1">
      <c r="H55" s="37"/>
      <c r="I55" s="37"/>
      <c r="J55" s="37"/>
      <c r="K55" s="37"/>
    </row>
    <row r="56" spans="6:11" ht="12.75" hidden="1" customHeight="1">
      <c r="H56" s="37"/>
      <c r="I56" s="37"/>
      <c r="J56" s="37"/>
      <c r="K56" s="37"/>
    </row>
    <row r="57" spans="6:11" ht="12.75" hidden="1" customHeight="1">
      <c r="H57" s="37"/>
      <c r="I57" s="37"/>
      <c r="J57" s="37"/>
      <c r="K57" s="37"/>
    </row>
    <row r="58" spans="6:11" ht="12.75" hidden="1" customHeight="1">
      <c r="H58" s="37"/>
      <c r="I58" s="37"/>
      <c r="J58" s="37"/>
      <c r="K58" s="37"/>
    </row>
    <row r="59" spans="6:11" ht="12.75" hidden="1" customHeight="1">
      <c r="H59" s="37"/>
      <c r="I59" s="37"/>
      <c r="J59" s="37"/>
      <c r="K59" s="37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T1:AA1"/>
    <mergeCell ref="AB1:AI1"/>
    <mergeCell ref="AJ1:AQ1"/>
  </mergeCells>
  <phoneticPr fontId="3"/>
  <dataValidations count="2">
    <dataValidation imeMode="halfAlpha" allowBlank="1" showInputMessage="1" showErrorMessage="1" sqref="AG43 AL43 AD43 AO43 V43 Y43"/>
    <dataValidation type="textLength" errorStyle="warning" imeMode="halfAlpha" operator="equal" allowBlank="1" showInputMessage="1" showErrorMessage="1" errorTitle="入力上の注意です！" error="セル内には1つのみ数字を入れてください！" sqref="AE43:AF43 AM43:AN43 Z43:AC43 AH43:AK43 AP43:AQ43 T43:U43 W43:X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初期設定</vt:lpstr>
      <vt:lpstr>基本入力</vt:lpstr>
      <vt:lpstr>選手データ入力</vt:lpstr>
      <vt:lpstr>女子一覧</vt:lpstr>
      <vt:lpstr>女子一覧 (2)</vt:lpstr>
      <vt:lpstr>●貼付（事務局）</vt:lpstr>
      <vt:lpstr>女子一覧!Print_Area</vt:lpstr>
      <vt:lpstr>'女子一覧 (2)'!Print_Area</vt:lpstr>
      <vt:lpstr>選手データ入力!Print_Area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ab-nittai40</cp:lastModifiedBy>
  <cp:lastPrinted>2020-06-26T01:18:42Z</cp:lastPrinted>
  <dcterms:created xsi:type="dcterms:W3CDTF">2008-03-21T01:45:02Z</dcterms:created>
  <dcterms:modified xsi:type="dcterms:W3CDTF">2021-06-29T23:03:13Z</dcterms:modified>
</cp:coreProperties>
</file>