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60" windowHeight="7965"/>
  </bookViews>
  <sheets>
    <sheet name="種目毎" sheetId="7" r:id="rId1"/>
    <sheet name="抽出" sheetId="2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  <sheet name="Sheet6" sheetId="8" state="hidden" r:id="rId7"/>
    <sheet name="Sheet1" sheetId="9" state="hidden" r:id="rId8"/>
  </sheets>
  <definedNames>
    <definedName name="_xlnm._FilterDatabase" localSheetId="0" hidden="1">種目毎!$A$3:$W$3</definedName>
    <definedName name="_xlnm._FilterDatabase" localSheetId="1" hidden="1">抽出!$A$3:$HB$198</definedName>
    <definedName name="_xlnm.Print_Area" localSheetId="0">種目毎!$A$1:$W$53</definedName>
    <definedName name="_xlnm.Print_Titles" localSheetId="0">種目毎!$1:$3</definedName>
  </definedNames>
  <calcPr calcId="145621" calcOnSave="0"/>
</workbook>
</file>

<file path=xl/calcChain.xml><?xml version="1.0" encoding="utf-8"?>
<calcChain xmlns="http://schemas.openxmlformats.org/spreadsheetml/2006/main">
  <c r="W16" i="7" l="1"/>
  <c r="V53" i="7"/>
  <c r="R53" i="7"/>
  <c r="K53" i="7"/>
  <c r="G53" i="7"/>
  <c r="W52" i="7"/>
  <c r="S52" i="7"/>
  <c r="O52" i="7"/>
  <c r="I52" i="7"/>
  <c r="D52" i="7"/>
  <c r="V51" i="7"/>
  <c r="R51" i="7"/>
  <c r="K51" i="7"/>
  <c r="G51" i="7"/>
  <c r="W50" i="7"/>
  <c r="S50" i="7"/>
  <c r="O50" i="7"/>
  <c r="I50" i="7"/>
  <c r="D50" i="7"/>
  <c r="V49" i="7"/>
  <c r="R49" i="7"/>
  <c r="K49" i="7"/>
  <c r="G49" i="7"/>
  <c r="W48" i="7"/>
  <c r="S48" i="7"/>
  <c r="O48" i="7"/>
  <c r="I48" i="7"/>
  <c r="D48" i="7"/>
  <c r="V47" i="7"/>
  <c r="R47" i="7"/>
  <c r="K47" i="7"/>
  <c r="G47" i="7"/>
  <c r="W46" i="7"/>
  <c r="S46" i="7"/>
  <c r="O46" i="7"/>
  <c r="I46" i="7"/>
  <c r="D46" i="7"/>
  <c r="V45" i="7"/>
  <c r="R45" i="7"/>
  <c r="K45" i="7"/>
  <c r="G45" i="7"/>
  <c r="W44" i="7"/>
  <c r="S44" i="7"/>
  <c r="O44" i="7"/>
  <c r="I44" i="7"/>
  <c r="D44" i="7"/>
  <c r="V43" i="7"/>
  <c r="R43" i="7"/>
  <c r="K43" i="7"/>
  <c r="G43" i="7"/>
  <c r="W42" i="7"/>
  <c r="S42" i="7"/>
  <c r="I42" i="7"/>
  <c r="D42" i="7"/>
  <c r="V41" i="7"/>
  <c r="O41" i="7"/>
  <c r="G41" i="7"/>
  <c r="W40" i="7"/>
  <c r="S40" i="7"/>
  <c r="I40" i="7"/>
  <c r="D40" i="7"/>
  <c r="V39" i="7"/>
  <c r="O39" i="7"/>
  <c r="G39" i="7"/>
  <c r="W38" i="7"/>
  <c r="S38" i="7"/>
  <c r="I38" i="7"/>
  <c r="D38" i="7"/>
  <c r="V37" i="7"/>
  <c r="O37" i="7"/>
  <c r="G37" i="7"/>
  <c r="W36" i="7"/>
  <c r="S36" i="7"/>
  <c r="I36" i="7"/>
  <c r="D36" i="7"/>
  <c r="V35" i="7"/>
  <c r="O35" i="7"/>
  <c r="G35" i="7"/>
  <c r="W34" i="7"/>
  <c r="S34" i="7"/>
  <c r="I34" i="7"/>
  <c r="D34" i="7"/>
  <c r="V33" i="7"/>
  <c r="O33" i="7"/>
  <c r="G33" i="7"/>
  <c r="W32" i="7"/>
  <c r="S32" i="7"/>
  <c r="I32" i="7"/>
  <c r="D32" i="7"/>
  <c r="V31" i="7"/>
  <c r="O31" i="7"/>
  <c r="G31" i="7"/>
  <c r="W30" i="7"/>
  <c r="S30" i="7"/>
  <c r="I30" i="7"/>
  <c r="D30" i="7"/>
  <c r="V29" i="7"/>
  <c r="O29" i="7"/>
  <c r="G29" i="7"/>
  <c r="W28" i="7"/>
  <c r="S28" i="7"/>
  <c r="I28" i="7"/>
  <c r="D28" i="7"/>
  <c r="V27" i="7"/>
  <c r="O27" i="7"/>
  <c r="G27" i="7"/>
  <c r="W26" i="7"/>
  <c r="S26" i="7"/>
  <c r="I26" i="7"/>
  <c r="D26" i="7"/>
  <c r="V25" i="7"/>
  <c r="O25" i="7"/>
  <c r="G25" i="7"/>
  <c r="W24" i="7"/>
  <c r="S24" i="7"/>
  <c r="I24" i="7"/>
  <c r="D24" i="7"/>
  <c r="V23" i="7"/>
  <c r="O23" i="7"/>
  <c r="G23" i="7"/>
  <c r="W22" i="7"/>
  <c r="S22" i="7"/>
  <c r="I22" i="7"/>
  <c r="D22" i="7"/>
  <c r="V21" i="7"/>
  <c r="O21" i="7"/>
  <c r="G21" i="7"/>
  <c r="W20" i="7"/>
  <c r="S20" i="7"/>
  <c r="I20" i="7"/>
  <c r="D20" i="7"/>
  <c r="V19" i="7"/>
  <c r="O19" i="7"/>
  <c r="G19" i="7"/>
  <c r="W18" i="7"/>
  <c r="S18" i="7"/>
  <c r="I18" i="7"/>
  <c r="D18" i="7"/>
  <c r="V17" i="7"/>
  <c r="O17" i="7"/>
  <c r="G17" i="7"/>
  <c r="V16" i="7"/>
  <c r="O16" i="7"/>
  <c r="G16" i="7"/>
  <c r="W15" i="7"/>
  <c r="S15" i="7"/>
  <c r="I15" i="7"/>
  <c r="D15" i="7"/>
  <c r="V14" i="7"/>
  <c r="O14" i="7"/>
  <c r="G14" i="7"/>
  <c r="W13" i="7"/>
  <c r="S13" i="7"/>
  <c r="I13" i="7"/>
  <c r="D13" i="7"/>
  <c r="V12" i="7"/>
  <c r="O12" i="7"/>
  <c r="G12" i="7"/>
  <c r="W11" i="7"/>
  <c r="S11" i="7"/>
  <c r="I11" i="7"/>
  <c r="D11" i="7"/>
  <c r="V10" i="7"/>
  <c r="O10" i="7"/>
  <c r="G10" i="7"/>
  <c r="W9" i="7"/>
  <c r="S9" i="7"/>
  <c r="I9" i="7"/>
  <c r="D9" i="7"/>
  <c r="V8" i="7"/>
  <c r="O8" i="7"/>
  <c r="G8" i="7"/>
  <c r="W7" i="7"/>
  <c r="S7" i="7"/>
  <c r="I7" i="7"/>
  <c r="D7" i="7"/>
  <c r="V6" i="7"/>
  <c r="O6" i="7"/>
  <c r="G6" i="7"/>
  <c r="W5" i="7"/>
  <c r="S5" i="7"/>
  <c r="I5" i="7"/>
  <c r="D5" i="7"/>
  <c r="V4" i="7"/>
  <c r="O4" i="7"/>
  <c r="D4" i="7"/>
  <c r="W53" i="7"/>
  <c r="S53" i="7"/>
  <c r="O53" i="7"/>
  <c r="I53" i="7"/>
  <c r="D53" i="7"/>
  <c r="V52" i="7"/>
  <c r="R52" i="7"/>
  <c r="K52" i="7"/>
  <c r="G52" i="7"/>
  <c r="W51" i="7"/>
  <c r="S51" i="7"/>
  <c r="O51" i="7"/>
  <c r="I51" i="7"/>
  <c r="D51" i="7"/>
  <c r="V50" i="7"/>
  <c r="R50" i="7"/>
  <c r="K50" i="7"/>
  <c r="G50" i="7"/>
  <c r="W49" i="7"/>
  <c r="S49" i="7"/>
  <c r="O49" i="7"/>
  <c r="I49" i="7"/>
  <c r="D49" i="7"/>
  <c r="V48" i="7"/>
  <c r="R48" i="7"/>
  <c r="K48" i="7"/>
  <c r="G48" i="7"/>
  <c r="W47" i="7"/>
  <c r="S47" i="7"/>
  <c r="O47" i="7"/>
  <c r="I47" i="7"/>
  <c r="D47" i="7"/>
  <c r="V46" i="7"/>
  <c r="R46" i="7"/>
  <c r="K46" i="7"/>
  <c r="G46" i="7"/>
  <c r="W45" i="7"/>
  <c r="S45" i="7"/>
  <c r="O45" i="7"/>
  <c r="I45" i="7"/>
  <c r="D45" i="7"/>
  <c r="V44" i="7"/>
  <c r="R44" i="7"/>
  <c r="K44" i="7"/>
  <c r="G44" i="7"/>
  <c r="W43" i="7"/>
  <c r="S43" i="7"/>
  <c r="O43" i="7"/>
  <c r="I43" i="7"/>
  <c r="D43" i="7"/>
  <c r="V42" i="7"/>
  <c r="O42" i="7"/>
  <c r="G42" i="7"/>
  <c r="W41" i="7"/>
  <c r="S41" i="7"/>
  <c r="I41" i="7"/>
  <c r="D41" i="7"/>
  <c r="V40" i="7"/>
  <c r="O40" i="7"/>
  <c r="G40" i="7"/>
  <c r="W39" i="7"/>
  <c r="S39" i="7"/>
  <c r="I39" i="7"/>
  <c r="D39" i="7"/>
  <c r="V38" i="7"/>
  <c r="O38" i="7"/>
  <c r="G38" i="7"/>
  <c r="W37" i="7"/>
  <c r="S37" i="7"/>
  <c r="I37" i="7"/>
  <c r="D37" i="7"/>
  <c r="V36" i="7"/>
  <c r="O36" i="7"/>
  <c r="G36" i="7"/>
  <c r="W35" i="7"/>
  <c r="S35" i="7"/>
  <c r="I35" i="7"/>
  <c r="D35" i="7"/>
  <c r="V34" i="7"/>
  <c r="O34" i="7"/>
  <c r="G34" i="7"/>
  <c r="W33" i="7"/>
  <c r="S33" i="7"/>
  <c r="I33" i="7"/>
  <c r="D33" i="7"/>
  <c r="V32" i="7"/>
  <c r="O32" i="7"/>
  <c r="G32" i="7"/>
  <c r="W31" i="7"/>
  <c r="S31" i="7"/>
  <c r="I31" i="7"/>
  <c r="D31" i="7"/>
  <c r="V30" i="7"/>
  <c r="O30" i="7"/>
  <c r="G30" i="7"/>
  <c r="W29" i="7"/>
  <c r="S29" i="7"/>
  <c r="I29" i="7"/>
  <c r="D29" i="7"/>
  <c r="V28" i="7"/>
  <c r="O28" i="7"/>
  <c r="G28" i="7"/>
  <c r="W27" i="7"/>
  <c r="S27" i="7"/>
  <c r="I27" i="7"/>
  <c r="D27" i="7"/>
  <c r="V26" i="7"/>
  <c r="O26" i="7"/>
  <c r="G26" i="7"/>
  <c r="W25" i="7"/>
  <c r="S25" i="7"/>
  <c r="I25" i="7"/>
  <c r="D25" i="7"/>
  <c r="V24" i="7"/>
  <c r="O24" i="7"/>
  <c r="G24" i="7"/>
  <c r="W23" i="7"/>
  <c r="S23" i="7"/>
  <c r="I23" i="7"/>
  <c r="D23" i="7"/>
  <c r="V22" i="7"/>
  <c r="O22" i="7"/>
  <c r="G22" i="7"/>
  <c r="W21" i="7"/>
  <c r="S21" i="7"/>
  <c r="I21" i="7"/>
  <c r="D21" i="7"/>
  <c r="V20" i="7"/>
  <c r="O20" i="7"/>
  <c r="G20" i="7"/>
  <c r="W19" i="7"/>
  <c r="S19" i="7"/>
  <c r="I19" i="7"/>
  <c r="D19" i="7"/>
  <c r="V18" i="7"/>
  <c r="O18" i="7"/>
  <c r="G18" i="7"/>
  <c r="W17" i="7"/>
  <c r="S17" i="7"/>
  <c r="I17" i="7"/>
  <c r="D17" i="7"/>
  <c r="S16" i="7"/>
  <c r="I16" i="7"/>
  <c r="D16" i="7"/>
  <c r="V15" i="7"/>
  <c r="O15" i="7"/>
  <c r="G15" i="7"/>
  <c r="W14" i="7"/>
  <c r="S14" i="7"/>
  <c r="I14" i="7"/>
  <c r="D14" i="7"/>
  <c r="V13" i="7"/>
  <c r="O13" i="7"/>
  <c r="G13" i="7"/>
  <c r="W12" i="7"/>
  <c r="S12" i="7"/>
  <c r="I12" i="7"/>
  <c r="D12" i="7"/>
  <c r="V11" i="7"/>
  <c r="O11" i="7"/>
  <c r="G11" i="7"/>
  <c r="W10" i="7"/>
  <c r="S10" i="7"/>
  <c r="I10" i="7"/>
  <c r="D10" i="7"/>
  <c r="V9" i="7"/>
  <c r="O9" i="7"/>
  <c r="G9" i="7"/>
  <c r="W8" i="7"/>
  <c r="S8" i="7"/>
  <c r="I8" i="7"/>
  <c r="D8" i="7"/>
  <c r="V7" i="7"/>
  <c r="O7" i="7"/>
  <c r="G7" i="7"/>
  <c r="W6" i="7"/>
  <c r="S6" i="7"/>
  <c r="I6" i="7"/>
  <c r="D6" i="7"/>
  <c r="V5" i="7"/>
  <c r="O5" i="7"/>
  <c r="G5" i="7"/>
  <c r="W4" i="7"/>
  <c r="S4" i="7"/>
  <c r="I4" i="7"/>
  <c r="G4" i="7"/>
  <c r="K35" i="7"/>
  <c r="K29" i="7"/>
  <c r="K12" i="7"/>
  <c r="K5" i="7"/>
  <c r="K27" i="7"/>
  <c r="K37" i="7"/>
  <c r="K26" i="7"/>
  <c r="K9" i="7"/>
  <c r="K11" i="7"/>
  <c r="K42" i="7"/>
  <c r="K33" i="7"/>
  <c r="K32" i="7"/>
  <c r="K38" i="7"/>
  <c r="K8" i="7"/>
  <c r="K7" i="7"/>
  <c r="K14" i="7"/>
  <c r="K41" i="7"/>
  <c r="K39" i="7"/>
  <c r="K28" i="7"/>
  <c r="K4" i="7"/>
  <c r="K10" i="7"/>
  <c r="K18" i="7"/>
  <c r="K23" i="7"/>
  <c r="K34" i="7"/>
  <c r="K40" i="7"/>
  <c r="K24" i="7"/>
  <c r="K22" i="7"/>
  <c r="K15" i="7"/>
  <c r="K30" i="7"/>
  <c r="K36" i="7"/>
  <c r="K25" i="7"/>
  <c r="K19" i="7"/>
  <c r="K31" i="7"/>
  <c r="K17" i="7"/>
  <c r="K20" i="7"/>
  <c r="K21" i="7"/>
  <c r="K16" i="7"/>
  <c r="K6" i="7"/>
  <c r="K13" i="7"/>
  <c r="R39" i="7"/>
  <c r="R4" i="7"/>
  <c r="R18" i="7"/>
  <c r="R34" i="7"/>
  <c r="R24" i="7"/>
  <c r="R15" i="7"/>
  <c r="R30" i="7"/>
  <c r="R25" i="7"/>
  <c r="R31" i="7"/>
  <c r="R21" i="7"/>
  <c r="R6" i="7"/>
  <c r="R35" i="7"/>
  <c r="R29" i="7"/>
  <c r="R12" i="7"/>
  <c r="R5" i="7"/>
  <c r="R27" i="7"/>
  <c r="R37" i="7"/>
  <c r="R26" i="7"/>
  <c r="R9" i="7"/>
  <c r="R11" i="7"/>
  <c r="R42" i="7"/>
  <c r="R33" i="7"/>
  <c r="R32" i="7"/>
  <c r="R38" i="7"/>
  <c r="R8" i="7"/>
  <c r="R7" i="7"/>
  <c r="R14" i="7"/>
  <c r="R41" i="7"/>
  <c r="R28" i="7"/>
  <c r="R10" i="7"/>
  <c r="R23" i="7"/>
  <c r="R40" i="7"/>
  <c r="R22" i="7"/>
  <c r="R36" i="7"/>
  <c r="R19" i="7"/>
  <c r="R17" i="7"/>
  <c r="R20" i="7"/>
  <c r="R16" i="7"/>
  <c r="R13" i="7"/>
  <c r="B31" i="7" l="1"/>
  <c r="B4" i="7"/>
  <c r="B20" i="7"/>
  <c r="B8" i="7"/>
  <c r="B24" i="7"/>
  <c r="B5" i="7"/>
  <c r="B53" i="7"/>
  <c r="B33" i="7"/>
  <c r="B43" i="7"/>
  <c r="B32" i="7"/>
  <c r="B37" i="7"/>
  <c r="B28" i="7"/>
  <c r="B51" i="7"/>
  <c r="B13" i="7"/>
  <c r="B16" i="7"/>
  <c r="B25" i="7"/>
  <c r="B22" i="7"/>
  <c r="B41" i="7"/>
  <c r="B27" i="7"/>
  <c r="B35" i="7"/>
  <c r="B50" i="7"/>
  <c r="B44" i="7"/>
  <c r="B19" i="7"/>
  <c r="B39" i="7"/>
  <c r="B29" i="7"/>
  <c r="B34" i="7"/>
  <c r="B26" i="7"/>
  <c r="B15" i="7"/>
  <c r="B9" i="7"/>
  <c r="B6" i="7"/>
  <c r="B42" i="7"/>
  <c r="B10" i="7"/>
  <c r="B52" i="7"/>
  <c r="B30" i="7"/>
  <c r="B21" i="7"/>
  <c r="B17" i="7"/>
  <c r="B11" i="7"/>
  <c r="B23" i="7"/>
  <c r="B36" i="7"/>
  <c r="B45" i="7"/>
  <c r="B18" i="7"/>
  <c r="B38" i="7"/>
  <c r="B47" i="7"/>
  <c r="B49" i="7"/>
  <c r="B14" i="7"/>
  <c r="B7" i="7"/>
  <c r="B40" i="7"/>
  <c r="B46" i="7"/>
  <c r="B12" i="7"/>
  <c r="B48" i="7"/>
  <c r="C48" i="7" s="1"/>
  <c r="C6" i="7" l="1"/>
  <c r="C5" i="7"/>
  <c r="C7" i="7"/>
  <c r="C12" i="7"/>
  <c r="C17" i="7"/>
  <c r="C13" i="7"/>
  <c r="C52" i="7"/>
  <c r="C16" i="7"/>
  <c r="C46" i="7"/>
  <c r="C49" i="7"/>
  <c r="C47" i="7"/>
  <c r="C45" i="7"/>
  <c r="C23" i="7"/>
  <c r="C51" i="7"/>
  <c r="C53" i="7"/>
  <c r="C24" i="7"/>
  <c r="C50" i="7"/>
  <c r="C26" i="7"/>
  <c r="C31" i="7"/>
  <c r="C44" i="7"/>
  <c r="C27" i="7"/>
  <c r="C40" i="7"/>
  <c r="C38" i="7"/>
  <c r="C30" i="7"/>
  <c r="C42" i="7"/>
  <c r="C9" i="7"/>
  <c r="C8" i="7"/>
  <c r="C20" i="7"/>
  <c r="C43" i="7"/>
  <c r="C34" i="7"/>
  <c r="C39" i="7"/>
  <c r="C19" i="7"/>
  <c r="C25" i="7"/>
  <c r="C14" i="7"/>
  <c r="C18" i="7"/>
  <c r="C36" i="7"/>
  <c r="C11" i="7"/>
  <c r="C21" i="7"/>
  <c r="C10" i="7"/>
  <c r="C15" i="7"/>
  <c r="C37" i="7"/>
  <c r="C33" i="7"/>
  <c r="C32" i="7"/>
  <c r="C28" i="7"/>
  <c r="C29" i="7"/>
  <c r="C35" i="7"/>
  <c r="C22" i="7"/>
  <c r="C41" i="7"/>
</calcChain>
</file>

<file path=xl/sharedStrings.xml><?xml version="1.0" encoding="utf-8"?>
<sst xmlns="http://schemas.openxmlformats.org/spreadsheetml/2006/main" count="910" uniqueCount="399">
  <si>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</si>
  <si>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</si>
  <si>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</si>
  <si>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</si>
  <si>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</si>
  <si>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</si>
  <si>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</si>
  <si>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</si>
  <si>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</si>
  <si>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</si>
  <si>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</si>
  <si>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</si>
  <si>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</si>
  <si>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</si>
  <si>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</si>
  <si>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</si>
  <si>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</si>
  <si>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</si>
  <si>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</si>
  <si>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</si>
  <si>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</si>
  <si>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</si>
  <si>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</si>
  <si>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</si>
  <si>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</si>
  <si>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</si>
  <si>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</si>
  <si>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</si>
  <si>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</si>
  <si>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</si>
  <si>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</si>
  <si>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</si>
  <si>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</si>
  <si>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</si>
  <si>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</si>
  <si>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</si>
  <si>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</si>
  <si>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</si>
  <si>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</si>
  <si>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</si>
  <si>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</si>
  <si>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</si>
  <si>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</si>
  <si>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</si>
  <si>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</si>
  <si>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</si>
  <si>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</si>
  <si>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</si>
  <si>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</si>
  <si>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</si>
  <si>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</si>
  <si>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</si>
  <si>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</si>
  <si>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</si>
  <si>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</si>
  <si>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</si>
  <si>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全順</t>
    <rPh sb="0" eb="1">
      <t>ゼン</t>
    </rPh>
    <rPh sb="1" eb="2">
      <t>ジュン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</si>
  <si>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</si>
  <si>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</si>
  <si>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</si>
  <si>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</si>
  <si>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</si>
  <si>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</si>
  <si>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</si>
  <si>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</si>
  <si>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</si>
  <si>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Rank</t>
    <phoneticPr fontId="18"/>
  </si>
  <si>
    <t>棒高跳</t>
    <rPh sb="0" eb="3">
      <t>ボウタカトビ</t>
    </rPh>
    <phoneticPr fontId="18"/>
  </si>
  <si>
    <t>走高跳</t>
    <rPh sb="0" eb="1">
      <t>ハシ</t>
    </rPh>
    <rPh sb="1" eb="3">
      <t>タカト</t>
    </rPh>
    <phoneticPr fontId="18"/>
  </si>
  <si>
    <t>記録会第1戦</t>
  </si>
  <si>
    <t>決</t>
  </si>
  <si>
    <t>斜里中</t>
  </si>
  <si>
    <t>北見工業高</t>
  </si>
  <si>
    <t>北見商業高</t>
  </si>
  <si>
    <t>北見柏陽高</t>
  </si>
  <si>
    <t>北見小泉中</t>
  </si>
  <si>
    <t>網走第二中</t>
  </si>
  <si>
    <t>網走桂陽高</t>
  </si>
  <si>
    <t>ｵﾎｰﾂｸ陸協(沼田)</t>
  </si>
  <si>
    <t>般</t>
  </si>
  <si>
    <t>北見北斗高</t>
  </si>
  <si>
    <t>網走第一中</t>
  </si>
  <si>
    <t>網走第四中</t>
  </si>
  <si>
    <t>北見南中</t>
  </si>
  <si>
    <t>北見緑陵高</t>
  </si>
  <si>
    <t>網走南ヶ丘高</t>
  </si>
  <si>
    <t>標茶高</t>
  </si>
  <si>
    <t>女満別高</t>
  </si>
  <si>
    <t>美幌北中</t>
  </si>
  <si>
    <t>湧別高</t>
  </si>
  <si>
    <t>北見常呂中</t>
  </si>
  <si>
    <t>記録会第2戦</t>
  </si>
  <si>
    <t>北見光西中</t>
  </si>
  <si>
    <t>ｵﾎｰﾂｸAC(中学)</t>
  </si>
  <si>
    <t>紋別高</t>
  </si>
  <si>
    <t>興部高</t>
  </si>
  <si>
    <t>阿部拓未</t>
  </si>
  <si>
    <t>安田留伊</t>
  </si>
  <si>
    <t>鞍元宏樹</t>
  </si>
  <si>
    <t>伊藤来美</t>
  </si>
  <si>
    <t>伊奈翔大</t>
  </si>
  <si>
    <t>遠嶋亜香里</t>
  </si>
  <si>
    <t>塩田悦子</t>
  </si>
  <si>
    <t>海鉾裕太</t>
  </si>
  <si>
    <t>梶原幹太</t>
  </si>
  <si>
    <t>吉田萌花</t>
  </si>
  <si>
    <t>栗生朔門</t>
  </si>
  <si>
    <t>五十嵐響</t>
  </si>
  <si>
    <t>工藤夢叶</t>
  </si>
  <si>
    <t>根田一光</t>
  </si>
  <si>
    <t>佐藤碧</t>
  </si>
  <si>
    <t>佐藤涼太</t>
  </si>
  <si>
    <t>佐野光</t>
  </si>
  <si>
    <t>佐野巧</t>
  </si>
  <si>
    <t>坂元恭介</t>
  </si>
  <si>
    <t>山崎幸希</t>
  </si>
  <si>
    <t>山本凛太郎</t>
  </si>
  <si>
    <t>若松亜美</t>
  </si>
  <si>
    <t>小河大介</t>
  </si>
  <si>
    <t>小崎みなみ</t>
  </si>
  <si>
    <t>庄司千祐</t>
  </si>
  <si>
    <t>沼田陵佑</t>
  </si>
  <si>
    <t>森彩夏</t>
  </si>
  <si>
    <t>森大地</t>
  </si>
  <si>
    <t>杉本玲奈</t>
  </si>
  <si>
    <t>菅原玲奈</t>
  </si>
  <si>
    <t>清永千穂</t>
  </si>
  <si>
    <t>石井建太朗</t>
  </si>
  <si>
    <t>石山真衣</t>
  </si>
  <si>
    <t>石田和也</t>
  </si>
  <si>
    <t>大橋愛梨</t>
  </si>
  <si>
    <t>沢上琴音</t>
  </si>
  <si>
    <t>池田美梨</t>
  </si>
  <si>
    <t>中川崇義</t>
  </si>
  <si>
    <t>中田竜翔</t>
  </si>
  <si>
    <t>天野ひかり</t>
  </si>
  <si>
    <t>田中こころ</t>
  </si>
  <si>
    <t>渡辺颯</t>
  </si>
  <si>
    <t>土山怜音</t>
  </si>
  <si>
    <t>日根優菜</t>
  </si>
  <si>
    <t>白石光</t>
  </si>
  <si>
    <t>平吹鷹也</t>
  </si>
  <si>
    <t>平吹侑里</t>
  </si>
  <si>
    <t>木村遥奈</t>
  </si>
  <si>
    <t>野中彗吏</t>
  </si>
  <si>
    <t>野呂栄梨佳</t>
  </si>
  <si>
    <t>廣瀨慧来</t>
  </si>
  <si>
    <t>H30　オホーツク陸協　記録集計</t>
    <rPh sb="9" eb="11">
      <t>リクキョウ</t>
    </rPh>
    <rPh sb="12" eb="14">
      <t>キロク</t>
    </rPh>
    <rPh sb="14" eb="16">
      <t>シュウケイ</t>
    </rPh>
    <phoneticPr fontId="18"/>
  </si>
  <si>
    <t>選手権</t>
  </si>
  <si>
    <t>北見</t>
  </si>
  <si>
    <t>清里高</t>
  </si>
  <si>
    <t>東農大ｵﾎｰﾂｸ</t>
  </si>
  <si>
    <t>北見北光中</t>
  </si>
  <si>
    <t>紋別中</t>
  </si>
  <si>
    <t>北見東陵中</t>
  </si>
  <si>
    <t>ｵﾎｰﾂｸｷｯｽﾞ</t>
  </si>
  <si>
    <t>ｵﾎｰﾂｸACｼﾞｭﾆｱ</t>
  </si>
  <si>
    <t>知床斜里RC</t>
  </si>
  <si>
    <t>網走第三中</t>
  </si>
  <si>
    <t>遠軽中</t>
  </si>
  <si>
    <t>常呂陸上少年団</t>
  </si>
  <si>
    <t>美幌RC</t>
  </si>
  <si>
    <t>訓子府陸上少年団</t>
  </si>
  <si>
    <t>佐藤一馬</t>
  </si>
  <si>
    <t>中条さとし</t>
  </si>
  <si>
    <t>八森和海</t>
  </si>
  <si>
    <t>月嶋永遠</t>
  </si>
  <si>
    <t>佐藤琉生</t>
  </si>
  <si>
    <t>布目洋行</t>
  </si>
  <si>
    <t>市村宥樹</t>
  </si>
  <si>
    <t>近藤輝空</t>
  </si>
  <si>
    <t>山本大三郎</t>
  </si>
  <si>
    <t>堀澤仁景</t>
  </si>
  <si>
    <t>西川佑吾</t>
  </si>
  <si>
    <t>岩崎鼓太郎</t>
  </si>
  <si>
    <t>酒井秀虎</t>
  </si>
  <si>
    <t>小野寺萌華</t>
  </si>
  <si>
    <t>岩本彩那</t>
  </si>
  <si>
    <t>林梢幸</t>
  </si>
  <si>
    <t>釜澤歩華</t>
  </si>
  <si>
    <t>西塚凛華</t>
  </si>
  <si>
    <t>一谷美穂</t>
  </si>
  <si>
    <t>栁田友</t>
  </si>
  <si>
    <t>酒部暖</t>
  </si>
  <si>
    <t>鎌田絢萌</t>
  </si>
  <si>
    <t>平沢虹華</t>
  </si>
  <si>
    <t>室田心愛</t>
  </si>
  <si>
    <t>泉桃子</t>
  </si>
  <si>
    <t>枝﨑千夏</t>
  </si>
  <si>
    <t>小野蒼空</t>
  </si>
  <si>
    <t>井上茜深</t>
  </si>
  <si>
    <t>道原莉子</t>
  </si>
  <si>
    <t>服部茜</t>
  </si>
  <si>
    <t>澤向美樹</t>
  </si>
  <si>
    <t>高体連支部</t>
  </si>
  <si>
    <t>臼井貴将</t>
  </si>
  <si>
    <t>髙橋悠希</t>
  </si>
  <si>
    <t>長野蒼人</t>
  </si>
  <si>
    <t>常呂高</t>
  </si>
  <si>
    <t>山本凜太郎</t>
  </si>
  <si>
    <t>石井建太郎</t>
  </si>
  <si>
    <t>河合音羽</t>
  </si>
  <si>
    <t>加藤あみ</t>
  </si>
  <si>
    <t>遠軽高</t>
  </si>
  <si>
    <t>高校男子走高跳14</t>
  </si>
  <si>
    <t>阿部拓未1</t>
  </si>
  <si>
    <t>高校男子走高跳</t>
  </si>
  <si>
    <t>高校男子棒高跳4</t>
  </si>
  <si>
    <t>安田留伊1</t>
  </si>
  <si>
    <t>高校男子棒高跳</t>
  </si>
  <si>
    <t>高校男子走高跳16</t>
  </si>
  <si>
    <t>鞍元宏樹1</t>
  </si>
  <si>
    <t>中学女子走高跳5</t>
  </si>
  <si>
    <t>伊藤来美1</t>
  </si>
  <si>
    <t>中学女子走高跳</t>
  </si>
  <si>
    <t>中学男子走高跳4</t>
  </si>
  <si>
    <t>伊奈翔大1</t>
  </si>
  <si>
    <t>中学男子走高跳</t>
  </si>
  <si>
    <t>小学女子走高跳4</t>
  </si>
  <si>
    <t>井上茜深1</t>
  </si>
  <si>
    <t>小学女子走高跳</t>
  </si>
  <si>
    <t>中学女子走高跳12</t>
  </si>
  <si>
    <t>一谷美穂1</t>
  </si>
  <si>
    <t>高校男子走高跳7</t>
  </si>
  <si>
    <t>臼井貴将1</t>
  </si>
  <si>
    <t>高校女子走高跳3</t>
  </si>
  <si>
    <t>遠嶋亜香里1</t>
  </si>
  <si>
    <t>高校女子走高跳</t>
  </si>
  <si>
    <t>高校女子走高跳8</t>
  </si>
  <si>
    <t>塩田悦子1</t>
  </si>
  <si>
    <t>網走</t>
  </si>
  <si>
    <t>高校女子棒高跳2</t>
  </si>
  <si>
    <t>加藤あみ1</t>
  </si>
  <si>
    <t>高校女子棒高跳</t>
  </si>
  <si>
    <t>高校女子棒高跳3</t>
  </si>
  <si>
    <t>河合音羽1</t>
  </si>
  <si>
    <t>高校男子走高跳2</t>
  </si>
  <si>
    <t>海鉾裕太1</t>
  </si>
  <si>
    <t>高校男子走高跳6</t>
  </si>
  <si>
    <t>梶原幹太1</t>
  </si>
  <si>
    <t>中学女子走高跳7</t>
  </si>
  <si>
    <t>釜澤歩華1</t>
  </si>
  <si>
    <t>小学女子走高跳9</t>
  </si>
  <si>
    <t>鎌田絢萌1</t>
  </si>
  <si>
    <t>小学男子走高跳6</t>
  </si>
  <si>
    <t>岩崎鼓太郎1</t>
  </si>
  <si>
    <t>小学男子走高跳</t>
  </si>
  <si>
    <t>中学女子走高跳17</t>
  </si>
  <si>
    <t>岩本彩那1</t>
  </si>
  <si>
    <t>中学女子走高跳6</t>
  </si>
  <si>
    <t>吉田萌花1</t>
  </si>
  <si>
    <t>小学男子走高跳5</t>
  </si>
  <si>
    <t>近藤輝空1</t>
  </si>
  <si>
    <t>中学男子棒高跳6</t>
  </si>
  <si>
    <t>栗生朔門1</t>
  </si>
  <si>
    <t>中学男子棒高跳</t>
  </si>
  <si>
    <t>中学男子走高跳6</t>
  </si>
  <si>
    <t>月嶋永遠1</t>
  </si>
  <si>
    <t>中学女子走高跳4</t>
  </si>
  <si>
    <t>五十嵐響1</t>
  </si>
  <si>
    <t>高校男子走高跳15</t>
  </si>
  <si>
    <t>工藤夢叶1</t>
  </si>
  <si>
    <t>中学男子走高跳3</t>
  </si>
  <si>
    <t>根田一光1</t>
  </si>
  <si>
    <t>高校男子走高跳9</t>
  </si>
  <si>
    <t>佐藤一馬1</t>
  </si>
  <si>
    <t>高校男子走高跳1</t>
  </si>
  <si>
    <t>佐藤碧1</t>
  </si>
  <si>
    <t>中学男子走高跳2</t>
  </si>
  <si>
    <t>佐藤琉生1</t>
  </si>
  <si>
    <t>高校男子走高跳5</t>
  </si>
  <si>
    <t>佐藤涼太1</t>
  </si>
  <si>
    <t>中学男子走高跳1</t>
  </si>
  <si>
    <t>佐野光1</t>
  </si>
  <si>
    <t>中学男子棒高跳9</t>
  </si>
  <si>
    <t>佐野巧1</t>
  </si>
  <si>
    <t>中学男子棒高跳3</t>
  </si>
  <si>
    <t>坂元恭介1</t>
  </si>
  <si>
    <t>中学男子走高跳7</t>
  </si>
  <si>
    <t>山崎幸希1</t>
  </si>
  <si>
    <t>小学男子走高跳7</t>
  </si>
  <si>
    <t>山本大三郎1</t>
  </si>
  <si>
    <t>高校男子棒高跳6</t>
  </si>
  <si>
    <t>山本凛太郎1</t>
  </si>
  <si>
    <t>高校男子棒高跳7</t>
  </si>
  <si>
    <t>山本凜太郎1</t>
  </si>
  <si>
    <t>中学男子棒高跳7</t>
  </si>
  <si>
    <t>市村宥樹1</t>
  </si>
  <si>
    <t>小学女子走高跳8</t>
  </si>
  <si>
    <t>枝﨑千夏1</t>
  </si>
  <si>
    <t>小学女子走高跳7</t>
  </si>
  <si>
    <t>室田心愛1</t>
  </si>
  <si>
    <t>高校女子走高跳1</t>
  </si>
  <si>
    <t>若松亜美1</t>
  </si>
  <si>
    <t>高校女子棒高跳1</t>
  </si>
  <si>
    <t>若松亜美2</t>
  </si>
  <si>
    <t>小学男子走高跳1</t>
  </si>
  <si>
    <t>酒井秀虎1</t>
  </si>
  <si>
    <t>小学男子走高跳3</t>
  </si>
  <si>
    <t>酒部暖1</t>
  </si>
  <si>
    <t>中学男子棒高跳1</t>
  </si>
  <si>
    <t>小河大介1</t>
  </si>
  <si>
    <t>高校女子走高跳7</t>
  </si>
  <si>
    <t>小崎みなみ1</t>
  </si>
  <si>
    <t>中学女子棒高跳1</t>
  </si>
  <si>
    <t>小野寺萌華1</t>
  </si>
  <si>
    <t>中学女子棒高跳</t>
  </si>
  <si>
    <t>小学女子走高跳5</t>
  </si>
  <si>
    <t>小野蒼空1</t>
  </si>
  <si>
    <t>高校男子走高跳13</t>
  </si>
  <si>
    <t>庄司千祐1</t>
  </si>
  <si>
    <t>高校男子走高跳8</t>
  </si>
  <si>
    <t>沼田陵佑1</t>
  </si>
  <si>
    <t>中学女子走高跳3</t>
  </si>
  <si>
    <t>森彩夏1</t>
  </si>
  <si>
    <t>高校男子走高跳4</t>
  </si>
  <si>
    <t>森大地1</t>
  </si>
  <si>
    <t>中学女子走高跳16</t>
  </si>
  <si>
    <t>杉本玲奈1</t>
  </si>
  <si>
    <t>高校女子走高跳2</t>
  </si>
  <si>
    <t>菅原玲奈1</t>
  </si>
  <si>
    <t>中学女子走高跳13</t>
  </si>
  <si>
    <t>清永千穂1</t>
  </si>
  <si>
    <t>小学男子走高跳2</t>
  </si>
  <si>
    <t>西川佑吾1</t>
  </si>
  <si>
    <t>中学女子走高跳15</t>
  </si>
  <si>
    <t>西塚凛華1</t>
  </si>
  <si>
    <t>高校男子棒高跳2</t>
  </si>
  <si>
    <t>石井建太郎1</t>
  </si>
  <si>
    <t>高校男子棒高跳3</t>
  </si>
  <si>
    <t>石井建太朗1</t>
  </si>
  <si>
    <t>高校女子走高跳6</t>
  </si>
  <si>
    <t>石山真衣1</t>
  </si>
  <si>
    <t>中学男子棒高跳5</t>
  </si>
  <si>
    <t>石田和也1</t>
  </si>
  <si>
    <t>小学女子走高跳10</t>
  </si>
  <si>
    <t>泉桃子1</t>
  </si>
  <si>
    <t>高校女子走高跳5</t>
  </si>
  <si>
    <t>大橋愛梨1</t>
  </si>
  <si>
    <t>高校女子走高跳10</t>
  </si>
  <si>
    <t>沢上琴音1</t>
  </si>
  <si>
    <t>高校女子走高跳4</t>
  </si>
  <si>
    <t>池田美梨1</t>
  </si>
  <si>
    <t>一般男子走高跳2</t>
  </si>
  <si>
    <t>中条さとし1</t>
  </si>
  <si>
    <t>一般男子走高跳</t>
  </si>
  <si>
    <t>一般男子走高跳1</t>
  </si>
  <si>
    <t>中川崇義1</t>
  </si>
  <si>
    <t>中学男子棒高跳4</t>
  </si>
  <si>
    <t>中田竜翔1</t>
  </si>
  <si>
    <t>高校男子走高跳3</t>
  </si>
  <si>
    <t>長野蒼人1</t>
  </si>
  <si>
    <t>中学女子走高跳1</t>
  </si>
  <si>
    <t>天野ひかり1</t>
  </si>
  <si>
    <t>中学女子走高跳14</t>
  </si>
  <si>
    <t>田中こころ1</t>
  </si>
  <si>
    <t>中学男子棒高跳2</t>
  </si>
  <si>
    <t>渡辺颯1</t>
  </si>
  <si>
    <t>中学男子走高跳5</t>
  </si>
  <si>
    <t>土山怜音1</t>
  </si>
  <si>
    <t>小学女子走高跳2</t>
  </si>
  <si>
    <t>道原莉子1</t>
  </si>
  <si>
    <t>中学女子走高跳19</t>
  </si>
  <si>
    <t>日根優菜1</t>
  </si>
  <si>
    <t>中学女子走高跳11</t>
  </si>
  <si>
    <t>白石光1</t>
  </si>
  <si>
    <t>高校男子棒高跳5</t>
  </si>
  <si>
    <t>八森和海1</t>
  </si>
  <si>
    <t>中学男子棒高跳8</t>
  </si>
  <si>
    <t>布目洋行1</t>
  </si>
  <si>
    <t>小学女子走高跳3</t>
  </si>
  <si>
    <t>服部茜1</t>
  </si>
  <si>
    <t>高校男子走高跳10</t>
  </si>
  <si>
    <t>平吹鷹也1</t>
  </si>
  <si>
    <t>中学女子走高跳2</t>
  </si>
  <si>
    <t>平吹侑里1</t>
  </si>
  <si>
    <t>小学女子走高跳6</t>
  </si>
  <si>
    <t>平沢虹華1</t>
  </si>
  <si>
    <t>小学男子走高跳4</t>
  </si>
  <si>
    <t>堀澤仁景1</t>
  </si>
  <si>
    <t>中学女子走高跳10</t>
  </si>
  <si>
    <t>木村遥奈1</t>
  </si>
  <si>
    <t>中学女子走高跳9</t>
  </si>
  <si>
    <t>野中彗吏1</t>
  </si>
  <si>
    <t>高校女子走高跳9</t>
  </si>
  <si>
    <t>野呂栄梨佳1</t>
  </si>
  <si>
    <t>中学女子走高跳18</t>
  </si>
  <si>
    <t>林梢幸1</t>
  </si>
  <si>
    <t>高校男子走高跳12</t>
  </si>
  <si>
    <t>廣瀨慧来1</t>
  </si>
  <si>
    <t>高校男子棒高跳1</t>
  </si>
  <si>
    <t>廣瀨慧来2</t>
  </si>
  <si>
    <t>小学女子走高跳1</t>
  </si>
  <si>
    <t>澤向美樹1</t>
  </si>
  <si>
    <t>中学女子走高跳8</t>
  </si>
  <si>
    <t>栁田友1</t>
  </si>
  <si>
    <t>高校男子走高跳11</t>
  </si>
  <si>
    <t>髙橋悠希1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</si>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</sst>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0" fillId="34" borderId="0" xfId="0" applyNumberFormat="1" applyFill="1" applyAlignment="1">
      <alignment horizontal="left" vertical="center"/>
    </xf>
    <xf numFmtId="0" fontId="0" fillId="0" borderId="0" xfId="0" applyAlignment="1" applyProtection="1">
      <alignment vertical="center"/>
    </xf>
    <xf numFmtId="0" fontId="17" fillId="33" borderId="13" xfId="0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</xf>
    <xf numFmtId="176" fontId="22" fillId="33" borderId="14" xfId="0" applyNumberFormat="1" applyFont="1" applyFill="1" applyBorder="1" applyAlignment="1" applyProtection="1">
      <alignment horizontal="center" vertical="center" shrinkToFit="1"/>
    </xf>
    <xf numFmtId="0" fontId="22" fillId="33" borderId="14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9" fillId="0" borderId="10" xfId="0" applyFont="1" applyBorder="1" applyAlignment="1" applyProtection="1">
      <alignment horizontal="center" vertical="center" shrinkToFit="1"/>
    </xf>
    <xf numFmtId="0" fontId="20" fillId="0" borderId="10" xfId="0" applyFont="1" applyBorder="1" applyAlignment="1" applyProtection="1">
      <alignment horizontal="center" shrinkToFit="1"/>
    </xf>
    <xf numFmtId="0" fontId="21" fillId="33" borderId="19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20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177" fontId="0" fillId="0" borderId="24" xfId="0" applyNumberFormat="1" applyBorder="1" applyAlignment="1" applyProtection="1">
      <alignment horizontal="center" vertical="center" justifyLastLine="1"/>
    </xf>
    <xf numFmtId="177" fontId="0" fillId="0" borderId="25" xfId="0" applyNumberFormat="1" applyBorder="1" applyAlignment="1" applyProtection="1">
      <alignment horizontal="center" vertical="center" justifyLastLine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5" fillId="33" borderId="21" xfId="0" applyFont="1" applyFill="1" applyBorder="1" applyAlignment="1" applyProtection="1">
      <alignment horizontal="center" vertical="center" shrinkToFit="1"/>
    </xf>
    <xf numFmtId="0" fontId="25" fillId="33" borderId="22" xfId="0" applyFont="1" applyFill="1" applyBorder="1" applyAlignment="1" applyProtection="1">
      <alignment horizontal="center" vertical="center" shrinkToFit="1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23" fillId="0" borderId="21" xfId="0" applyFont="1" applyBorder="1" applyAlignment="1" applyProtection="1">
      <alignment horizontal="center" vertical="center" shrinkToFit="1"/>
    </xf>
    <xf numFmtId="0" fontId="23" fillId="0" borderId="23" xfId="0" applyFont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4"/>
  <sheetViews>
    <sheetView tabSelected="1" view="pageBreakPreview" zoomScaleNormal="100" zoomScaleSheetLayoutView="100" workbookViewId="0">
      <selection activeCell="D20" sqref="D20:F20"/>
    </sheetView>
  </sheetViews>
  <sheetFormatPr defaultRowHeight="13.5" x14ac:dyDescent="0.15"/>
  <cols>
    <col min="1" max="1" width="4.625" style="12" customWidth="1"/>
    <col min="2" max="2" width="4.625" style="12" hidden="1" customWidth="1"/>
    <col min="3" max="3" width="6.125" style="12" bestFit="1" customWidth="1"/>
    <col min="4" max="22" width="4.125" style="12" customWidth="1"/>
    <col min="23" max="23" width="5.875" style="26" bestFit="1" customWidth="1"/>
    <col min="24" max="25" width="3.25" style="12" customWidth="1"/>
    <col min="26" max="36" width="0" style="12" hidden="1" customWidth="1"/>
    <col min="37" max="16384" width="9" style="12"/>
  </cols>
  <sheetData>
    <row r="1" spans="1:36" s="5" customFormat="1" ht="24.75" thickBot="1" x14ac:dyDescent="0.2">
      <c r="A1" s="43" t="s">
        <v>147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5" t="s">
        <v>22</v>
      </c>
      <c r="O1" s="36"/>
      <c r="P1" s="37" t="s">
        <v>36</v>
      </c>
      <c r="Q1" s="38"/>
      <c r="R1" s="39"/>
      <c r="S1" s="35" t="s">
        <v>21</v>
      </c>
      <c r="T1" s="36"/>
      <c r="U1" s="32" t="s">
        <v>67</v>
      </c>
      <c r="V1" s="33"/>
      <c r="W1" s="34"/>
      <c r="Z1" s="6" t="s">
        <v>0</v>
      </c>
      <c r="AA1" s="7" t="s">
        <v>1</v>
      </c>
      <c r="AB1" s="8" t="s">
        <v>61</v>
      </c>
      <c r="AC1" s="7" t="s">
        <v>2</v>
      </c>
      <c r="AD1" s="7" t="s">
        <v>3</v>
      </c>
      <c r="AE1" s="7" t="s">
        <v>4</v>
      </c>
      <c r="AF1" s="9" t="s">
        <v>5</v>
      </c>
      <c r="AG1" s="7" t="s">
        <v>6</v>
      </c>
      <c r="AH1" s="7" t="s">
        <v>7</v>
      </c>
      <c r="AI1" s="7" t="s">
        <v>8</v>
      </c>
      <c r="AJ1" s="10" t="s">
        <v>9</v>
      </c>
    </row>
    <row r="2" spans="1:36" ht="10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S2" s="13"/>
      <c r="T2" s="13"/>
      <c r="U2" s="14"/>
      <c r="V2" s="14"/>
      <c r="W2" s="14"/>
    </row>
    <row r="3" spans="1:36" ht="21.75" customHeight="1" x14ac:dyDescent="0.15">
      <c r="A3" s="15" t="s">
        <v>56</v>
      </c>
      <c r="B3" s="16"/>
      <c r="C3" s="16" t="s">
        <v>66</v>
      </c>
      <c r="D3" s="40" t="s">
        <v>0</v>
      </c>
      <c r="E3" s="41"/>
      <c r="F3" s="42"/>
      <c r="G3" s="40" t="s">
        <v>1</v>
      </c>
      <c r="H3" s="42"/>
      <c r="I3" s="40" t="s">
        <v>62</v>
      </c>
      <c r="J3" s="42"/>
      <c r="K3" s="40" t="s">
        <v>19</v>
      </c>
      <c r="L3" s="41"/>
      <c r="M3" s="41"/>
      <c r="N3" s="42"/>
      <c r="O3" s="40" t="s">
        <v>5</v>
      </c>
      <c r="P3" s="41"/>
      <c r="Q3" s="42"/>
      <c r="R3" s="17" t="s">
        <v>20</v>
      </c>
      <c r="S3" s="40" t="s">
        <v>7</v>
      </c>
      <c r="T3" s="41"/>
      <c r="U3" s="42"/>
      <c r="V3" s="17" t="s">
        <v>64</v>
      </c>
      <c r="W3" s="18" t="s">
        <v>65</v>
      </c>
    </row>
    <row r="4" spans="1:36" ht="15.75" customHeight="1" x14ac:dyDescent="0.15">
      <c r="A4" s="19">
        <v>1</v>
      </c>
      <c r="B4" s="19">
        <f>IF(COUNTIF($K$4:N4,K4)=1,1,0)</f>
        <v>1</v>
      </c>
      <c r="C4" s="19">
        <v>1</v>
      </c>
      <c r="D4" s="29" t="str">
        <f>VLOOKUP($P$1&amp;$U$1&amp;A4,抽出!$B$4:$O$94,6,FALSE)</f>
        <v>記録会第1戦</v>
      </c>
      <c r="E4" s="29"/>
      <c r="F4" s="29"/>
      <c r="G4" s="30" t="str">
        <f>VLOOKUP($P$1&amp;$U$1&amp;A4,抽出!$B$4:$O$94,7,FALSE)</f>
        <v>北見</v>
      </c>
      <c r="H4" s="30"/>
      <c r="I4" s="27">
        <f>VLOOKUP($P$1&amp;$U$1&amp;A4,抽出!$B$4:$O$94,8,FALSE)</f>
        <v>43219</v>
      </c>
      <c r="J4" s="28"/>
      <c r="K4" s="30" t="str">
        <f>VLOOKUP($P$1&amp;$U$1&amp;A4,抽出!$B$4:$O$94,9,FALSE)</f>
        <v>廣瀨慧来</v>
      </c>
      <c r="L4" s="30"/>
      <c r="M4" s="30"/>
      <c r="N4" s="30"/>
      <c r="O4" s="31">
        <f>VLOOKUP($P$1&amp;$U$1&amp;A4,抽出!$B$4:$O$94,10,FALSE)</f>
        <v>410</v>
      </c>
      <c r="P4" s="31"/>
      <c r="Q4" s="31"/>
      <c r="R4" s="20" t="str">
        <f>VLOOKUP($P$1&amp;$U$1&amp;A4,抽出!$B$4:$O$94,11,FALSE)</f>
        <v>決</v>
      </c>
      <c r="S4" s="29" t="str">
        <f>VLOOKUP($P$1&amp;$U$1&amp;A4,抽出!$B$4:$O$94,12,FALSE)</f>
        <v>網走南ヶ丘高</v>
      </c>
      <c r="T4" s="29"/>
      <c r="U4" s="29"/>
      <c r="V4" s="21">
        <f>VLOOKUP($P$1&amp;$U$1&amp;A4,抽出!$B$4:$O$94,13,FALSE)</f>
        <v>2</v>
      </c>
      <c r="W4" s="22">
        <f>VLOOKUP($P$1&amp;$U$1&amp;A4,抽出!$B$4:$O$94,14,FALSE)</f>
        <v>0</v>
      </c>
      <c r="X4" s="23"/>
      <c r="Z4" s="24" t="s">
        <v>32</v>
      </c>
      <c r="AA4" s="24" t="s">
        <v>40</v>
      </c>
      <c r="AC4" s="24"/>
    </row>
    <row r="5" spans="1:36" ht="15.75" customHeight="1" x14ac:dyDescent="0.15">
      <c r="A5" s="19">
        <v>2</v>
      </c>
      <c r="B5" s="19">
        <f>IF(COUNTIF($K$4:N5,K5)=1,1,0)</f>
        <v>1</v>
      </c>
      <c r="C5" s="19">
        <f>IF(B5=0,"",SUM($B$4:B5))</f>
        <v>2</v>
      </c>
      <c r="D5" s="29" t="str">
        <f>VLOOKUP($P$1&amp;$U$1&amp;A5,抽出!$B$4:$O$94,6,FALSE)</f>
        <v>高体連支部</v>
      </c>
      <c r="E5" s="29"/>
      <c r="F5" s="29"/>
      <c r="G5" s="30" t="str">
        <f>VLOOKUP($P$1&amp;$U$1&amp;A5,抽出!$B$4:$O$94,7,FALSE)</f>
        <v>北見</v>
      </c>
      <c r="H5" s="30"/>
      <c r="I5" s="27">
        <f>VLOOKUP($P$1&amp;$U$1&amp;A5,抽出!$B$4:$O$94,8,FALSE)</f>
        <v>43244</v>
      </c>
      <c r="J5" s="28"/>
      <c r="K5" s="30" t="str">
        <f>VLOOKUP($P$1&amp;$U$1&amp;A5,抽出!$B$4:$O$94,9,FALSE)</f>
        <v>石井建太郎</v>
      </c>
      <c r="L5" s="30"/>
      <c r="M5" s="30"/>
      <c r="N5" s="30"/>
      <c r="O5" s="31">
        <f>VLOOKUP($P$1&amp;$U$1&amp;A5,抽出!$B$4:$O$94,10,FALSE)</f>
        <v>400</v>
      </c>
      <c r="P5" s="31"/>
      <c r="Q5" s="31"/>
      <c r="R5" s="20" t="str">
        <f>VLOOKUP($P$1&amp;$U$1&amp;A5,抽出!$B$4:$O$94,11,FALSE)</f>
        <v>決</v>
      </c>
      <c r="S5" s="29" t="str">
        <f>VLOOKUP($P$1&amp;$U$1&amp;A5,抽出!$B$4:$O$94,12,FALSE)</f>
        <v>網走南ヶ丘高</v>
      </c>
      <c r="T5" s="29"/>
      <c r="U5" s="29"/>
      <c r="V5" s="21">
        <f>VLOOKUP($P$1&amp;$U$1&amp;A5,抽出!$B$4:$O$94,13,FALSE)</f>
        <v>1</v>
      </c>
      <c r="W5" s="22">
        <f>VLOOKUP($P$1&amp;$U$1&amp;A5,抽出!$B$4:$O$94,14,FALSE)</f>
        <v>0</v>
      </c>
      <c r="X5" s="23"/>
      <c r="Z5" s="24" t="s">
        <v>33</v>
      </c>
      <c r="AA5" s="24" t="s">
        <v>41</v>
      </c>
      <c r="AC5" s="24" t="s">
        <v>67</v>
      </c>
    </row>
    <row r="6" spans="1:36" ht="15.75" customHeight="1" x14ac:dyDescent="0.15">
      <c r="A6" s="19">
        <v>3</v>
      </c>
      <c r="B6" s="19">
        <f>IF(COUNTIF($K$4:N6,K6)=1,1,0)</f>
        <v>1</v>
      </c>
      <c r="C6" s="19">
        <f>IF(B6=0,"",SUM($B$4:B6))</f>
        <v>3</v>
      </c>
      <c r="D6" s="29" t="str">
        <f>VLOOKUP($P$1&amp;$U$1&amp;A6,抽出!$B$4:$O$94,6,FALSE)</f>
        <v>選手権</v>
      </c>
      <c r="E6" s="29"/>
      <c r="F6" s="29"/>
      <c r="G6" s="30" t="str">
        <f>VLOOKUP($P$1&amp;$U$1&amp;A6,抽出!$B$4:$O$94,7,FALSE)</f>
        <v>北見</v>
      </c>
      <c r="H6" s="30"/>
      <c r="I6" s="27">
        <f>VLOOKUP($P$1&amp;$U$1&amp;A6,抽出!$B$4:$O$94,8,FALSE)</f>
        <v>43232</v>
      </c>
      <c r="J6" s="28"/>
      <c r="K6" s="30" t="str">
        <f>VLOOKUP($P$1&amp;$U$1&amp;A6,抽出!$B$4:$O$94,9,FALSE)</f>
        <v>石井建太朗</v>
      </c>
      <c r="L6" s="30"/>
      <c r="M6" s="30"/>
      <c r="N6" s="30"/>
      <c r="O6" s="31">
        <f>VLOOKUP($P$1&amp;$U$1&amp;A6,抽出!$B$4:$O$94,10,FALSE)</f>
        <v>390</v>
      </c>
      <c r="P6" s="31"/>
      <c r="Q6" s="31"/>
      <c r="R6" s="20" t="str">
        <f>VLOOKUP($P$1&amp;$U$1&amp;A6,抽出!$B$4:$O$94,11,FALSE)</f>
        <v>決</v>
      </c>
      <c r="S6" s="29" t="str">
        <f>VLOOKUP($P$1&amp;$U$1&amp;A6,抽出!$B$4:$O$94,12,FALSE)</f>
        <v>網走南ヶ丘高</v>
      </c>
      <c r="T6" s="29"/>
      <c r="U6" s="29"/>
      <c r="V6" s="21">
        <f>VLOOKUP($P$1&amp;$U$1&amp;A6,抽出!$B$4:$O$94,13,FALSE)</f>
        <v>1</v>
      </c>
      <c r="W6" s="22">
        <f>VLOOKUP($P$1&amp;$U$1&amp;A6,抽出!$B$4:$O$94,14,FALSE)</f>
        <v>0</v>
      </c>
      <c r="X6" s="23"/>
      <c r="Z6" s="24" t="s">
        <v>34</v>
      </c>
      <c r="AA6" s="24" t="s">
        <v>42</v>
      </c>
      <c r="AC6" s="24" t="s">
        <v>68</v>
      </c>
    </row>
    <row r="7" spans="1:36" ht="15.75" customHeight="1" x14ac:dyDescent="0.15">
      <c r="A7" s="19">
        <v>4</v>
      </c>
      <c r="B7" s="19">
        <f>IF(COUNTIF($K$4:N7,K7)=1,1,0)</f>
        <v>1</v>
      </c>
      <c r="C7" s="19">
        <f>IF(B7=0,"",SUM($B$4:B7))</f>
        <v>4</v>
      </c>
      <c r="D7" s="29" t="str">
        <f>VLOOKUP($P$1&amp;$U$1&amp;A7,抽出!$B$4:$O$94,6,FALSE)</f>
        <v>記録会第1戦</v>
      </c>
      <c r="E7" s="29"/>
      <c r="F7" s="29"/>
      <c r="G7" s="30" t="str">
        <f>VLOOKUP($P$1&amp;$U$1&amp;A7,抽出!$B$4:$O$94,7,FALSE)</f>
        <v>北見</v>
      </c>
      <c r="H7" s="30"/>
      <c r="I7" s="27">
        <f>VLOOKUP($P$1&amp;$U$1&amp;A7,抽出!$B$4:$O$94,8,FALSE)</f>
        <v>43219</v>
      </c>
      <c r="J7" s="28"/>
      <c r="K7" s="30" t="str">
        <f>VLOOKUP($P$1&amp;$U$1&amp;A7,抽出!$B$4:$O$94,9,FALSE)</f>
        <v>安田留伊</v>
      </c>
      <c r="L7" s="30"/>
      <c r="M7" s="30"/>
      <c r="N7" s="30"/>
      <c r="O7" s="31">
        <f>VLOOKUP($P$1&amp;$U$1&amp;A7,抽出!$B$4:$O$94,10,FALSE)</f>
        <v>370</v>
      </c>
      <c r="P7" s="31"/>
      <c r="Q7" s="31"/>
      <c r="R7" s="20" t="str">
        <f>VLOOKUP($P$1&amp;$U$1&amp;A7,抽出!$B$4:$O$94,11,FALSE)</f>
        <v>決</v>
      </c>
      <c r="S7" s="29" t="str">
        <f>VLOOKUP($P$1&amp;$U$1&amp;A7,抽出!$B$4:$O$94,12,FALSE)</f>
        <v>北見緑陵高</v>
      </c>
      <c r="T7" s="29"/>
      <c r="U7" s="29"/>
      <c r="V7" s="21">
        <f>VLOOKUP($P$1&amp;$U$1&amp;A7,抽出!$B$4:$O$94,13,FALSE)</f>
        <v>1</v>
      </c>
      <c r="W7" s="22">
        <f>VLOOKUP($P$1&amp;$U$1&amp;A7,抽出!$B$4:$O$94,14,FALSE)</f>
        <v>0</v>
      </c>
      <c r="X7" s="23"/>
      <c r="Z7" s="24" t="s">
        <v>35</v>
      </c>
      <c r="AA7" s="24" t="s">
        <v>43</v>
      </c>
      <c r="AC7" s="24"/>
    </row>
    <row r="8" spans="1:36" ht="15.75" customHeight="1" x14ac:dyDescent="0.15">
      <c r="A8" s="19">
        <v>5</v>
      </c>
      <c r="B8" s="19">
        <f>IF(COUNTIF($K$4:N8,K8)=1,1,0)</f>
        <v>1</v>
      </c>
      <c r="C8" s="19">
        <f>IF(B8=0,"",SUM($B$4:B8))</f>
        <v>5</v>
      </c>
      <c r="D8" s="29" t="str">
        <f>VLOOKUP($P$1&amp;$U$1&amp;A8,抽出!$B$4:$O$94,6,FALSE)</f>
        <v>選手権</v>
      </c>
      <c r="E8" s="29"/>
      <c r="F8" s="29"/>
      <c r="G8" s="30" t="str">
        <f>VLOOKUP($P$1&amp;$U$1&amp;A8,抽出!$B$4:$O$94,7,FALSE)</f>
        <v>北見</v>
      </c>
      <c r="H8" s="30"/>
      <c r="I8" s="27">
        <f>VLOOKUP($P$1&amp;$U$1&amp;A8,抽出!$B$4:$O$94,8,FALSE)</f>
        <v>43232</v>
      </c>
      <c r="J8" s="28"/>
      <c r="K8" s="30" t="str">
        <f>VLOOKUP($P$1&amp;$U$1&amp;A8,抽出!$B$4:$O$94,9,FALSE)</f>
        <v>八森和海</v>
      </c>
      <c r="L8" s="30"/>
      <c r="M8" s="30"/>
      <c r="N8" s="30"/>
      <c r="O8" s="31">
        <f>VLOOKUP($P$1&amp;$U$1&amp;A8,抽出!$B$4:$O$94,10,FALSE)</f>
        <v>350</v>
      </c>
      <c r="P8" s="31"/>
      <c r="Q8" s="31"/>
      <c r="R8" s="20" t="str">
        <f>VLOOKUP($P$1&amp;$U$1&amp;A8,抽出!$B$4:$O$94,11,FALSE)</f>
        <v>決</v>
      </c>
      <c r="S8" s="29" t="str">
        <f>VLOOKUP($P$1&amp;$U$1&amp;A8,抽出!$B$4:$O$94,12,FALSE)</f>
        <v>網走桂陽高</v>
      </c>
      <c r="T8" s="29"/>
      <c r="U8" s="29"/>
      <c r="V8" s="21">
        <f>VLOOKUP($P$1&amp;$U$1&amp;A8,抽出!$B$4:$O$94,13,FALSE)</f>
        <v>3</v>
      </c>
      <c r="W8" s="22">
        <f>VLOOKUP($P$1&amp;$U$1&amp;A8,抽出!$B$4:$O$94,14,FALSE)</f>
        <v>0</v>
      </c>
      <c r="X8" s="23"/>
      <c r="Z8" s="25" t="s">
        <v>36</v>
      </c>
      <c r="AA8" s="24" t="s">
        <v>44</v>
      </c>
      <c r="AC8" s="24"/>
    </row>
    <row r="9" spans="1:36" ht="15.75" customHeight="1" x14ac:dyDescent="0.15">
      <c r="A9" s="19">
        <v>6</v>
      </c>
      <c r="B9" s="19">
        <f>IF(COUNTIF($K$4:N9,K9)=1,1,0)</f>
        <v>1</v>
      </c>
      <c r="C9" s="19">
        <f>IF(B9=0,"",SUM($B$4:B9))</f>
        <v>6</v>
      </c>
      <c r="D9" s="29" t="str">
        <f>VLOOKUP($P$1&amp;$U$1&amp;A9,抽出!$B$4:$O$94,6,FALSE)</f>
        <v>記録会第1戦</v>
      </c>
      <c r="E9" s="29"/>
      <c r="F9" s="29"/>
      <c r="G9" s="30" t="str">
        <f>VLOOKUP($P$1&amp;$U$1&amp;A9,抽出!$B$4:$O$94,7,FALSE)</f>
        <v>北見</v>
      </c>
      <c r="H9" s="30"/>
      <c r="I9" s="27">
        <f>VLOOKUP($P$1&amp;$U$1&amp;A9,抽出!$B$4:$O$94,8,FALSE)</f>
        <v>43219</v>
      </c>
      <c r="J9" s="28"/>
      <c r="K9" s="30" t="str">
        <f>VLOOKUP($P$1&amp;$U$1&amp;A9,抽出!$B$4:$O$94,9,FALSE)</f>
        <v>山本凛太郎</v>
      </c>
      <c r="L9" s="30"/>
      <c r="M9" s="30"/>
      <c r="N9" s="30"/>
      <c r="O9" s="31">
        <f>VLOOKUP($P$1&amp;$U$1&amp;A9,抽出!$B$4:$O$94,10,FALSE)</f>
        <v>330</v>
      </c>
      <c r="P9" s="31"/>
      <c r="Q9" s="31"/>
      <c r="R9" s="20" t="str">
        <f>VLOOKUP($P$1&amp;$U$1&amp;A9,抽出!$B$4:$O$94,11,FALSE)</f>
        <v>決</v>
      </c>
      <c r="S9" s="29" t="str">
        <f>VLOOKUP($P$1&amp;$U$1&amp;A9,抽出!$B$4:$O$94,12,FALSE)</f>
        <v>網走南ヶ丘高</v>
      </c>
      <c r="T9" s="29"/>
      <c r="U9" s="29"/>
      <c r="V9" s="21">
        <f>VLOOKUP($P$1&amp;$U$1&amp;A9,抽出!$B$4:$O$94,13,FALSE)</f>
        <v>2</v>
      </c>
      <c r="W9" s="22">
        <f>VLOOKUP($P$1&amp;$U$1&amp;A9,抽出!$B$4:$O$94,14,FALSE)</f>
        <v>0</v>
      </c>
      <c r="X9" s="23"/>
      <c r="Z9" s="25" t="s">
        <v>37</v>
      </c>
      <c r="AA9" s="24" t="s">
        <v>45</v>
      </c>
      <c r="AC9" s="24"/>
    </row>
    <row r="10" spans="1:36" ht="15.75" customHeight="1" x14ac:dyDescent="0.15">
      <c r="A10" s="19">
        <v>7</v>
      </c>
      <c r="B10" s="19">
        <f>IF(COUNTIF($K$4:N10,K10)=1,1,0)</f>
        <v>1</v>
      </c>
      <c r="C10" s="19">
        <f>IF(B10=0,"",SUM($B$4:B10))</f>
        <v>7</v>
      </c>
      <c r="D10" s="29" t="str">
        <f>VLOOKUP($P$1&amp;$U$1&amp;A10,抽出!$B$4:$O$94,6,FALSE)</f>
        <v>高体連支部</v>
      </c>
      <c r="E10" s="29"/>
      <c r="F10" s="29"/>
      <c r="G10" s="30" t="str">
        <f>VLOOKUP($P$1&amp;$U$1&amp;A10,抽出!$B$4:$O$94,7,FALSE)</f>
        <v>北見</v>
      </c>
      <c r="H10" s="30"/>
      <c r="I10" s="27">
        <f>VLOOKUP($P$1&amp;$U$1&amp;A10,抽出!$B$4:$O$94,8,FALSE)</f>
        <v>43244</v>
      </c>
      <c r="J10" s="28"/>
      <c r="K10" s="30" t="str">
        <f>VLOOKUP($P$1&amp;$U$1&amp;A10,抽出!$B$4:$O$94,9,FALSE)</f>
        <v>山本凜太郎</v>
      </c>
      <c r="L10" s="30"/>
      <c r="M10" s="30"/>
      <c r="N10" s="30"/>
      <c r="O10" s="31">
        <f>VLOOKUP($P$1&amp;$U$1&amp;A10,抽出!$B$4:$O$94,10,FALSE)</f>
        <v>300</v>
      </c>
      <c r="P10" s="31"/>
      <c r="Q10" s="31"/>
      <c r="R10" s="20" t="str">
        <f>VLOOKUP($P$1&amp;$U$1&amp;A10,抽出!$B$4:$O$94,11,FALSE)</f>
        <v>決</v>
      </c>
      <c r="S10" s="29" t="str">
        <f>VLOOKUP($P$1&amp;$U$1&amp;A10,抽出!$B$4:$O$94,12,FALSE)</f>
        <v>網走南ヶ丘高</v>
      </c>
      <c r="T10" s="29"/>
      <c r="U10" s="29"/>
      <c r="V10" s="21">
        <f>VLOOKUP($P$1&amp;$U$1&amp;A10,抽出!$B$4:$O$94,13,FALSE)</f>
        <v>2</v>
      </c>
      <c r="W10" s="22">
        <f>VLOOKUP($P$1&amp;$U$1&amp;A10,抽出!$B$4:$O$94,14,FALSE)</f>
        <v>0</v>
      </c>
      <c r="X10" s="23"/>
      <c r="Z10" s="25" t="s">
        <v>38</v>
      </c>
      <c r="AA10" s="24" t="s">
        <v>46</v>
      </c>
      <c r="AC10" s="24"/>
    </row>
    <row r="11" spans="1:36" ht="15.75" customHeight="1" x14ac:dyDescent="0.15">
      <c r="A11" s="19">
        <v>8</v>
      </c>
      <c r="B11" s="19">
        <f>IF(COUNTIF($K$4:N11,K11)=1,1,0)</f>
        <v>1</v>
      </c>
      <c r="C11" s="19">
        <f>IF(B11=0,"",SUM($B$4:B11))</f>
        <v>8</v>
      </c>
      <c r="D11" s="29" t="e">
        <f>VLOOKUP($P$1&amp;$U$1&amp;A11,抽出!$B$4:$O$94,6,FALSE)</f>
        <v>#N/A</v>
      </c>
      <c r="E11" s="29"/>
      <c r="F11" s="29"/>
      <c r="G11" s="30" t="e">
        <f>VLOOKUP($P$1&amp;$U$1&amp;A11,抽出!$B$4:$O$94,7,FALSE)</f>
        <v>#N/A</v>
      </c>
      <c r="H11" s="30"/>
      <c r="I11" s="27" t="e">
        <f>VLOOKUP($P$1&amp;$U$1&amp;A11,抽出!$B$4:$O$94,8,FALSE)</f>
        <v>#N/A</v>
      </c>
      <c r="J11" s="28"/>
      <c r="K11" s="30" t="e">
        <f>VLOOKUP($P$1&amp;$U$1&amp;A11,抽出!$B$4:$O$94,9,FALSE)</f>
        <v>#N/A</v>
      </c>
      <c r="L11" s="30"/>
      <c r="M11" s="30"/>
      <c r="N11" s="30"/>
      <c r="O11" s="31" t="e">
        <f>VLOOKUP($P$1&amp;$U$1&amp;A11,抽出!$B$4:$O$94,10,FALSE)</f>
        <v>#N/A</v>
      </c>
      <c r="P11" s="31"/>
      <c r="Q11" s="31"/>
      <c r="R11" s="20" t="e">
        <f>VLOOKUP($P$1&amp;$U$1&amp;A11,抽出!$B$4:$O$94,11,FALSE)</f>
        <v>#N/A</v>
      </c>
      <c r="S11" s="29" t="e">
        <f>VLOOKUP($P$1&amp;$U$1&amp;A11,抽出!$B$4:$O$94,12,FALSE)</f>
        <v>#N/A</v>
      </c>
      <c r="T11" s="29"/>
      <c r="U11" s="29"/>
      <c r="V11" s="21" t="e">
        <f>VLOOKUP($P$1&amp;$U$1&amp;A11,抽出!$B$4:$O$94,13,FALSE)</f>
        <v>#N/A</v>
      </c>
      <c r="W11" s="22" t="e">
        <f>VLOOKUP($P$1&amp;$U$1&amp;A11,抽出!$B$4:$O$94,14,FALSE)</f>
        <v>#N/A</v>
      </c>
      <c r="X11" s="23"/>
      <c r="Z11" s="25" t="s">
        <v>39</v>
      </c>
      <c r="AA11" s="24" t="s">
        <v>47</v>
      </c>
      <c r="AC11" s="24"/>
    </row>
    <row r="12" spans="1:36" ht="15.75" customHeight="1" x14ac:dyDescent="0.15">
      <c r="A12" s="19">
        <v>9</v>
      </c>
      <c r="B12" s="19">
        <f>IF(COUNTIF($K$4:N12,K12)=1,1,0)</f>
        <v>0</v>
      </c>
      <c r="C12" s="19" t="str">
        <f>IF(B12=0,"",SUM($B$4:B12))</f>
        <v/>
      </c>
      <c r="D12" s="29" t="e">
        <f>VLOOKUP($P$1&amp;$U$1&amp;A12,抽出!$B$4:$O$94,6,FALSE)</f>
        <v>#N/A</v>
      </c>
      <c r="E12" s="29"/>
      <c r="F12" s="29"/>
      <c r="G12" s="30" t="e">
        <f>VLOOKUP($P$1&amp;$U$1&amp;A12,抽出!$B$4:$O$94,7,FALSE)</f>
        <v>#N/A</v>
      </c>
      <c r="H12" s="30"/>
      <c r="I12" s="27" t="e">
        <f>VLOOKUP($P$1&amp;$U$1&amp;A12,抽出!$B$4:$O$94,8,FALSE)</f>
        <v>#N/A</v>
      </c>
      <c r="J12" s="28"/>
      <c r="K12" s="30" t="e">
        <f>VLOOKUP($P$1&amp;$U$1&amp;A12,抽出!$B$4:$O$94,9,FALSE)</f>
        <v>#N/A</v>
      </c>
      <c r="L12" s="30"/>
      <c r="M12" s="30"/>
      <c r="N12" s="30"/>
      <c r="O12" s="31" t="e">
        <f>VLOOKUP($P$1&amp;$U$1&amp;A12,抽出!$B$4:$O$94,10,FALSE)</f>
        <v>#N/A</v>
      </c>
      <c r="P12" s="31"/>
      <c r="Q12" s="31"/>
      <c r="R12" s="20" t="e">
        <f>VLOOKUP($P$1&amp;$U$1&amp;A12,抽出!$B$4:$O$94,11,FALSE)</f>
        <v>#N/A</v>
      </c>
      <c r="S12" s="29" t="e">
        <f>VLOOKUP($P$1&amp;$U$1&amp;A12,抽出!$B$4:$O$94,12,FALSE)</f>
        <v>#N/A</v>
      </c>
      <c r="T12" s="29"/>
      <c r="U12" s="29"/>
      <c r="V12" s="21" t="e">
        <f>VLOOKUP($P$1&amp;$U$1&amp;A12,抽出!$B$4:$O$94,13,FALSE)</f>
        <v>#N/A</v>
      </c>
      <c r="W12" s="22" t="e">
        <f>VLOOKUP($P$1&amp;$U$1&amp;A12,抽出!$B$4:$O$94,14,FALSE)</f>
        <v>#N/A</v>
      </c>
      <c r="X12" s="23"/>
      <c r="AC12" s="24"/>
    </row>
    <row r="13" spans="1:36" ht="15.75" customHeight="1" x14ac:dyDescent="0.15">
      <c r="A13" s="19">
        <v>10</v>
      </c>
      <c r="B13" s="19">
        <f>IF(COUNTIF($K$4:N13,K13)=1,1,0)</f>
        <v>0</v>
      </c>
      <c r="C13" s="19" t="str">
        <f>IF(B13=0,"",SUM($B$4:B13))</f>
        <v/>
      </c>
      <c r="D13" s="29" t="e">
        <f>VLOOKUP($P$1&amp;$U$1&amp;A13,抽出!$B$4:$O$94,6,FALSE)</f>
        <v>#N/A</v>
      </c>
      <c r="E13" s="29"/>
      <c r="F13" s="29"/>
      <c r="G13" s="30" t="e">
        <f>VLOOKUP($P$1&amp;$U$1&amp;A13,抽出!$B$4:$O$94,7,FALSE)</f>
        <v>#N/A</v>
      </c>
      <c r="H13" s="30"/>
      <c r="I13" s="27" t="e">
        <f>VLOOKUP($P$1&amp;$U$1&amp;A13,抽出!$B$4:$O$94,8,FALSE)</f>
        <v>#N/A</v>
      </c>
      <c r="J13" s="28"/>
      <c r="K13" s="30" t="e">
        <f>VLOOKUP($P$1&amp;$U$1&amp;A13,抽出!$B$4:$O$94,9,FALSE)</f>
        <v>#N/A</v>
      </c>
      <c r="L13" s="30"/>
      <c r="M13" s="30"/>
      <c r="N13" s="30"/>
      <c r="O13" s="31" t="e">
        <f>VLOOKUP($P$1&amp;$U$1&amp;A13,抽出!$B$4:$O$94,10,FALSE)</f>
        <v>#N/A</v>
      </c>
      <c r="P13" s="31"/>
      <c r="Q13" s="31"/>
      <c r="R13" s="20" t="e">
        <f>VLOOKUP($P$1&amp;$U$1&amp;A13,抽出!$B$4:$O$94,11,FALSE)</f>
        <v>#N/A</v>
      </c>
      <c r="S13" s="29" t="e">
        <f>VLOOKUP($P$1&amp;$U$1&amp;A13,抽出!$B$4:$O$94,12,FALSE)</f>
        <v>#N/A</v>
      </c>
      <c r="T13" s="29"/>
      <c r="U13" s="29"/>
      <c r="V13" s="21" t="e">
        <f>VLOOKUP($P$1&amp;$U$1&amp;A13,抽出!$B$4:$O$94,13,FALSE)</f>
        <v>#N/A</v>
      </c>
      <c r="W13" s="22" t="e">
        <f>VLOOKUP($P$1&amp;$U$1&amp;A13,抽出!$B$4:$O$94,14,FALSE)</f>
        <v>#N/A</v>
      </c>
      <c r="X13" s="23"/>
      <c r="AC13" s="24"/>
    </row>
    <row r="14" spans="1:36" ht="15.75" customHeight="1" x14ac:dyDescent="0.15">
      <c r="A14" s="19">
        <v>11</v>
      </c>
      <c r="B14" s="19">
        <f>IF(COUNTIF($K$4:N14,K14)=1,1,0)</f>
        <v>0</v>
      </c>
      <c r="C14" s="19" t="str">
        <f>IF(B14=0,"",SUM($B$4:B14))</f>
        <v/>
      </c>
      <c r="D14" s="29" t="e">
        <f>VLOOKUP($P$1&amp;$U$1&amp;A14,抽出!$B$4:$O$94,6,FALSE)</f>
        <v>#N/A</v>
      </c>
      <c r="E14" s="29"/>
      <c r="F14" s="29"/>
      <c r="G14" s="30" t="e">
        <f>VLOOKUP($P$1&amp;$U$1&amp;A14,抽出!$B$4:$O$94,7,FALSE)</f>
        <v>#N/A</v>
      </c>
      <c r="H14" s="30"/>
      <c r="I14" s="27" t="e">
        <f>VLOOKUP($P$1&amp;$U$1&amp;A14,抽出!$B$4:$O$94,8,FALSE)</f>
        <v>#N/A</v>
      </c>
      <c r="J14" s="28"/>
      <c r="K14" s="30" t="e">
        <f>VLOOKUP($P$1&amp;$U$1&amp;A14,抽出!$B$4:$O$94,9,FALSE)</f>
        <v>#N/A</v>
      </c>
      <c r="L14" s="30"/>
      <c r="M14" s="30"/>
      <c r="N14" s="30"/>
      <c r="O14" s="31" t="e">
        <f>VLOOKUP($P$1&amp;$U$1&amp;A14,抽出!$B$4:$O$94,10,FALSE)</f>
        <v>#N/A</v>
      </c>
      <c r="P14" s="31"/>
      <c r="Q14" s="31"/>
      <c r="R14" s="20" t="e">
        <f>VLOOKUP($P$1&amp;$U$1&amp;A14,抽出!$B$4:$O$94,11,FALSE)</f>
        <v>#N/A</v>
      </c>
      <c r="S14" s="29" t="e">
        <f>VLOOKUP($P$1&amp;$U$1&amp;A14,抽出!$B$4:$O$94,12,FALSE)</f>
        <v>#N/A</v>
      </c>
      <c r="T14" s="29"/>
      <c r="U14" s="29"/>
      <c r="V14" s="21" t="e">
        <f>VLOOKUP($P$1&amp;$U$1&amp;A14,抽出!$B$4:$O$94,13,FALSE)</f>
        <v>#N/A</v>
      </c>
      <c r="W14" s="22" t="e">
        <f>VLOOKUP($P$1&amp;$U$1&amp;A14,抽出!$B$4:$O$94,14,FALSE)</f>
        <v>#N/A</v>
      </c>
      <c r="X14" s="23"/>
      <c r="AC14" s="24"/>
    </row>
    <row r="15" spans="1:36" ht="15.75" customHeight="1" x14ac:dyDescent="0.15">
      <c r="A15" s="19">
        <v>12</v>
      </c>
      <c r="B15" s="19">
        <f>IF(COUNTIF($K$4:N15,K15)=1,1,0)</f>
        <v>0</v>
      </c>
      <c r="C15" s="19" t="str">
        <f>IF(B15=0,"",SUM($B$4:B15))</f>
        <v/>
      </c>
      <c r="D15" s="29" t="e">
        <f>VLOOKUP($P$1&amp;$U$1&amp;A15,抽出!$B$4:$O$94,6,FALSE)</f>
        <v>#N/A</v>
      </c>
      <c r="E15" s="29"/>
      <c r="F15" s="29"/>
      <c r="G15" s="30" t="e">
        <f>VLOOKUP($P$1&amp;$U$1&amp;A15,抽出!$B$4:$O$94,7,FALSE)</f>
        <v>#N/A</v>
      </c>
      <c r="H15" s="30"/>
      <c r="I15" s="27" t="e">
        <f>VLOOKUP($P$1&amp;$U$1&amp;A15,抽出!$B$4:$O$94,8,FALSE)</f>
        <v>#N/A</v>
      </c>
      <c r="J15" s="28"/>
      <c r="K15" s="30" t="e">
        <f>VLOOKUP($P$1&amp;$U$1&amp;A15,抽出!$B$4:$O$94,9,FALSE)</f>
        <v>#N/A</v>
      </c>
      <c r="L15" s="30"/>
      <c r="M15" s="30"/>
      <c r="N15" s="30"/>
      <c r="O15" s="31" t="e">
        <f>VLOOKUP($P$1&amp;$U$1&amp;A15,抽出!$B$4:$O$94,10,FALSE)</f>
        <v>#N/A</v>
      </c>
      <c r="P15" s="31"/>
      <c r="Q15" s="31"/>
      <c r="R15" s="20" t="e">
        <f>VLOOKUP($P$1&amp;$U$1&amp;A15,抽出!$B$4:$O$94,11,FALSE)</f>
        <v>#N/A</v>
      </c>
      <c r="S15" s="29" t="e">
        <f>VLOOKUP($P$1&amp;$U$1&amp;A15,抽出!$B$4:$O$94,12,FALSE)</f>
        <v>#N/A</v>
      </c>
      <c r="T15" s="29"/>
      <c r="U15" s="29"/>
      <c r="V15" s="21" t="e">
        <f>VLOOKUP($P$1&amp;$U$1&amp;A15,抽出!$B$4:$O$94,13,FALSE)</f>
        <v>#N/A</v>
      </c>
      <c r="W15" s="22" t="e">
        <f>VLOOKUP($P$1&amp;$U$1&amp;A15,抽出!$B$4:$O$94,14,FALSE)</f>
        <v>#N/A</v>
      </c>
      <c r="X15" s="23"/>
      <c r="AC15" s="24"/>
    </row>
    <row r="16" spans="1:36" ht="15.75" customHeight="1" x14ac:dyDescent="0.15">
      <c r="A16" s="19">
        <v>13</v>
      </c>
      <c r="B16" s="19">
        <f>IF(COUNTIF($K$4:N16,K16)=1,1,0)</f>
        <v>0</v>
      </c>
      <c r="C16" s="19" t="str">
        <f>IF(B16=0,"",SUM($B$4:B16))</f>
        <v/>
      </c>
      <c r="D16" s="29" t="e">
        <f>VLOOKUP($P$1&amp;$U$1&amp;A16,抽出!$B$4:$O$94,6,FALSE)</f>
        <v>#N/A</v>
      </c>
      <c r="E16" s="29"/>
      <c r="F16" s="29"/>
      <c r="G16" s="30" t="e">
        <f>VLOOKUP($P$1&amp;$U$1&amp;A16,抽出!$B$4:$O$94,7,FALSE)</f>
        <v>#N/A</v>
      </c>
      <c r="H16" s="30"/>
      <c r="I16" s="27" t="e">
        <f>VLOOKUP($P$1&amp;$U$1&amp;A16,抽出!$B$4:$O$94,8,FALSE)</f>
        <v>#N/A</v>
      </c>
      <c r="J16" s="28"/>
      <c r="K16" s="30" t="e">
        <f>VLOOKUP($P$1&amp;$U$1&amp;A16,抽出!$B$4:$O$94,9,FALSE)</f>
        <v>#N/A</v>
      </c>
      <c r="L16" s="30"/>
      <c r="M16" s="30"/>
      <c r="N16" s="30"/>
      <c r="O16" s="31" t="e">
        <f>VLOOKUP($P$1&amp;$U$1&amp;A16,抽出!$B$4:$O$94,10,FALSE)</f>
        <v>#N/A</v>
      </c>
      <c r="P16" s="31"/>
      <c r="Q16" s="31"/>
      <c r="R16" s="20" t="e">
        <f>VLOOKUP($P$1&amp;$U$1&amp;A16,抽出!$B$4:$O$94,11,FALSE)</f>
        <v>#N/A</v>
      </c>
      <c r="S16" s="29" t="e">
        <f>VLOOKUP($P$1&amp;$U$1&amp;A16,抽出!$B$4:$O$94,12,FALSE)</f>
        <v>#N/A</v>
      </c>
      <c r="T16" s="29"/>
      <c r="U16" s="29"/>
      <c r="V16" s="21" t="e">
        <f>VLOOKUP($P$1&amp;$U$1&amp;A16,抽出!$B$4:$O$94,13,FALSE)</f>
        <v>#N/A</v>
      </c>
      <c r="W16" s="22" t="e">
        <f>VLOOKUP($P$1&amp;$U$1&amp;A16,抽出!$B$4:$O$94,14,FALSE)</f>
        <v>#N/A</v>
      </c>
      <c r="X16" s="23"/>
      <c r="AC16" s="24"/>
    </row>
    <row r="17" spans="1:29" ht="15.75" customHeight="1" x14ac:dyDescent="0.15">
      <c r="A17" s="19">
        <v>14</v>
      </c>
      <c r="B17" s="19">
        <f>IF(COUNTIF($K$4:N17,K17)=1,1,0)</f>
        <v>0</v>
      </c>
      <c r="C17" s="19" t="str">
        <f>IF(B17=0,"",SUM($B$4:B17))</f>
        <v/>
      </c>
      <c r="D17" s="29" t="e">
        <f>VLOOKUP($P$1&amp;$U$1&amp;A17,抽出!$B$4:$O$94,6,FALSE)</f>
        <v>#N/A</v>
      </c>
      <c r="E17" s="29"/>
      <c r="F17" s="29"/>
      <c r="G17" s="30" t="e">
        <f>VLOOKUP($P$1&amp;$U$1&amp;A17,抽出!$B$4:$O$94,7,FALSE)</f>
        <v>#N/A</v>
      </c>
      <c r="H17" s="30"/>
      <c r="I17" s="27" t="e">
        <f>VLOOKUP($P$1&amp;$U$1&amp;A17,抽出!$B$4:$O$94,8,FALSE)</f>
        <v>#N/A</v>
      </c>
      <c r="J17" s="28"/>
      <c r="K17" s="30" t="e">
        <f>VLOOKUP($P$1&amp;$U$1&amp;A17,抽出!$B$4:$O$94,9,FALSE)</f>
        <v>#N/A</v>
      </c>
      <c r="L17" s="30"/>
      <c r="M17" s="30"/>
      <c r="N17" s="30"/>
      <c r="O17" s="31" t="e">
        <f>VLOOKUP($P$1&amp;$U$1&amp;A17,抽出!$B$4:$O$94,10,FALSE)</f>
        <v>#N/A</v>
      </c>
      <c r="P17" s="31"/>
      <c r="Q17" s="31"/>
      <c r="R17" s="20" t="e">
        <f>VLOOKUP($P$1&amp;$U$1&amp;A17,抽出!$B$4:$O$94,11,FALSE)</f>
        <v>#N/A</v>
      </c>
      <c r="S17" s="29" t="e">
        <f>VLOOKUP($P$1&amp;$U$1&amp;A17,抽出!$B$4:$O$94,12,FALSE)</f>
        <v>#N/A</v>
      </c>
      <c r="T17" s="29"/>
      <c r="U17" s="29"/>
      <c r="V17" s="21" t="e">
        <f>VLOOKUP($P$1&amp;$U$1&amp;A17,抽出!$B$4:$O$94,13,FALSE)</f>
        <v>#N/A</v>
      </c>
      <c r="W17" s="22" t="e">
        <f>VLOOKUP($P$1&amp;$U$1&amp;A17,抽出!$B$4:$O$94,14,FALSE)</f>
        <v>#N/A</v>
      </c>
      <c r="X17" s="23"/>
      <c r="AC17" s="24"/>
    </row>
    <row r="18" spans="1:29" ht="15.75" customHeight="1" x14ac:dyDescent="0.15">
      <c r="A18" s="19">
        <v>15</v>
      </c>
      <c r="B18" s="19">
        <f>IF(COUNTIF($K$4:N18,K18)=1,1,0)</f>
        <v>0</v>
      </c>
      <c r="C18" s="19" t="str">
        <f>IF(B18=0,"",SUM($B$4:B18))</f>
        <v/>
      </c>
      <c r="D18" s="29" t="e">
        <f>VLOOKUP($P$1&amp;$U$1&amp;A18,抽出!$B$4:$O$94,6,FALSE)</f>
        <v>#N/A</v>
      </c>
      <c r="E18" s="29"/>
      <c r="F18" s="29"/>
      <c r="G18" s="30" t="e">
        <f>VLOOKUP($P$1&amp;$U$1&amp;A18,抽出!$B$4:$O$94,7,FALSE)</f>
        <v>#N/A</v>
      </c>
      <c r="H18" s="30"/>
      <c r="I18" s="27" t="e">
        <f>VLOOKUP($P$1&amp;$U$1&amp;A18,抽出!$B$4:$O$94,8,FALSE)</f>
        <v>#N/A</v>
      </c>
      <c r="J18" s="28"/>
      <c r="K18" s="30" t="e">
        <f>VLOOKUP($P$1&amp;$U$1&amp;A18,抽出!$B$4:$O$94,9,FALSE)</f>
        <v>#N/A</v>
      </c>
      <c r="L18" s="30"/>
      <c r="M18" s="30"/>
      <c r="N18" s="30"/>
      <c r="O18" s="31" t="e">
        <f>VLOOKUP($P$1&amp;$U$1&amp;A18,抽出!$B$4:$O$94,10,FALSE)</f>
        <v>#N/A</v>
      </c>
      <c r="P18" s="31"/>
      <c r="Q18" s="31"/>
      <c r="R18" s="20" t="e">
        <f>VLOOKUP($P$1&amp;$U$1&amp;A18,抽出!$B$4:$O$94,11,FALSE)</f>
        <v>#N/A</v>
      </c>
      <c r="S18" s="29" t="e">
        <f>VLOOKUP($P$1&amp;$U$1&amp;A18,抽出!$B$4:$O$94,12,FALSE)</f>
        <v>#N/A</v>
      </c>
      <c r="T18" s="29"/>
      <c r="U18" s="29"/>
      <c r="V18" s="21" t="e">
        <f>VLOOKUP($P$1&amp;$U$1&amp;A18,抽出!$B$4:$O$94,13,FALSE)</f>
        <v>#N/A</v>
      </c>
      <c r="W18" s="22" t="e">
        <f>VLOOKUP($P$1&amp;$U$1&amp;A18,抽出!$B$4:$O$94,14,FALSE)</f>
        <v>#N/A</v>
      </c>
      <c r="X18" s="23"/>
      <c r="AC18" s="24"/>
    </row>
    <row r="19" spans="1:29" ht="15.75" customHeight="1" x14ac:dyDescent="0.15">
      <c r="A19" s="19">
        <v>16</v>
      </c>
      <c r="B19" s="19">
        <f>IF(COUNTIF($K$4:N19,K19)=1,1,0)</f>
        <v>0</v>
      </c>
      <c r="C19" s="19" t="str">
        <f>IF(B19=0,"",SUM($B$4:B19))</f>
        <v/>
      </c>
      <c r="D19" s="29" t="e">
        <f>VLOOKUP($P$1&amp;$U$1&amp;A19,抽出!$B$4:$O$94,6,FALSE)</f>
        <v>#N/A</v>
      </c>
      <c r="E19" s="29"/>
      <c r="F19" s="29"/>
      <c r="G19" s="30" t="e">
        <f>VLOOKUP($P$1&amp;$U$1&amp;A19,抽出!$B$4:$O$94,7,FALSE)</f>
        <v>#N/A</v>
      </c>
      <c r="H19" s="30"/>
      <c r="I19" s="27" t="e">
        <f>VLOOKUP($P$1&amp;$U$1&amp;A19,抽出!$B$4:$O$94,8,FALSE)</f>
        <v>#N/A</v>
      </c>
      <c r="J19" s="28"/>
      <c r="K19" s="30" t="e">
        <f>VLOOKUP($P$1&amp;$U$1&amp;A19,抽出!$B$4:$O$94,9,FALSE)</f>
        <v>#N/A</v>
      </c>
      <c r="L19" s="30"/>
      <c r="M19" s="30"/>
      <c r="N19" s="30"/>
      <c r="O19" s="31" t="e">
        <f>VLOOKUP($P$1&amp;$U$1&amp;A19,抽出!$B$4:$O$94,10,FALSE)</f>
        <v>#N/A</v>
      </c>
      <c r="P19" s="31"/>
      <c r="Q19" s="31"/>
      <c r="R19" s="20" t="e">
        <f>VLOOKUP($P$1&amp;$U$1&amp;A19,抽出!$B$4:$O$94,11,FALSE)</f>
        <v>#N/A</v>
      </c>
      <c r="S19" s="29" t="e">
        <f>VLOOKUP($P$1&amp;$U$1&amp;A19,抽出!$B$4:$O$94,12,FALSE)</f>
        <v>#N/A</v>
      </c>
      <c r="T19" s="29"/>
      <c r="U19" s="29"/>
      <c r="V19" s="21" t="e">
        <f>VLOOKUP($P$1&amp;$U$1&amp;A19,抽出!$B$4:$O$94,13,FALSE)</f>
        <v>#N/A</v>
      </c>
      <c r="W19" s="22" t="e">
        <f>VLOOKUP($P$1&amp;$U$1&amp;A19,抽出!$B$4:$O$94,14,FALSE)</f>
        <v>#N/A</v>
      </c>
      <c r="X19" s="23"/>
      <c r="AC19" s="24"/>
    </row>
    <row r="20" spans="1:29" ht="15.75" customHeight="1" x14ac:dyDescent="0.15">
      <c r="A20" s="19">
        <v>17</v>
      </c>
      <c r="B20" s="19">
        <f>IF(COUNTIF($K$4:N20,K20)=1,1,0)</f>
        <v>0</v>
      </c>
      <c r="C20" s="19" t="str">
        <f>IF(B20=0,"",SUM($B$4:B20))</f>
        <v/>
      </c>
      <c r="D20" s="29" t="e">
        <f>VLOOKUP($P$1&amp;$U$1&amp;A20,抽出!$B$4:$O$94,6,FALSE)</f>
        <v>#N/A</v>
      </c>
      <c r="E20" s="29"/>
      <c r="F20" s="29"/>
      <c r="G20" s="30" t="e">
        <f>VLOOKUP($P$1&amp;$U$1&amp;A20,抽出!$B$4:$O$94,7,FALSE)</f>
        <v>#N/A</v>
      </c>
      <c r="H20" s="30"/>
      <c r="I20" s="27" t="e">
        <f>VLOOKUP($P$1&amp;$U$1&amp;A20,抽出!$B$4:$O$94,8,FALSE)</f>
        <v>#N/A</v>
      </c>
      <c r="J20" s="28"/>
      <c r="K20" s="30" t="e">
        <f>VLOOKUP($P$1&amp;$U$1&amp;A20,抽出!$B$4:$O$94,9,FALSE)</f>
        <v>#N/A</v>
      </c>
      <c r="L20" s="30"/>
      <c r="M20" s="30"/>
      <c r="N20" s="30"/>
      <c r="O20" s="31" t="e">
        <f>VLOOKUP($P$1&amp;$U$1&amp;A20,抽出!$B$4:$O$94,10,FALSE)</f>
        <v>#N/A</v>
      </c>
      <c r="P20" s="31"/>
      <c r="Q20" s="31"/>
      <c r="R20" s="20" t="e">
        <f>VLOOKUP($P$1&amp;$U$1&amp;A20,抽出!$B$4:$O$94,11,FALSE)</f>
        <v>#N/A</v>
      </c>
      <c r="S20" s="29" t="e">
        <f>VLOOKUP($P$1&amp;$U$1&amp;A20,抽出!$B$4:$O$94,12,FALSE)</f>
        <v>#N/A</v>
      </c>
      <c r="T20" s="29"/>
      <c r="U20" s="29"/>
      <c r="V20" s="21" t="e">
        <f>VLOOKUP($P$1&amp;$U$1&amp;A20,抽出!$B$4:$O$94,13,FALSE)</f>
        <v>#N/A</v>
      </c>
      <c r="W20" s="22" t="e">
        <f>VLOOKUP($P$1&amp;$U$1&amp;A20,抽出!$B$4:$O$94,14,FALSE)</f>
        <v>#N/A</v>
      </c>
      <c r="X20" s="23"/>
      <c r="AC20" s="24"/>
    </row>
    <row r="21" spans="1:29" ht="15.75" customHeight="1" x14ac:dyDescent="0.15">
      <c r="A21" s="19">
        <v>18</v>
      </c>
      <c r="B21" s="19">
        <f>IF(COUNTIF($K$4:N21,K21)=1,1,0)</f>
        <v>0</v>
      </c>
      <c r="C21" s="19" t="str">
        <f>IF(B21=0,"",SUM($B$4:B21))</f>
        <v/>
      </c>
      <c r="D21" s="29" t="e">
        <f>VLOOKUP($P$1&amp;$U$1&amp;A21,抽出!$B$4:$O$94,6,FALSE)</f>
        <v>#N/A</v>
      </c>
      <c r="E21" s="29"/>
      <c r="F21" s="29"/>
      <c r="G21" s="30" t="e">
        <f>VLOOKUP($P$1&amp;$U$1&amp;A21,抽出!$B$4:$O$94,7,FALSE)</f>
        <v>#N/A</v>
      </c>
      <c r="H21" s="30"/>
      <c r="I21" s="27" t="e">
        <f>VLOOKUP($P$1&amp;$U$1&amp;A21,抽出!$B$4:$O$94,8,FALSE)</f>
        <v>#N/A</v>
      </c>
      <c r="J21" s="28"/>
      <c r="K21" s="30" t="e">
        <f>VLOOKUP($P$1&amp;$U$1&amp;A21,抽出!$B$4:$O$94,9,FALSE)</f>
        <v>#N/A</v>
      </c>
      <c r="L21" s="30"/>
      <c r="M21" s="30"/>
      <c r="N21" s="30"/>
      <c r="O21" s="31" t="e">
        <f>VLOOKUP($P$1&amp;$U$1&amp;A21,抽出!$B$4:$O$94,10,FALSE)</f>
        <v>#N/A</v>
      </c>
      <c r="P21" s="31"/>
      <c r="Q21" s="31"/>
      <c r="R21" s="20" t="e">
        <f>VLOOKUP($P$1&amp;$U$1&amp;A21,抽出!$B$4:$O$94,11,FALSE)</f>
        <v>#N/A</v>
      </c>
      <c r="S21" s="29" t="e">
        <f>VLOOKUP($P$1&amp;$U$1&amp;A21,抽出!$B$4:$O$94,12,FALSE)</f>
        <v>#N/A</v>
      </c>
      <c r="T21" s="29"/>
      <c r="U21" s="29"/>
      <c r="V21" s="21" t="e">
        <f>VLOOKUP($P$1&amp;$U$1&amp;A21,抽出!$B$4:$O$94,13,FALSE)</f>
        <v>#N/A</v>
      </c>
      <c r="W21" s="22" t="e">
        <f>VLOOKUP($P$1&amp;$U$1&amp;A21,抽出!$B$4:$O$94,14,FALSE)</f>
        <v>#N/A</v>
      </c>
      <c r="X21" s="23"/>
      <c r="AC21" s="24"/>
    </row>
    <row r="22" spans="1:29" ht="15.75" customHeight="1" x14ac:dyDescent="0.15">
      <c r="A22" s="19">
        <v>19</v>
      </c>
      <c r="B22" s="19">
        <f>IF(COUNTIF($K$4:N22,K22)=1,1,0)</f>
        <v>0</v>
      </c>
      <c r="C22" s="19" t="str">
        <f>IF(B22=0,"",SUM($B$4:B22))</f>
        <v/>
      </c>
      <c r="D22" s="29" t="e">
        <f>VLOOKUP($P$1&amp;$U$1&amp;A22,抽出!$B$4:$O$94,6,FALSE)</f>
        <v>#N/A</v>
      </c>
      <c r="E22" s="29"/>
      <c r="F22" s="29"/>
      <c r="G22" s="30" t="e">
        <f>VLOOKUP($P$1&amp;$U$1&amp;A22,抽出!$B$4:$O$94,7,FALSE)</f>
        <v>#N/A</v>
      </c>
      <c r="H22" s="30"/>
      <c r="I22" s="27" t="e">
        <f>VLOOKUP($P$1&amp;$U$1&amp;A22,抽出!$B$4:$O$94,8,FALSE)</f>
        <v>#N/A</v>
      </c>
      <c r="J22" s="28"/>
      <c r="K22" s="30" t="e">
        <f>VLOOKUP($P$1&amp;$U$1&amp;A22,抽出!$B$4:$O$94,9,FALSE)</f>
        <v>#N/A</v>
      </c>
      <c r="L22" s="30"/>
      <c r="M22" s="30"/>
      <c r="N22" s="30"/>
      <c r="O22" s="31" t="e">
        <f>VLOOKUP($P$1&amp;$U$1&amp;A22,抽出!$B$4:$O$94,10,FALSE)</f>
        <v>#N/A</v>
      </c>
      <c r="P22" s="31"/>
      <c r="Q22" s="31"/>
      <c r="R22" s="20" t="e">
        <f>VLOOKUP($P$1&amp;$U$1&amp;A22,抽出!$B$4:$O$94,11,FALSE)</f>
        <v>#N/A</v>
      </c>
      <c r="S22" s="29" t="e">
        <f>VLOOKUP($P$1&amp;$U$1&amp;A22,抽出!$B$4:$O$94,12,FALSE)</f>
        <v>#N/A</v>
      </c>
      <c r="T22" s="29"/>
      <c r="U22" s="29"/>
      <c r="V22" s="21" t="e">
        <f>VLOOKUP($P$1&amp;$U$1&amp;A22,抽出!$B$4:$O$94,13,FALSE)</f>
        <v>#N/A</v>
      </c>
      <c r="W22" s="22" t="e">
        <f>VLOOKUP($P$1&amp;$U$1&amp;A22,抽出!$B$4:$O$94,14,FALSE)</f>
        <v>#N/A</v>
      </c>
      <c r="X22" s="23"/>
      <c r="AC22" s="24"/>
    </row>
    <row r="23" spans="1:29" ht="15.75" customHeight="1" x14ac:dyDescent="0.15">
      <c r="A23" s="19">
        <v>20</v>
      </c>
      <c r="B23" s="19">
        <f>IF(COUNTIF($K$4:N23,K23)=1,1,0)</f>
        <v>0</v>
      </c>
      <c r="C23" s="19" t="str">
        <f>IF(B23=0,"",SUM($B$4:B23))</f>
        <v/>
      </c>
      <c r="D23" s="29" t="e">
        <f>VLOOKUP($P$1&amp;$U$1&amp;A23,抽出!$B$4:$O$94,6,FALSE)</f>
        <v>#N/A</v>
      </c>
      <c r="E23" s="29"/>
      <c r="F23" s="29"/>
      <c r="G23" s="30" t="e">
        <f>VLOOKUP($P$1&amp;$U$1&amp;A23,抽出!$B$4:$O$94,7,FALSE)</f>
        <v>#N/A</v>
      </c>
      <c r="H23" s="30"/>
      <c r="I23" s="27" t="e">
        <f>VLOOKUP($P$1&amp;$U$1&amp;A23,抽出!$B$4:$O$94,8,FALSE)</f>
        <v>#N/A</v>
      </c>
      <c r="J23" s="28"/>
      <c r="K23" s="30" t="e">
        <f>VLOOKUP($P$1&amp;$U$1&amp;A23,抽出!$B$4:$O$94,9,FALSE)</f>
        <v>#N/A</v>
      </c>
      <c r="L23" s="30"/>
      <c r="M23" s="30"/>
      <c r="N23" s="30"/>
      <c r="O23" s="31" t="e">
        <f>VLOOKUP($P$1&amp;$U$1&amp;A23,抽出!$B$4:$O$94,10,FALSE)</f>
        <v>#N/A</v>
      </c>
      <c r="P23" s="31"/>
      <c r="Q23" s="31"/>
      <c r="R23" s="20" t="e">
        <f>VLOOKUP($P$1&amp;$U$1&amp;A23,抽出!$B$4:$O$94,11,FALSE)</f>
        <v>#N/A</v>
      </c>
      <c r="S23" s="29" t="e">
        <f>VLOOKUP($P$1&amp;$U$1&amp;A23,抽出!$B$4:$O$94,12,FALSE)</f>
        <v>#N/A</v>
      </c>
      <c r="T23" s="29"/>
      <c r="U23" s="29"/>
      <c r="V23" s="21" t="e">
        <f>VLOOKUP($P$1&amp;$U$1&amp;A23,抽出!$B$4:$O$94,13,FALSE)</f>
        <v>#N/A</v>
      </c>
      <c r="W23" s="22" t="e">
        <f>VLOOKUP($P$1&amp;$U$1&amp;A23,抽出!$B$4:$O$94,14,FALSE)</f>
        <v>#N/A</v>
      </c>
      <c r="X23" s="23"/>
      <c r="AC23" s="24"/>
    </row>
    <row r="24" spans="1:29" ht="15.75" customHeight="1" x14ac:dyDescent="0.15">
      <c r="A24" s="19">
        <v>21</v>
      </c>
      <c r="B24" s="19">
        <f>IF(COUNTIF($K$4:N24,K24)=1,1,0)</f>
        <v>0</v>
      </c>
      <c r="C24" s="19" t="str">
        <f>IF(B24=0,"",SUM($B$4:B24))</f>
        <v/>
      </c>
      <c r="D24" s="29" t="e">
        <f>VLOOKUP($P$1&amp;$U$1&amp;A24,抽出!$B$4:$O$94,6,FALSE)</f>
        <v>#N/A</v>
      </c>
      <c r="E24" s="29"/>
      <c r="F24" s="29"/>
      <c r="G24" s="30" t="e">
        <f>VLOOKUP($P$1&amp;$U$1&amp;A24,抽出!$B$4:$O$94,7,FALSE)</f>
        <v>#N/A</v>
      </c>
      <c r="H24" s="30"/>
      <c r="I24" s="27" t="e">
        <f>VLOOKUP($P$1&amp;$U$1&amp;A24,抽出!$B$4:$O$94,8,FALSE)</f>
        <v>#N/A</v>
      </c>
      <c r="J24" s="28"/>
      <c r="K24" s="30" t="e">
        <f>VLOOKUP($P$1&amp;$U$1&amp;A24,抽出!$B$4:$O$94,9,FALSE)</f>
        <v>#N/A</v>
      </c>
      <c r="L24" s="30"/>
      <c r="M24" s="30"/>
      <c r="N24" s="30"/>
      <c r="O24" s="31" t="e">
        <f>VLOOKUP($P$1&amp;$U$1&amp;A24,抽出!$B$4:$O$94,10,FALSE)</f>
        <v>#N/A</v>
      </c>
      <c r="P24" s="31"/>
      <c r="Q24" s="31"/>
      <c r="R24" s="20" t="e">
        <f>VLOOKUP($P$1&amp;$U$1&amp;A24,抽出!$B$4:$O$94,11,FALSE)</f>
        <v>#N/A</v>
      </c>
      <c r="S24" s="29" t="e">
        <f>VLOOKUP($P$1&amp;$U$1&amp;A24,抽出!$B$4:$O$94,12,FALSE)</f>
        <v>#N/A</v>
      </c>
      <c r="T24" s="29"/>
      <c r="U24" s="29"/>
      <c r="V24" s="21" t="e">
        <f>VLOOKUP($P$1&amp;$U$1&amp;A24,抽出!$B$4:$O$94,13,FALSE)</f>
        <v>#N/A</v>
      </c>
      <c r="W24" s="22" t="e">
        <f>VLOOKUP($P$1&amp;$U$1&amp;A24,抽出!$B$4:$O$94,14,FALSE)</f>
        <v>#N/A</v>
      </c>
      <c r="X24" s="23"/>
      <c r="AC24" s="24"/>
    </row>
    <row r="25" spans="1:29" ht="15.75" customHeight="1" x14ac:dyDescent="0.15">
      <c r="A25" s="19">
        <v>22</v>
      </c>
      <c r="B25" s="19">
        <f>IF(COUNTIF($K$4:N25,K25)=1,1,0)</f>
        <v>0</v>
      </c>
      <c r="C25" s="19" t="str">
        <f>IF(B25=0,"",SUM($B$4:B25))</f>
        <v/>
      </c>
      <c r="D25" s="29" t="e">
        <f>VLOOKUP($P$1&amp;$U$1&amp;A25,抽出!$B$4:$O$94,6,FALSE)</f>
        <v>#N/A</v>
      </c>
      <c r="E25" s="29"/>
      <c r="F25" s="29"/>
      <c r="G25" s="30" t="e">
        <f>VLOOKUP($P$1&amp;$U$1&amp;A25,抽出!$B$4:$O$94,7,FALSE)</f>
        <v>#N/A</v>
      </c>
      <c r="H25" s="30"/>
      <c r="I25" s="27" t="e">
        <f>VLOOKUP($P$1&amp;$U$1&amp;A25,抽出!$B$4:$O$94,8,FALSE)</f>
        <v>#N/A</v>
      </c>
      <c r="J25" s="28"/>
      <c r="K25" s="30" t="e">
        <f>VLOOKUP($P$1&amp;$U$1&amp;A25,抽出!$B$4:$O$94,9,FALSE)</f>
        <v>#N/A</v>
      </c>
      <c r="L25" s="30"/>
      <c r="M25" s="30"/>
      <c r="N25" s="30"/>
      <c r="O25" s="31" t="e">
        <f>VLOOKUP($P$1&amp;$U$1&amp;A25,抽出!$B$4:$O$94,10,FALSE)</f>
        <v>#N/A</v>
      </c>
      <c r="P25" s="31"/>
      <c r="Q25" s="31"/>
      <c r="R25" s="20" t="e">
        <f>VLOOKUP($P$1&amp;$U$1&amp;A25,抽出!$B$4:$O$94,11,FALSE)</f>
        <v>#N/A</v>
      </c>
      <c r="S25" s="29" t="e">
        <f>VLOOKUP($P$1&amp;$U$1&amp;A25,抽出!$B$4:$O$94,12,FALSE)</f>
        <v>#N/A</v>
      </c>
      <c r="T25" s="29"/>
      <c r="U25" s="29"/>
      <c r="V25" s="21" t="e">
        <f>VLOOKUP($P$1&amp;$U$1&amp;A25,抽出!$B$4:$O$94,13,FALSE)</f>
        <v>#N/A</v>
      </c>
      <c r="W25" s="22" t="e">
        <f>VLOOKUP($P$1&amp;$U$1&amp;A25,抽出!$B$4:$O$94,14,FALSE)</f>
        <v>#N/A</v>
      </c>
      <c r="X25" s="23"/>
      <c r="AC25" s="24"/>
    </row>
    <row r="26" spans="1:29" ht="15.75" customHeight="1" x14ac:dyDescent="0.15">
      <c r="A26" s="19">
        <v>23</v>
      </c>
      <c r="B26" s="19">
        <f>IF(COUNTIF($K$4:N26,K26)=1,1,0)</f>
        <v>0</v>
      </c>
      <c r="C26" s="19" t="str">
        <f>IF(B26=0,"",SUM($B$4:B26))</f>
        <v/>
      </c>
      <c r="D26" s="29" t="e">
        <f>VLOOKUP($P$1&amp;$U$1&amp;A26,抽出!$B$4:$O$94,6,FALSE)</f>
        <v>#N/A</v>
      </c>
      <c r="E26" s="29"/>
      <c r="F26" s="29"/>
      <c r="G26" s="30" t="e">
        <f>VLOOKUP($P$1&amp;$U$1&amp;A26,抽出!$B$4:$O$94,7,FALSE)</f>
        <v>#N/A</v>
      </c>
      <c r="H26" s="30"/>
      <c r="I26" s="27" t="e">
        <f>VLOOKUP($P$1&amp;$U$1&amp;A26,抽出!$B$4:$O$94,8,FALSE)</f>
        <v>#N/A</v>
      </c>
      <c r="J26" s="28"/>
      <c r="K26" s="30" t="e">
        <f>VLOOKUP($P$1&amp;$U$1&amp;A26,抽出!$B$4:$O$94,9,FALSE)</f>
        <v>#N/A</v>
      </c>
      <c r="L26" s="30"/>
      <c r="M26" s="30"/>
      <c r="N26" s="30"/>
      <c r="O26" s="31" t="e">
        <f>VLOOKUP($P$1&amp;$U$1&amp;A26,抽出!$B$4:$O$94,10,FALSE)</f>
        <v>#N/A</v>
      </c>
      <c r="P26" s="31"/>
      <c r="Q26" s="31"/>
      <c r="R26" s="20" t="e">
        <f>VLOOKUP($P$1&amp;$U$1&amp;A26,抽出!$B$4:$O$94,11,FALSE)</f>
        <v>#N/A</v>
      </c>
      <c r="S26" s="29" t="e">
        <f>VLOOKUP($P$1&amp;$U$1&amp;A26,抽出!$B$4:$O$94,12,FALSE)</f>
        <v>#N/A</v>
      </c>
      <c r="T26" s="29"/>
      <c r="U26" s="29"/>
      <c r="V26" s="21" t="e">
        <f>VLOOKUP($P$1&amp;$U$1&amp;A26,抽出!$B$4:$O$94,13,FALSE)</f>
        <v>#N/A</v>
      </c>
      <c r="W26" s="22" t="e">
        <f>VLOOKUP($P$1&amp;$U$1&amp;A26,抽出!$B$4:$O$94,14,FALSE)</f>
        <v>#N/A</v>
      </c>
      <c r="X26" s="23"/>
      <c r="AC26" s="24"/>
    </row>
    <row r="27" spans="1:29" ht="15.75" customHeight="1" x14ac:dyDescent="0.15">
      <c r="A27" s="19">
        <v>24</v>
      </c>
      <c r="B27" s="19">
        <f>IF(COUNTIF($K$4:N27,K27)=1,1,0)</f>
        <v>0</v>
      </c>
      <c r="C27" s="19" t="str">
        <f>IF(B27=0,"",SUM($B$4:B27))</f>
        <v/>
      </c>
      <c r="D27" s="29" t="e">
        <f>VLOOKUP($P$1&amp;$U$1&amp;A27,抽出!$B$4:$O$94,6,FALSE)</f>
        <v>#N/A</v>
      </c>
      <c r="E27" s="29"/>
      <c r="F27" s="29"/>
      <c r="G27" s="30" t="e">
        <f>VLOOKUP($P$1&amp;$U$1&amp;A27,抽出!$B$4:$O$94,7,FALSE)</f>
        <v>#N/A</v>
      </c>
      <c r="H27" s="30"/>
      <c r="I27" s="27" t="e">
        <f>VLOOKUP($P$1&amp;$U$1&amp;A27,抽出!$B$4:$O$94,8,FALSE)</f>
        <v>#N/A</v>
      </c>
      <c r="J27" s="28"/>
      <c r="K27" s="30" t="e">
        <f>VLOOKUP($P$1&amp;$U$1&amp;A27,抽出!$B$4:$O$94,9,FALSE)</f>
        <v>#N/A</v>
      </c>
      <c r="L27" s="30"/>
      <c r="M27" s="30"/>
      <c r="N27" s="30"/>
      <c r="O27" s="31" t="e">
        <f>VLOOKUP($P$1&amp;$U$1&amp;A27,抽出!$B$4:$O$94,10,FALSE)</f>
        <v>#N/A</v>
      </c>
      <c r="P27" s="31"/>
      <c r="Q27" s="31"/>
      <c r="R27" s="20" t="e">
        <f>VLOOKUP($P$1&amp;$U$1&amp;A27,抽出!$B$4:$O$94,11,FALSE)</f>
        <v>#N/A</v>
      </c>
      <c r="S27" s="29" t="e">
        <f>VLOOKUP($P$1&amp;$U$1&amp;A27,抽出!$B$4:$O$94,12,FALSE)</f>
        <v>#N/A</v>
      </c>
      <c r="T27" s="29"/>
      <c r="U27" s="29"/>
      <c r="V27" s="21" t="e">
        <f>VLOOKUP($P$1&amp;$U$1&amp;A27,抽出!$B$4:$O$94,13,FALSE)</f>
        <v>#N/A</v>
      </c>
      <c r="W27" s="22" t="e">
        <f>VLOOKUP($P$1&amp;$U$1&amp;A27,抽出!$B$4:$O$94,14,FALSE)</f>
        <v>#N/A</v>
      </c>
      <c r="X27" s="23"/>
      <c r="AC27" s="24"/>
    </row>
    <row r="28" spans="1:29" ht="15.75" customHeight="1" x14ac:dyDescent="0.15">
      <c r="A28" s="19">
        <v>25</v>
      </c>
      <c r="B28" s="19">
        <f>IF(COUNTIF($K$4:N28,K28)=1,1,0)</f>
        <v>0</v>
      </c>
      <c r="C28" s="19" t="str">
        <f>IF(B28=0,"",SUM($B$4:B28))</f>
        <v/>
      </c>
      <c r="D28" s="29" t="e">
        <f>VLOOKUP($P$1&amp;$U$1&amp;A28,抽出!$B$4:$O$94,6,FALSE)</f>
        <v>#N/A</v>
      </c>
      <c r="E28" s="29"/>
      <c r="F28" s="29"/>
      <c r="G28" s="30" t="e">
        <f>VLOOKUP($P$1&amp;$U$1&amp;A28,抽出!$B$4:$O$94,7,FALSE)</f>
        <v>#N/A</v>
      </c>
      <c r="H28" s="30"/>
      <c r="I28" s="27" t="e">
        <f>VLOOKUP($P$1&amp;$U$1&amp;A28,抽出!$B$4:$O$94,8,FALSE)</f>
        <v>#N/A</v>
      </c>
      <c r="J28" s="28"/>
      <c r="K28" s="30" t="e">
        <f>VLOOKUP($P$1&amp;$U$1&amp;A28,抽出!$B$4:$O$94,9,FALSE)</f>
        <v>#N/A</v>
      </c>
      <c r="L28" s="30"/>
      <c r="M28" s="30"/>
      <c r="N28" s="30"/>
      <c r="O28" s="31" t="e">
        <f>VLOOKUP($P$1&amp;$U$1&amp;A28,抽出!$B$4:$O$94,10,FALSE)</f>
        <v>#N/A</v>
      </c>
      <c r="P28" s="31"/>
      <c r="Q28" s="31"/>
      <c r="R28" s="20" t="e">
        <f>VLOOKUP($P$1&amp;$U$1&amp;A28,抽出!$B$4:$O$94,11,FALSE)</f>
        <v>#N/A</v>
      </c>
      <c r="S28" s="29" t="e">
        <f>VLOOKUP($P$1&amp;$U$1&amp;A28,抽出!$B$4:$O$94,12,FALSE)</f>
        <v>#N/A</v>
      </c>
      <c r="T28" s="29"/>
      <c r="U28" s="29"/>
      <c r="V28" s="21" t="e">
        <f>VLOOKUP($P$1&amp;$U$1&amp;A28,抽出!$B$4:$O$94,13,FALSE)</f>
        <v>#N/A</v>
      </c>
      <c r="W28" s="22" t="e">
        <f>VLOOKUP($P$1&amp;$U$1&amp;A28,抽出!$B$4:$O$94,14,FALSE)</f>
        <v>#N/A</v>
      </c>
      <c r="X28" s="23"/>
      <c r="AC28" s="24"/>
    </row>
    <row r="29" spans="1:29" ht="15.75" customHeight="1" x14ac:dyDescent="0.15">
      <c r="A29" s="19">
        <v>26</v>
      </c>
      <c r="B29" s="19">
        <f>IF(COUNTIF($K$4:N29,K29)=1,1,0)</f>
        <v>0</v>
      </c>
      <c r="C29" s="19" t="str">
        <f>IF(B29=0,"",SUM($B$4:B29))</f>
        <v/>
      </c>
      <c r="D29" s="29" t="e">
        <f>VLOOKUP($P$1&amp;$U$1&amp;A29,抽出!$B$4:$O$94,6,FALSE)</f>
        <v>#N/A</v>
      </c>
      <c r="E29" s="29"/>
      <c r="F29" s="29"/>
      <c r="G29" s="30" t="e">
        <f>VLOOKUP($P$1&amp;$U$1&amp;A29,抽出!$B$4:$O$94,7,FALSE)</f>
        <v>#N/A</v>
      </c>
      <c r="H29" s="30"/>
      <c r="I29" s="27" t="e">
        <f>VLOOKUP($P$1&amp;$U$1&amp;A29,抽出!$B$4:$O$94,8,FALSE)</f>
        <v>#N/A</v>
      </c>
      <c r="J29" s="28"/>
      <c r="K29" s="30" t="e">
        <f>VLOOKUP($P$1&amp;$U$1&amp;A29,抽出!$B$4:$O$94,9,FALSE)</f>
        <v>#N/A</v>
      </c>
      <c r="L29" s="30"/>
      <c r="M29" s="30"/>
      <c r="N29" s="30"/>
      <c r="O29" s="31" t="e">
        <f>VLOOKUP($P$1&amp;$U$1&amp;A29,抽出!$B$4:$O$94,10,FALSE)</f>
        <v>#N/A</v>
      </c>
      <c r="P29" s="31"/>
      <c r="Q29" s="31"/>
      <c r="R29" s="20" t="e">
        <f>VLOOKUP($P$1&amp;$U$1&amp;A29,抽出!$B$4:$O$94,11,FALSE)</f>
        <v>#N/A</v>
      </c>
      <c r="S29" s="29" t="e">
        <f>VLOOKUP($P$1&amp;$U$1&amp;A29,抽出!$B$4:$O$94,12,FALSE)</f>
        <v>#N/A</v>
      </c>
      <c r="T29" s="29"/>
      <c r="U29" s="29"/>
      <c r="V29" s="21" t="e">
        <f>VLOOKUP($P$1&amp;$U$1&amp;A29,抽出!$B$4:$O$94,13,FALSE)</f>
        <v>#N/A</v>
      </c>
      <c r="W29" s="22" t="e">
        <f>VLOOKUP($P$1&amp;$U$1&amp;A29,抽出!$B$4:$O$94,14,FALSE)</f>
        <v>#N/A</v>
      </c>
      <c r="X29" s="23"/>
      <c r="AC29" s="24"/>
    </row>
    <row r="30" spans="1:29" ht="15.75" customHeight="1" x14ac:dyDescent="0.15">
      <c r="A30" s="19">
        <v>27</v>
      </c>
      <c r="B30" s="19">
        <f>IF(COUNTIF($K$4:N30,K30)=1,1,0)</f>
        <v>0</v>
      </c>
      <c r="C30" s="19" t="str">
        <f>IF(B30=0,"",SUM($B$4:B30))</f>
        <v/>
      </c>
      <c r="D30" s="29" t="e">
        <f>VLOOKUP($P$1&amp;$U$1&amp;A30,抽出!$B$4:$O$94,6,FALSE)</f>
        <v>#N/A</v>
      </c>
      <c r="E30" s="29"/>
      <c r="F30" s="29"/>
      <c r="G30" s="30" t="e">
        <f>VLOOKUP($P$1&amp;$U$1&amp;A30,抽出!$B$4:$O$94,7,FALSE)</f>
        <v>#N/A</v>
      </c>
      <c r="H30" s="30"/>
      <c r="I30" s="27" t="e">
        <f>VLOOKUP($P$1&amp;$U$1&amp;A30,抽出!$B$4:$O$94,8,FALSE)</f>
        <v>#N/A</v>
      </c>
      <c r="J30" s="28"/>
      <c r="K30" s="30" t="e">
        <f>VLOOKUP($P$1&amp;$U$1&amp;A30,抽出!$B$4:$O$94,9,FALSE)</f>
        <v>#N/A</v>
      </c>
      <c r="L30" s="30"/>
      <c r="M30" s="30"/>
      <c r="N30" s="30"/>
      <c r="O30" s="31" t="e">
        <f>VLOOKUP($P$1&amp;$U$1&amp;A30,抽出!$B$4:$O$94,10,FALSE)</f>
        <v>#N/A</v>
      </c>
      <c r="P30" s="31"/>
      <c r="Q30" s="31"/>
      <c r="R30" s="20" t="e">
        <f>VLOOKUP($P$1&amp;$U$1&amp;A30,抽出!$B$4:$O$94,11,FALSE)</f>
        <v>#N/A</v>
      </c>
      <c r="S30" s="29" t="e">
        <f>VLOOKUP($P$1&amp;$U$1&amp;A30,抽出!$B$4:$O$94,12,FALSE)</f>
        <v>#N/A</v>
      </c>
      <c r="T30" s="29"/>
      <c r="U30" s="29"/>
      <c r="V30" s="21" t="e">
        <f>VLOOKUP($P$1&amp;$U$1&amp;A30,抽出!$B$4:$O$94,13,FALSE)</f>
        <v>#N/A</v>
      </c>
      <c r="W30" s="22" t="e">
        <f>VLOOKUP($P$1&amp;$U$1&amp;A30,抽出!$B$4:$O$94,14,FALSE)</f>
        <v>#N/A</v>
      </c>
      <c r="X30" s="23"/>
      <c r="AC30" s="24"/>
    </row>
    <row r="31" spans="1:29" ht="15.75" customHeight="1" x14ac:dyDescent="0.15">
      <c r="A31" s="19">
        <v>28</v>
      </c>
      <c r="B31" s="19">
        <f>IF(COUNTIF($K$4:N31,K31)=1,1,0)</f>
        <v>0</v>
      </c>
      <c r="C31" s="19" t="str">
        <f>IF(B31=0,"",SUM($B$4:B31))</f>
        <v/>
      </c>
      <c r="D31" s="29" t="e">
        <f>VLOOKUP($P$1&amp;$U$1&amp;A31,抽出!$B$4:$O$94,6,FALSE)</f>
        <v>#N/A</v>
      </c>
      <c r="E31" s="29"/>
      <c r="F31" s="29"/>
      <c r="G31" s="30" t="e">
        <f>VLOOKUP($P$1&amp;$U$1&amp;A31,抽出!$B$4:$O$94,7,FALSE)</f>
        <v>#N/A</v>
      </c>
      <c r="H31" s="30"/>
      <c r="I31" s="27" t="e">
        <f>VLOOKUP($P$1&amp;$U$1&amp;A31,抽出!$B$4:$O$94,8,FALSE)</f>
        <v>#N/A</v>
      </c>
      <c r="J31" s="28"/>
      <c r="K31" s="30" t="e">
        <f>VLOOKUP($P$1&amp;$U$1&amp;A31,抽出!$B$4:$O$94,9,FALSE)</f>
        <v>#N/A</v>
      </c>
      <c r="L31" s="30"/>
      <c r="M31" s="30"/>
      <c r="N31" s="30"/>
      <c r="O31" s="31" t="e">
        <f>VLOOKUP($P$1&amp;$U$1&amp;A31,抽出!$B$4:$O$94,10,FALSE)</f>
        <v>#N/A</v>
      </c>
      <c r="P31" s="31"/>
      <c r="Q31" s="31"/>
      <c r="R31" s="20" t="e">
        <f>VLOOKUP($P$1&amp;$U$1&amp;A31,抽出!$B$4:$O$94,11,FALSE)</f>
        <v>#N/A</v>
      </c>
      <c r="S31" s="29" t="e">
        <f>VLOOKUP($P$1&amp;$U$1&amp;A31,抽出!$B$4:$O$94,12,FALSE)</f>
        <v>#N/A</v>
      </c>
      <c r="T31" s="29"/>
      <c r="U31" s="29"/>
      <c r="V31" s="21" t="e">
        <f>VLOOKUP($P$1&amp;$U$1&amp;A31,抽出!$B$4:$O$94,13,FALSE)</f>
        <v>#N/A</v>
      </c>
      <c r="W31" s="22" t="e">
        <f>VLOOKUP($P$1&amp;$U$1&amp;A31,抽出!$B$4:$O$94,14,FALSE)</f>
        <v>#N/A</v>
      </c>
      <c r="X31" s="23"/>
      <c r="AC31" s="24"/>
    </row>
    <row r="32" spans="1:29" ht="15.75" customHeight="1" x14ac:dyDescent="0.15">
      <c r="A32" s="19">
        <v>29</v>
      </c>
      <c r="B32" s="19">
        <f>IF(COUNTIF($K$4:N32,K32)=1,1,0)</f>
        <v>0</v>
      </c>
      <c r="C32" s="19" t="str">
        <f>IF(B32=0,"",SUM($B$4:B32))</f>
        <v/>
      </c>
      <c r="D32" s="29" t="e">
        <f>VLOOKUP($P$1&amp;$U$1&amp;A32,抽出!$B$4:$O$94,6,FALSE)</f>
        <v>#N/A</v>
      </c>
      <c r="E32" s="29"/>
      <c r="F32" s="29"/>
      <c r="G32" s="30" t="e">
        <f>VLOOKUP($P$1&amp;$U$1&amp;A32,抽出!$B$4:$O$94,7,FALSE)</f>
        <v>#N/A</v>
      </c>
      <c r="H32" s="30"/>
      <c r="I32" s="27" t="e">
        <f>VLOOKUP($P$1&amp;$U$1&amp;A32,抽出!$B$4:$O$94,8,FALSE)</f>
        <v>#N/A</v>
      </c>
      <c r="J32" s="28"/>
      <c r="K32" s="30" t="e">
        <f>VLOOKUP($P$1&amp;$U$1&amp;A32,抽出!$B$4:$O$94,9,FALSE)</f>
        <v>#N/A</v>
      </c>
      <c r="L32" s="30"/>
      <c r="M32" s="30"/>
      <c r="N32" s="30"/>
      <c r="O32" s="31" t="e">
        <f>VLOOKUP($P$1&amp;$U$1&amp;A32,抽出!$B$4:$O$94,10,FALSE)</f>
        <v>#N/A</v>
      </c>
      <c r="P32" s="31"/>
      <c r="Q32" s="31"/>
      <c r="R32" s="20" t="e">
        <f>VLOOKUP($P$1&amp;$U$1&amp;A32,抽出!$B$4:$O$94,11,FALSE)</f>
        <v>#N/A</v>
      </c>
      <c r="S32" s="29" t="e">
        <f>VLOOKUP($P$1&amp;$U$1&amp;A32,抽出!$B$4:$O$94,12,FALSE)</f>
        <v>#N/A</v>
      </c>
      <c r="T32" s="29"/>
      <c r="U32" s="29"/>
      <c r="V32" s="21" t="e">
        <f>VLOOKUP($P$1&amp;$U$1&amp;A32,抽出!$B$4:$O$94,13,FALSE)</f>
        <v>#N/A</v>
      </c>
      <c r="W32" s="22" t="e">
        <f>VLOOKUP($P$1&amp;$U$1&amp;A32,抽出!$B$4:$O$94,14,FALSE)</f>
        <v>#N/A</v>
      </c>
      <c r="X32" s="23"/>
      <c r="AC32" s="24"/>
    </row>
    <row r="33" spans="1:29" ht="15.75" customHeight="1" x14ac:dyDescent="0.15">
      <c r="A33" s="19">
        <v>30</v>
      </c>
      <c r="B33" s="19">
        <f>IF(COUNTIF($K$4:N33,K33)=1,1,0)</f>
        <v>0</v>
      </c>
      <c r="C33" s="19" t="str">
        <f>IF(B33=0,"",SUM($B$4:B33))</f>
        <v/>
      </c>
      <c r="D33" s="29" t="e">
        <f>VLOOKUP($P$1&amp;$U$1&amp;A33,抽出!$B$4:$O$94,6,FALSE)</f>
        <v>#N/A</v>
      </c>
      <c r="E33" s="29"/>
      <c r="F33" s="29"/>
      <c r="G33" s="30" t="e">
        <f>VLOOKUP($P$1&amp;$U$1&amp;A33,抽出!$B$4:$O$94,7,FALSE)</f>
        <v>#N/A</v>
      </c>
      <c r="H33" s="30"/>
      <c r="I33" s="27" t="e">
        <f>VLOOKUP($P$1&amp;$U$1&amp;A33,抽出!$B$4:$O$94,8,FALSE)</f>
        <v>#N/A</v>
      </c>
      <c r="J33" s="28"/>
      <c r="K33" s="30" t="e">
        <f>VLOOKUP($P$1&amp;$U$1&amp;A33,抽出!$B$4:$O$94,9,FALSE)</f>
        <v>#N/A</v>
      </c>
      <c r="L33" s="30"/>
      <c r="M33" s="30"/>
      <c r="N33" s="30"/>
      <c r="O33" s="31" t="e">
        <f>VLOOKUP($P$1&amp;$U$1&amp;A33,抽出!$B$4:$O$94,10,FALSE)</f>
        <v>#N/A</v>
      </c>
      <c r="P33" s="31"/>
      <c r="Q33" s="31"/>
      <c r="R33" s="20" t="e">
        <f>VLOOKUP($P$1&amp;$U$1&amp;A33,抽出!$B$4:$O$94,11,FALSE)</f>
        <v>#N/A</v>
      </c>
      <c r="S33" s="29" t="e">
        <f>VLOOKUP($P$1&amp;$U$1&amp;A33,抽出!$B$4:$O$94,12,FALSE)</f>
        <v>#N/A</v>
      </c>
      <c r="T33" s="29"/>
      <c r="U33" s="29"/>
      <c r="V33" s="21" t="e">
        <f>VLOOKUP($P$1&amp;$U$1&amp;A33,抽出!$B$4:$O$94,13,FALSE)</f>
        <v>#N/A</v>
      </c>
      <c r="W33" s="22" t="e">
        <f>VLOOKUP($P$1&amp;$U$1&amp;A33,抽出!$B$4:$O$94,14,FALSE)</f>
        <v>#N/A</v>
      </c>
      <c r="X33" s="23"/>
      <c r="AC33" s="24"/>
    </row>
    <row r="34" spans="1:29" ht="15.75" customHeight="1" x14ac:dyDescent="0.15">
      <c r="A34" s="19">
        <v>31</v>
      </c>
      <c r="B34" s="19">
        <f>IF(COUNTIF($K$4:N34,K34)=1,1,0)</f>
        <v>0</v>
      </c>
      <c r="C34" s="19" t="str">
        <f>IF(B34=0,"",SUM($B$4:B34))</f>
        <v/>
      </c>
      <c r="D34" s="29" t="e">
        <f>VLOOKUP($P$1&amp;$U$1&amp;A34,抽出!$B$4:$O$94,6,FALSE)</f>
        <v>#N/A</v>
      </c>
      <c r="E34" s="29"/>
      <c r="F34" s="29"/>
      <c r="G34" s="30" t="e">
        <f>VLOOKUP($P$1&amp;$U$1&amp;A34,抽出!$B$4:$O$94,7,FALSE)</f>
        <v>#N/A</v>
      </c>
      <c r="H34" s="30"/>
      <c r="I34" s="27" t="e">
        <f>VLOOKUP($P$1&amp;$U$1&amp;A34,抽出!$B$4:$O$94,8,FALSE)</f>
        <v>#N/A</v>
      </c>
      <c r="J34" s="28"/>
      <c r="K34" s="30" t="e">
        <f>VLOOKUP($P$1&amp;$U$1&amp;A34,抽出!$B$4:$O$94,9,FALSE)</f>
        <v>#N/A</v>
      </c>
      <c r="L34" s="30"/>
      <c r="M34" s="30"/>
      <c r="N34" s="30"/>
      <c r="O34" s="31" t="e">
        <f>VLOOKUP($P$1&amp;$U$1&amp;A34,抽出!$B$4:$O$94,10,FALSE)</f>
        <v>#N/A</v>
      </c>
      <c r="P34" s="31"/>
      <c r="Q34" s="31"/>
      <c r="R34" s="20" t="e">
        <f>VLOOKUP($P$1&amp;$U$1&amp;A34,抽出!$B$4:$O$94,11,FALSE)</f>
        <v>#N/A</v>
      </c>
      <c r="S34" s="29" t="e">
        <f>VLOOKUP($P$1&amp;$U$1&amp;A34,抽出!$B$4:$O$94,12,FALSE)</f>
        <v>#N/A</v>
      </c>
      <c r="T34" s="29"/>
      <c r="U34" s="29"/>
      <c r="V34" s="21" t="e">
        <f>VLOOKUP($P$1&amp;$U$1&amp;A34,抽出!$B$4:$O$94,13,FALSE)</f>
        <v>#N/A</v>
      </c>
      <c r="W34" s="22" t="e">
        <f>VLOOKUP($P$1&amp;$U$1&amp;A34,抽出!$B$4:$O$94,14,FALSE)</f>
        <v>#N/A</v>
      </c>
      <c r="X34" s="23"/>
      <c r="AC34" s="24"/>
    </row>
    <row r="35" spans="1:29" ht="15.75" customHeight="1" x14ac:dyDescent="0.15">
      <c r="A35" s="19">
        <v>32</v>
      </c>
      <c r="B35" s="19">
        <f>IF(COUNTIF($K$4:N35,K35)=1,1,0)</f>
        <v>0</v>
      </c>
      <c r="C35" s="19" t="str">
        <f>IF(B35=0,"",SUM($B$4:B35))</f>
        <v/>
      </c>
      <c r="D35" s="29" t="e">
        <f>VLOOKUP($P$1&amp;$U$1&amp;A35,抽出!$B$4:$O$94,6,FALSE)</f>
        <v>#N/A</v>
      </c>
      <c r="E35" s="29"/>
      <c r="F35" s="29"/>
      <c r="G35" s="30" t="e">
        <f>VLOOKUP($P$1&amp;$U$1&amp;A35,抽出!$B$4:$O$94,7,FALSE)</f>
        <v>#N/A</v>
      </c>
      <c r="H35" s="30"/>
      <c r="I35" s="27" t="e">
        <f>VLOOKUP($P$1&amp;$U$1&amp;A35,抽出!$B$4:$O$94,8,FALSE)</f>
        <v>#N/A</v>
      </c>
      <c r="J35" s="28"/>
      <c r="K35" s="30" t="e">
        <f>VLOOKUP($P$1&amp;$U$1&amp;A35,抽出!$B$4:$O$94,9,FALSE)</f>
        <v>#N/A</v>
      </c>
      <c r="L35" s="30"/>
      <c r="M35" s="30"/>
      <c r="N35" s="30"/>
      <c r="O35" s="31" t="e">
        <f>VLOOKUP($P$1&amp;$U$1&amp;A35,抽出!$B$4:$O$94,10,FALSE)</f>
        <v>#N/A</v>
      </c>
      <c r="P35" s="31"/>
      <c r="Q35" s="31"/>
      <c r="R35" s="20" t="e">
        <f>VLOOKUP($P$1&amp;$U$1&amp;A35,抽出!$B$4:$O$94,11,FALSE)</f>
        <v>#N/A</v>
      </c>
      <c r="S35" s="29" t="e">
        <f>VLOOKUP($P$1&amp;$U$1&amp;A35,抽出!$B$4:$O$94,12,FALSE)</f>
        <v>#N/A</v>
      </c>
      <c r="T35" s="29"/>
      <c r="U35" s="29"/>
      <c r="V35" s="21" t="e">
        <f>VLOOKUP($P$1&amp;$U$1&amp;A35,抽出!$B$4:$O$94,13,FALSE)</f>
        <v>#N/A</v>
      </c>
      <c r="W35" s="22" t="e">
        <f>VLOOKUP($P$1&amp;$U$1&amp;A35,抽出!$B$4:$O$94,14,FALSE)</f>
        <v>#N/A</v>
      </c>
      <c r="X35" s="23"/>
      <c r="AC35" s="24"/>
    </row>
    <row r="36" spans="1:29" ht="15.75" customHeight="1" x14ac:dyDescent="0.15">
      <c r="A36" s="19">
        <v>33</v>
      </c>
      <c r="B36" s="19">
        <f>IF(COUNTIF($K$4:N36,K36)=1,1,0)</f>
        <v>0</v>
      </c>
      <c r="C36" s="19" t="str">
        <f>IF(B36=0,"",SUM($B$4:B36))</f>
        <v/>
      </c>
      <c r="D36" s="29" t="e">
        <f>VLOOKUP($P$1&amp;$U$1&amp;A36,抽出!$B$4:$O$94,6,FALSE)</f>
        <v>#N/A</v>
      </c>
      <c r="E36" s="29"/>
      <c r="F36" s="29"/>
      <c r="G36" s="30" t="e">
        <f>VLOOKUP($P$1&amp;$U$1&amp;A36,抽出!$B$4:$O$94,7,FALSE)</f>
        <v>#N/A</v>
      </c>
      <c r="H36" s="30"/>
      <c r="I36" s="27" t="e">
        <f>VLOOKUP($P$1&amp;$U$1&amp;A36,抽出!$B$4:$O$94,8,FALSE)</f>
        <v>#N/A</v>
      </c>
      <c r="J36" s="28"/>
      <c r="K36" s="30" t="e">
        <f>VLOOKUP($P$1&amp;$U$1&amp;A36,抽出!$B$4:$O$94,9,FALSE)</f>
        <v>#N/A</v>
      </c>
      <c r="L36" s="30"/>
      <c r="M36" s="30"/>
      <c r="N36" s="30"/>
      <c r="O36" s="31" t="e">
        <f>VLOOKUP($P$1&amp;$U$1&amp;A36,抽出!$B$4:$O$94,10,FALSE)</f>
        <v>#N/A</v>
      </c>
      <c r="P36" s="31"/>
      <c r="Q36" s="31"/>
      <c r="R36" s="20" t="e">
        <f>VLOOKUP($P$1&amp;$U$1&amp;A36,抽出!$B$4:$O$94,11,FALSE)</f>
        <v>#N/A</v>
      </c>
      <c r="S36" s="29" t="e">
        <f>VLOOKUP($P$1&amp;$U$1&amp;A36,抽出!$B$4:$O$94,12,FALSE)</f>
        <v>#N/A</v>
      </c>
      <c r="T36" s="29"/>
      <c r="U36" s="29"/>
      <c r="V36" s="21" t="e">
        <f>VLOOKUP($P$1&amp;$U$1&amp;A36,抽出!$B$4:$O$94,13,FALSE)</f>
        <v>#N/A</v>
      </c>
      <c r="W36" s="22" t="e">
        <f>VLOOKUP($P$1&amp;$U$1&amp;A36,抽出!$B$4:$O$94,14,FALSE)</f>
        <v>#N/A</v>
      </c>
      <c r="X36" s="23"/>
      <c r="AC36" s="24"/>
    </row>
    <row r="37" spans="1:29" ht="15.75" customHeight="1" x14ac:dyDescent="0.15">
      <c r="A37" s="19">
        <v>34</v>
      </c>
      <c r="B37" s="19">
        <f>IF(COUNTIF($K$4:N37,K37)=1,1,0)</f>
        <v>0</v>
      </c>
      <c r="C37" s="19" t="str">
        <f>IF(B37=0,"",SUM($B$4:B37))</f>
        <v/>
      </c>
      <c r="D37" s="29" t="e">
        <f>VLOOKUP($P$1&amp;$U$1&amp;A37,抽出!$B$4:$O$94,6,FALSE)</f>
        <v>#N/A</v>
      </c>
      <c r="E37" s="29"/>
      <c r="F37" s="29"/>
      <c r="G37" s="30" t="e">
        <f>VLOOKUP($P$1&amp;$U$1&amp;A37,抽出!$B$4:$O$94,7,FALSE)</f>
        <v>#N/A</v>
      </c>
      <c r="H37" s="30"/>
      <c r="I37" s="27" t="e">
        <f>VLOOKUP($P$1&amp;$U$1&amp;A37,抽出!$B$4:$O$94,8,FALSE)</f>
        <v>#N/A</v>
      </c>
      <c r="J37" s="28"/>
      <c r="K37" s="30" t="e">
        <f>VLOOKUP($P$1&amp;$U$1&amp;A37,抽出!$B$4:$O$94,9,FALSE)</f>
        <v>#N/A</v>
      </c>
      <c r="L37" s="30"/>
      <c r="M37" s="30"/>
      <c r="N37" s="30"/>
      <c r="O37" s="31" t="e">
        <f>VLOOKUP($P$1&amp;$U$1&amp;A37,抽出!$B$4:$O$94,10,FALSE)</f>
        <v>#N/A</v>
      </c>
      <c r="P37" s="31"/>
      <c r="Q37" s="31"/>
      <c r="R37" s="20" t="e">
        <f>VLOOKUP($P$1&amp;$U$1&amp;A37,抽出!$B$4:$O$94,11,FALSE)</f>
        <v>#N/A</v>
      </c>
      <c r="S37" s="29" t="e">
        <f>VLOOKUP($P$1&amp;$U$1&amp;A37,抽出!$B$4:$O$94,12,FALSE)</f>
        <v>#N/A</v>
      </c>
      <c r="T37" s="29"/>
      <c r="U37" s="29"/>
      <c r="V37" s="21" t="e">
        <f>VLOOKUP($P$1&amp;$U$1&amp;A37,抽出!$B$4:$O$94,13,FALSE)</f>
        <v>#N/A</v>
      </c>
      <c r="W37" s="22" t="e">
        <f>VLOOKUP($P$1&amp;$U$1&amp;A37,抽出!$B$4:$O$94,14,FALSE)</f>
        <v>#N/A</v>
      </c>
      <c r="X37" s="23"/>
      <c r="AC37" s="24"/>
    </row>
    <row r="38" spans="1:29" ht="15.75" customHeight="1" x14ac:dyDescent="0.15">
      <c r="A38" s="19">
        <v>35</v>
      </c>
      <c r="B38" s="19">
        <f>IF(COUNTIF($K$4:N38,K38)=1,1,0)</f>
        <v>0</v>
      </c>
      <c r="C38" s="19" t="str">
        <f>IF(B38=0,"",SUM($B$4:B38))</f>
        <v/>
      </c>
      <c r="D38" s="29" t="e">
        <f>VLOOKUP($P$1&amp;$U$1&amp;A38,抽出!$B$4:$O$94,6,FALSE)</f>
        <v>#N/A</v>
      </c>
      <c r="E38" s="29"/>
      <c r="F38" s="29"/>
      <c r="G38" s="30" t="e">
        <f>VLOOKUP($P$1&amp;$U$1&amp;A38,抽出!$B$4:$O$94,7,FALSE)</f>
        <v>#N/A</v>
      </c>
      <c r="H38" s="30"/>
      <c r="I38" s="27" t="e">
        <f>VLOOKUP($P$1&amp;$U$1&amp;A38,抽出!$B$4:$O$94,8,FALSE)</f>
        <v>#N/A</v>
      </c>
      <c r="J38" s="28"/>
      <c r="K38" s="30" t="e">
        <f>VLOOKUP($P$1&amp;$U$1&amp;A38,抽出!$B$4:$O$94,9,FALSE)</f>
        <v>#N/A</v>
      </c>
      <c r="L38" s="30"/>
      <c r="M38" s="30"/>
      <c r="N38" s="30"/>
      <c r="O38" s="31" t="e">
        <f>VLOOKUP($P$1&amp;$U$1&amp;A38,抽出!$B$4:$O$94,10,FALSE)</f>
        <v>#N/A</v>
      </c>
      <c r="P38" s="31"/>
      <c r="Q38" s="31"/>
      <c r="R38" s="20" t="e">
        <f>VLOOKUP($P$1&amp;$U$1&amp;A38,抽出!$B$4:$O$94,11,FALSE)</f>
        <v>#N/A</v>
      </c>
      <c r="S38" s="29" t="e">
        <f>VLOOKUP($P$1&amp;$U$1&amp;A38,抽出!$B$4:$O$94,12,FALSE)</f>
        <v>#N/A</v>
      </c>
      <c r="T38" s="29"/>
      <c r="U38" s="29"/>
      <c r="V38" s="21" t="e">
        <f>VLOOKUP($P$1&amp;$U$1&amp;A38,抽出!$B$4:$O$94,13,FALSE)</f>
        <v>#N/A</v>
      </c>
      <c r="W38" s="22" t="e">
        <f>VLOOKUP($P$1&amp;$U$1&amp;A38,抽出!$B$4:$O$94,14,FALSE)</f>
        <v>#N/A</v>
      </c>
      <c r="X38" s="23"/>
      <c r="AC38" s="24"/>
    </row>
    <row r="39" spans="1:29" ht="15.75" customHeight="1" x14ac:dyDescent="0.15">
      <c r="A39" s="19">
        <v>36</v>
      </c>
      <c r="B39" s="19">
        <f>IF(COUNTIF($K$4:N39,K39)=1,1,0)</f>
        <v>0</v>
      </c>
      <c r="C39" s="19" t="str">
        <f>IF(B39=0,"",SUM($B$4:B39))</f>
        <v/>
      </c>
      <c r="D39" s="29" t="e">
        <f>VLOOKUP($P$1&amp;$U$1&amp;A39,抽出!$B$4:$O$94,6,FALSE)</f>
        <v>#N/A</v>
      </c>
      <c r="E39" s="29"/>
      <c r="F39" s="29"/>
      <c r="G39" s="30" t="e">
        <f>VLOOKUP($P$1&amp;$U$1&amp;A39,抽出!$B$4:$O$94,7,FALSE)</f>
        <v>#N/A</v>
      </c>
      <c r="H39" s="30"/>
      <c r="I39" s="27" t="e">
        <f>VLOOKUP($P$1&amp;$U$1&amp;A39,抽出!$B$4:$O$94,8,FALSE)</f>
        <v>#N/A</v>
      </c>
      <c r="J39" s="28"/>
      <c r="K39" s="30" t="e">
        <f>VLOOKUP($P$1&amp;$U$1&amp;A39,抽出!$B$4:$O$94,9,FALSE)</f>
        <v>#N/A</v>
      </c>
      <c r="L39" s="30"/>
      <c r="M39" s="30"/>
      <c r="N39" s="30"/>
      <c r="O39" s="31" t="e">
        <f>VLOOKUP($P$1&amp;$U$1&amp;A39,抽出!$B$4:$O$94,10,FALSE)</f>
        <v>#N/A</v>
      </c>
      <c r="P39" s="31"/>
      <c r="Q39" s="31"/>
      <c r="R39" s="20" t="e">
        <f>VLOOKUP($P$1&amp;$U$1&amp;A39,抽出!$B$4:$O$94,11,FALSE)</f>
        <v>#N/A</v>
      </c>
      <c r="S39" s="29" t="e">
        <f>VLOOKUP($P$1&amp;$U$1&amp;A39,抽出!$B$4:$O$94,12,FALSE)</f>
        <v>#N/A</v>
      </c>
      <c r="T39" s="29"/>
      <c r="U39" s="29"/>
      <c r="V39" s="21" t="e">
        <f>VLOOKUP($P$1&amp;$U$1&amp;A39,抽出!$B$4:$O$94,13,FALSE)</f>
        <v>#N/A</v>
      </c>
      <c r="W39" s="22" t="e">
        <f>VLOOKUP($P$1&amp;$U$1&amp;A39,抽出!$B$4:$O$94,14,FALSE)</f>
        <v>#N/A</v>
      </c>
      <c r="X39" s="23"/>
      <c r="AC39" s="24"/>
    </row>
    <row r="40" spans="1:29" ht="15.75" customHeight="1" x14ac:dyDescent="0.15">
      <c r="A40" s="19">
        <v>37</v>
      </c>
      <c r="B40" s="19">
        <f>IF(COUNTIF($K$4:N40,K40)=1,1,0)</f>
        <v>0</v>
      </c>
      <c r="C40" s="19" t="str">
        <f>IF(B40=0,"",SUM($B$4:B40))</f>
        <v/>
      </c>
      <c r="D40" s="29" t="e">
        <f>VLOOKUP($P$1&amp;$U$1&amp;A40,抽出!$B$4:$O$94,6,FALSE)</f>
        <v>#N/A</v>
      </c>
      <c r="E40" s="29"/>
      <c r="F40" s="29"/>
      <c r="G40" s="30" t="e">
        <f>VLOOKUP($P$1&amp;$U$1&amp;A40,抽出!$B$4:$O$94,7,FALSE)</f>
        <v>#N/A</v>
      </c>
      <c r="H40" s="30"/>
      <c r="I40" s="27" t="e">
        <f>VLOOKUP($P$1&amp;$U$1&amp;A40,抽出!$B$4:$O$94,8,FALSE)</f>
        <v>#N/A</v>
      </c>
      <c r="J40" s="28"/>
      <c r="K40" s="30" t="e">
        <f>VLOOKUP($P$1&amp;$U$1&amp;A40,抽出!$B$4:$O$94,9,FALSE)</f>
        <v>#N/A</v>
      </c>
      <c r="L40" s="30"/>
      <c r="M40" s="30"/>
      <c r="N40" s="30"/>
      <c r="O40" s="31" t="e">
        <f>VLOOKUP($P$1&amp;$U$1&amp;A40,抽出!$B$4:$O$94,10,FALSE)</f>
        <v>#N/A</v>
      </c>
      <c r="P40" s="31"/>
      <c r="Q40" s="31"/>
      <c r="R40" s="20" t="e">
        <f>VLOOKUP($P$1&amp;$U$1&amp;A40,抽出!$B$4:$O$94,11,FALSE)</f>
        <v>#N/A</v>
      </c>
      <c r="S40" s="29" t="e">
        <f>VLOOKUP($P$1&amp;$U$1&amp;A40,抽出!$B$4:$O$94,12,FALSE)</f>
        <v>#N/A</v>
      </c>
      <c r="T40" s="29"/>
      <c r="U40" s="29"/>
      <c r="V40" s="21" t="e">
        <f>VLOOKUP($P$1&amp;$U$1&amp;A40,抽出!$B$4:$O$94,13,FALSE)</f>
        <v>#N/A</v>
      </c>
      <c r="W40" s="22" t="e">
        <f>VLOOKUP($P$1&amp;$U$1&amp;A40,抽出!$B$4:$O$94,14,FALSE)</f>
        <v>#N/A</v>
      </c>
      <c r="X40" s="23"/>
      <c r="AC40" s="24"/>
    </row>
    <row r="41" spans="1:29" ht="15.75" customHeight="1" x14ac:dyDescent="0.15">
      <c r="A41" s="19">
        <v>38</v>
      </c>
      <c r="B41" s="19">
        <f>IF(COUNTIF($K$4:N41,K41)=1,1,0)</f>
        <v>0</v>
      </c>
      <c r="C41" s="19" t="str">
        <f>IF(B41=0,"",SUM($B$4:B41))</f>
        <v/>
      </c>
      <c r="D41" s="29" t="e">
        <f>VLOOKUP($P$1&amp;$U$1&amp;A41,抽出!$B$4:$O$94,6,FALSE)</f>
        <v>#N/A</v>
      </c>
      <c r="E41" s="29"/>
      <c r="F41" s="29"/>
      <c r="G41" s="30" t="e">
        <f>VLOOKUP($P$1&amp;$U$1&amp;A41,抽出!$B$4:$O$94,7,FALSE)</f>
        <v>#N/A</v>
      </c>
      <c r="H41" s="30"/>
      <c r="I41" s="27" t="e">
        <f>VLOOKUP($P$1&amp;$U$1&amp;A41,抽出!$B$4:$O$94,8,FALSE)</f>
        <v>#N/A</v>
      </c>
      <c r="J41" s="28"/>
      <c r="K41" s="30" t="e">
        <f>VLOOKUP($P$1&amp;$U$1&amp;A41,抽出!$B$4:$O$94,9,FALSE)</f>
        <v>#N/A</v>
      </c>
      <c r="L41" s="30"/>
      <c r="M41" s="30"/>
      <c r="N41" s="30"/>
      <c r="O41" s="31" t="e">
        <f>VLOOKUP($P$1&amp;$U$1&amp;A41,抽出!$B$4:$O$94,10,FALSE)</f>
        <v>#N/A</v>
      </c>
      <c r="P41" s="31"/>
      <c r="Q41" s="31"/>
      <c r="R41" s="20" t="e">
        <f>VLOOKUP($P$1&amp;$U$1&amp;A41,抽出!$B$4:$O$94,11,FALSE)</f>
        <v>#N/A</v>
      </c>
      <c r="S41" s="29" t="e">
        <f>VLOOKUP($P$1&amp;$U$1&amp;A41,抽出!$B$4:$O$94,12,FALSE)</f>
        <v>#N/A</v>
      </c>
      <c r="T41" s="29"/>
      <c r="U41" s="29"/>
      <c r="V41" s="21" t="e">
        <f>VLOOKUP($P$1&amp;$U$1&amp;A41,抽出!$B$4:$O$94,13,FALSE)</f>
        <v>#N/A</v>
      </c>
      <c r="W41" s="22" t="e">
        <f>VLOOKUP($P$1&amp;$U$1&amp;A41,抽出!$B$4:$O$94,14,FALSE)</f>
        <v>#N/A</v>
      </c>
      <c r="X41" s="23"/>
      <c r="AC41" s="24"/>
    </row>
    <row r="42" spans="1:29" ht="15.75" customHeight="1" x14ac:dyDescent="0.15">
      <c r="A42" s="19">
        <v>39</v>
      </c>
      <c r="B42" s="19">
        <f>IF(COUNTIF($K$4:N42,K42)=1,1,0)</f>
        <v>0</v>
      </c>
      <c r="C42" s="19" t="str">
        <f>IF(B42=0,"",SUM($B$4:B42))</f>
        <v/>
      </c>
      <c r="D42" s="29" t="e">
        <f>VLOOKUP($P$1&amp;$U$1&amp;A42,抽出!$B$4:$O$94,6,FALSE)</f>
        <v>#N/A</v>
      </c>
      <c r="E42" s="29"/>
      <c r="F42" s="29"/>
      <c r="G42" s="30" t="e">
        <f>VLOOKUP($P$1&amp;$U$1&amp;A42,抽出!$B$4:$O$94,7,FALSE)</f>
        <v>#N/A</v>
      </c>
      <c r="H42" s="30"/>
      <c r="I42" s="27" t="e">
        <f>VLOOKUP($P$1&amp;$U$1&amp;A42,抽出!$B$4:$O$94,8,FALSE)</f>
        <v>#N/A</v>
      </c>
      <c r="J42" s="28"/>
      <c r="K42" s="30" t="e">
        <f>VLOOKUP($P$1&amp;$U$1&amp;A42,抽出!$B$4:$O$94,9,FALSE)</f>
        <v>#N/A</v>
      </c>
      <c r="L42" s="30"/>
      <c r="M42" s="30"/>
      <c r="N42" s="30"/>
      <c r="O42" s="31" t="e">
        <f>VLOOKUP($P$1&amp;$U$1&amp;A42,抽出!$B$4:$O$94,10,FALSE)</f>
        <v>#N/A</v>
      </c>
      <c r="P42" s="31"/>
      <c r="Q42" s="31"/>
      <c r="R42" s="20" t="e">
        <f>VLOOKUP($P$1&amp;$U$1&amp;A42,抽出!$B$4:$O$94,11,FALSE)</f>
        <v>#N/A</v>
      </c>
      <c r="S42" s="29" t="e">
        <f>VLOOKUP($P$1&amp;$U$1&amp;A42,抽出!$B$4:$O$94,12,FALSE)</f>
        <v>#N/A</v>
      </c>
      <c r="T42" s="29"/>
      <c r="U42" s="29"/>
      <c r="V42" s="21" t="e">
        <f>VLOOKUP($P$1&amp;$U$1&amp;A42,抽出!$B$4:$O$94,13,FALSE)</f>
        <v>#N/A</v>
      </c>
      <c r="W42" s="22" t="e">
        <f>VLOOKUP($P$1&amp;$U$1&amp;A42,抽出!$B$4:$O$94,14,FALSE)</f>
        <v>#N/A</v>
      </c>
      <c r="X42" s="23"/>
      <c r="AC42" s="24"/>
    </row>
    <row r="43" spans="1:29" ht="15.75" customHeight="1" x14ac:dyDescent="0.15">
      <c r="A43" s="19">
        <v>40</v>
      </c>
      <c r="B43" s="19">
        <f>IF(COUNTIF($K$4:N43,K43)=1,1,0)</f>
        <v>0</v>
      </c>
      <c r="C43" s="19" t="str">
        <f>IF(B43=0,"",SUM($B$4:B43))</f>
        <v/>
      </c>
      <c r="D43" s="29" t="e">
        <f>VLOOKUP($P$1&amp;$U$1&amp;A43,抽出!$B$4:$O$94,6,FALSE)</f>
        <v>#N/A</v>
      </c>
      <c r="E43" s="29"/>
      <c r="F43" s="29"/>
      <c r="G43" s="30" t="e">
        <f>VLOOKUP($P$1&amp;$U$1&amp;A43,抽出!$B$4:$O$94,7,FALSE)</f>
        <v>#N/A</v>
      </c>
      <c r="H43" s="30"/>
      <c r="I43" s="27" t="e">
        <f>VLOOKUP($P$1&amp;$U$1&amp;A43,抽出!$B$4:$O$94,8,FALSE)</f>
        <v>#N/A</v>
      </c>
      <c r="J43" s="28"/>
      <c r="K43" s="30" t="e">
        <f>VLOOKUP($P$1&amp;$U$1&amp;A43,抽出!$B$4:$O$94,9,FALSE)</f>
        <v>#N/A</v>
      </c>
      <c r="L43" s="30"/>
      <c r="M43" s="30"/>
      <c r="N43" s="30"/>
      <c r="O43" s="31" t="e">
        <f>VLOOKUP($P$1&amp;$U$1&amp;A43,抽出!$B$4:$O$94,10,FALSE)</f>
        <v>#N/A</v>
      </c>
      <c r="P43" s="31"/>
      <c r="Q43" s="31"/>
      <c r="R43" s="20" t="e">
        <f>VLOOKUP($P$1&amp;$U$1&amp;A43,抽出!$B$4:$O$94,11,FALSE)</f>
        <v>#N/A</v>
      </c>
      <c r="S43" s="29" t="e">
        <f>VLOOKUP($P$1&amp;$U$1&amp;A43,抽出!$B$4:$O$94,12,FALSE)</f>
        <v>#N/A</v>
      </c>
      <c r="T43" s="29"/>
      <c r="U43" s="29"/>
      <c r="V43" s="21" t="e">
        <f>VLOOKUP($P$1&amp;$U$1&amp;A43,抽出!$B$4:$O$94,13,FALSE)</f>
        <v>#N/A</v>
      </c>
      <c r="W43" s="22" t="e">
        <f>VLOOKUP($P$1&amp;$U$1&amp;A43,抽出!$B$4:$O$94,14,FALSE)</f>
        <v>#N/A</v>
      </c>
      <c r="X43" s="23"/>
      <c r="AC43" s="24"/>
    </row>
    <row r="44" spans="1:29" ht="15.75" customHeight="1" x14ac:dyDescent="0.15">
      <c r="A44" s="19">
        <v>41</v>
      </c>
      <c r="B44" s="19">
        <f>IF(COUNTIF($K$4:N44,K44)=1,1,0)</f>
        <v>0</v>
      </c>
      <c r="C44" s="19" t="str">
        <f>IF(B44=0,"",SUM($B$4:B44))</f>
        <v/>
      </c>
      <c r="D44" s="29" t="e">
        <f>VLOOKUP($P$1&amp;$U$1&amp;A44,抽出!$B$4:$O$94,6,FALSE)</f>
        <v>#N/A</v>
      </c>
      <c r="E44" s="29"/>
      <c r="F44" s="29"/>
      <c r="G44" s="30" t="e">
        <f>VLOOKUP($P$1&amp;$U$1&amp;A44,抽出!$B$4:$O$94,7,FALSE)</f>
        <v>#N/A</v>
      </c>
      <c r="H44" s="30"/>
      <c r="I44" s="27" t="e">
        <f>VLOOKUP($P$1&amp;$U$1&amp;A44,抽出!$B$4:$O$94,8,FALSE)</f>
        <v>#N/A</v>
      </c>
      <c r="J44" s="28"/>
      <c r="K44" s="30" t="e">
        <f>VLOOKUP($P$1&amp;$U$1&amp;A44,抽出!$B$4:$O$94,9,FALSE)</f>
        <v>#N/A</v>
      </c>
      <c r="L44" s="30"/>
      <c r="M44" s="30"/>
      <c r="N44" s="30"/>
      <c r="O44" s="31" t="e">
        <f>VLOOKUP($P$1&amp;$U$1&amp;A44,抽出!$B$4:$O$94,10,FALSE)</f>
        <v>#N/A</v>
      </c>
      <c r="P44" s="31"/>
      <c r="Q44" s="31"/>
      <c r="R44" s="20" t="e">
        <f>VLOOKUP($P$1&amp;$U$1&amp;A44,抽出!$B$4:$O$94,11,FALSE)</f>
        <v>#N/A</v>
      </c>
      <c r="S44" s="29" t="e">
        <f>VLOOKUP($P$1&amp;$U$1&amp;A44,抽出!$B$4:$O$94,12,FALSE)</f>
        <v>#N/A</v>
      </c>
      <c r="T44" s="29"/>
      <c r="U44" s="29"/>
      <c r="V44" s="21" t="e">
        <f>VLOOKUP($P$1&amp;$U$1&amp;A44,抽出!$B$4:$O$94,13,FALSE)</f>
        <v>#N/A</v>
      </c>
      <c r="W44" s="22" t="e">
        <f>VLOOKUP($P$1&amp;$U$1&amp;A44,抽出!$B$4:$O$94,14,FALSE)</f>
        <v>#N/A</v>
      </c>
      <c r="X44" s="23"/>
      <c r="AC44" s="24"/>
    </row>
    <row r="45" spans="1:29" ht="15.75" customHeight="1" x14ac:dyDescent="0.15">
      <c r="A45" s="19">
        <v>42</v>
      </c>
      <c r="B45" s="19">
        <f>IF(COUNTIF($K$4:N45,K45)=1,1,0)</f>
        <v>0</v>
      </c>
      <c r="C45" s="19" t="str">
        <f>IF(B45=0,"",SUM($B$4:B45))</f>
        <v/>
      </c>
      <c r="D45" s="29" t="e">
        <f>VLOOKUP($P$1&amp;$U$1&amp;A45,抽出!$B$4:$O$94,6,FALSE)</f>
        <v>#N/A</v>
      </c>
      <c r="E45" s="29"/>
      <c r="F45" s="29"/>
      <c r="G45" s="30" t="e">
        <f>VLOOKUP($P$1&amp;$U$1&amp;A45,抽出!$B$4:$O$94,7,FALSE)</f>
        <v>#N/A</v>
      </c>
      <c r="H45" s="30"/>
      <c r="I45" s="27" t="e">
        <f>VLOOKUP($P$1&amp;$U$1&amp;A45,抽出!$B$4:$O$94,8,FALSE)</f>
        <v>#N/A</v>
      </c>
      <c r="J45" s="28"/>
      <c r="K45" s="30" t="e">
        <f>VLOOKUP($P$1&amp;$U$1&amp;A45,抽出!$B$4:$O$94,9,FALSE)</f>
        <v>#N/A</v>
      </c>
      <c r="L45" s="30"/>
      <c r="M45" s="30"/>
      <c r="N45" s="30"/>
      <c r="O45" s="31" t="e">
        <f>VLOOKUP($P$1&amp;$U$1&amp;A45,抽出!$B$4:$O$94,10,FALSE)</f>
        <v>#N/A</v>
      </c>
      <c r="P45" s="31"/>
      <c r="Q45" s="31"/>
      <c r="R45" s="20" t="e">
        <f>VLOOKUP($P$1&amp;$U$1&amp;A45,抽出!$B$4:$O$94,11,FALSE)</f>
        <v>#N/A</v>
      </c>
      <c r="S45" s="29" t="e">
        <f>VLOOKUP($P$1&amp;$U$1&amp;A45,抽出!$B$4:$O$94,12,FALSE)</f>
        <v>#N/A</v>
      </c>
      <c r="T45" s="29"/>
      <c r="U45" s="29"/>
      <c r="V45" s="21" t="e">
        <f>VLOOKUP($P$1&amp;$U$1&amp;A45,抽出!$B$4:$O$94,13,FALSE)</f>
        <v>#N/A</v>
      </c>
      <c r="W45" s="22" t="e">
        <f>VLOOKUP($P$1&amp;$U$1&amp;A45,抽出!$B$4:$O$94,14,FALSE)</f>
        <v>#N/A</v>
      </c>
      <c r="X45" s="23"/>
      <c r="AC45" s="24"/>
    </row>
    <row r="46" spans="1:29" ht="15.75" customHeight="1" x14ac:dyDescent="0.15">
      <c r="A46" s="19">
        <v>43</v>
      </c>
      <c r="B46" s="19">
        <f>IF(COUNTIF($K$4:N46,K46)=1,1,0)</f>
        <v>0</v>
      </c>
      <c r="C46" s="19" t="str">
        <f>IF(B46=0,"",SUM($B$4:B46))</f>
        <v/>
      </c>
      <c r="D46" s="29" t="e">
        <f>VLOOKUP($P$1&amp;$U$1&amp;A46,抽出!$B$4:$O$94,6,FALSE)</f>
        <v>#N/A</v>
      </c>
      <c r="E46" s="29"/>
      <c r="F46" s="29"/>
      <c r="G46" s="30" t="e">
        <f>VLOOKUP($P$1&amp;$U$1&amp;A46,抽出!$B$4:$O$94,7,FALSE)</f>
        <v>#N/A</v>
      </c>
      <c r="H46" s="30"/>
      <c r="I46" s="27" t="e">
        <f>VLOOKUP($P$1&amp;$U$1&amp;A46,抽出!$B$4:$O$94,8,FALSE)</f>
        <v>#N/A</v>
      </c>
      <c r="J46" s="28"/>
      <c r="K46" s="30" t="e">
        <f>VLOOKUP($P$1&amp;$U$1&amp;A46,抽出!$B$4:$O$94,9,FALSE)</f>
        <v>#N/A</v>
      </c>
      <c r="L46" s="30"/>
      <c r="M46" s="30"/>
      <c r="N46" s="30"/>
      <c r="O46" s="31" t="e">
        <f>VLOOKUP($P$1&amp;$U$1&amp;A46,抽出!$B$4:$O$94,10,FALSE)</f>
        <v>#N/A</v>
      </c>
      <c r="P46" s="31"/>
      <c r="Q46" s="31"/>
      <c r="R46" s="20" t="e">
        <f>VLOOKUP($P$1&amp;$U$1&amp;A46,抽出!$B$4:$O$94,11,FALSE)</f>
        <v>#N/A</v>
      </c>
      <c r="S46" s="29" t="e">
        <f>VLOOKUP($P$1&amp;$U$1&amp;A46,抽出!$B$4:$O$94,12,FALSE)</f>
        <v>#N/A</v>
      </c>
      <c r="T46" s="29"/>
      <c r="U46" s="29"/>
      <c r="V46" s="21" t="e">
        <f>VLOOKUP($P$1&amp;$U$1&amp;A46,抽出!$B$4:$O$94,13,FALSE)</f>
        <v>#N/A</v>
      </c>
      <c r="W46" s="22" t="e">
        <f>VLOOKUP($P$1&amp;$U$1&amp;A46,抽出!$B$4:$O$94,14,FALSE)</f>
        <v>#N/A</v>
      </c>
      <c r="X46" s="23"/>
      <c r="AC46" s="24"/>
    </row>
    <row r="47" spans="1:29" ht="15.75" customHeight="1" x14ac:dyDescent="0.15">
      <c r="A47" s="19">
        <v>44</v>
      </c>
      <c r="B47" s="19">
        <f>IF(COUNTIF($K$4:N47,K47)=1,1,0)</f>
        <v>0</v>
      </c>
      <c r="C47" s="19" t="str">
        <f>IF(B47=0,"",SUM($B$4:B47))</f>
        <v/>
      </c>
      <c r="D47" s="29" t="e">
        <f>VLOOKUP($P$1&amp;$U$1&amp;A47,抽出!$B$4:$O$94,6,FALSE)</f>
        <v>#N/A</v>
      </c>
      <c r="E47" s="29"/>
      <c r="F47" s="29"/>
      <c r="G47" s="30" t="e">
        <f>VLOOKUP($P$1&amp;$U$1&amp;A47,抽出!$B$4:$O$94,7,FALSE)</f>
        <v>#N/A</v>
      </c>
      <c r="H47" s="30"/>
      <c r="I47" s="27" t="e">
        <f>VLOOKUP($P$1&amp;$U$1&amp;A47,抽出!$B$4:$O$94,8,FALSE)</f>
        <v>#N/A</v>
      </c>
      <c r="J47" s="28"/>
      <c r="K47" s="30" t="e">
        <f>VLOOKUP($P$1&amp;$U$1&amp;A47,抽出!$B$4:$O$94,9,FALSE)</f>
        <v>#N/A</v>
      </c>
      <c r="L47" s="30"/>
      <c r="M47" s="30"/>
      <c r="N47" s="30"/>
      <c r="O47" s="31" t="e">
        <f>VLOOKUP($P$1&amp;$U$1&amp;A47,抽出!$B$4:$O$94,10,FALSE)</f>
        <v>#N/A</v>
      </c>
      <c r="P47" s="31"/>
      <c r="Q47" s="31"/>
      <c r="R47" s="20" t="e">
        <f>VLOOKUP($P$1&amp;$U$1&amp;A47,抽出!$B$4:$O$94,11,FALSE)</f>
        <v>#N/A</v>
      </c>
      <c r="S47" s="29" t="e">
        <f>VLOOKUP($P$1&amp;$U$1&amp;A47,抽出!$B$4:$O$94,12,FALSE)</f>
        <v>#N/A</v>
      </c>
      <c r="T47" s="29"/>
      <c r="U47" s="29"/>
      <c r="V47" s="21" t="e">
        <f>VLOOKUP($P$1&amp;$U$1&amp;A47,抽出!$B$4:$O$94,13,FALSE)</f>
        <v>#N/A</v>
      </c>
      <c r="W47" s="22" t="e">
        <f>VLOOKUP($P$1&amp;$U$1&amp;A47,抽出!$B$4:$O$94,14,FALSE)</f>
        <v>#N/A</v>
      </c>
      <c r="X47" s="23"/>
      <c r="AC47" s="24"/>
    </row>
    <row r="48" spans="1:29" ht="15.75" customHeight="1" x14ac:dyDescent="0.15">
      <c r="A48" s="19">
        <v>45</v>
      </c>
      <c r="B48" s="19">
        <f>IF(COUNTIF($K$4:N48,K48)=1,1,0)</f>
        <v>0</v>
      </c>
      <c r="C48" s="19" t="str">
        <f>IF(B48=0,"",SUM($B$4:B48))</f>
        <v/>
      </c>
      <c r="D48" s="29" t="e">
        <f>VLOOKUP($P$1&amp;$U$1&amp;A48,抽出!$B$4:$O$94,6,FALSE)</f>
        <v>#N/A</v>
      </c>
      <c r="E48" s="29"/>
      <c r="F48" s="29"/>
      <c r="G48" s="30" t="e">
        <f>VLOOKUP($P$1&amp;$U$1&amp;A48,抽出!$B$4:$O$94,7,FALSE)</f>
        <v>#N/A</v>
      </c>
      <c r="H48" s="30"/>
      <c r="I48" s="27" t="e">
        <f>VLOOKUP($P$1&amp;$U$1&amp;A48,抽出!$B$4:$O$94,8,FALSE)</f>
        <v>#N/A</v>
      </c>
      <c r="J48" s="28"/>
      <c r="K48" s="30" t="e">
        <f>VLOOKUP($P$1&amp;$U$1&amp;A48,抽出!$B$4:$O$94,9,FALSE)</f>
        <v>#N/A</v>
      </c>
      <c r="L48" s="30"/>
      <c r="M48" s="30"/>
      <c r="N48" s="30"/>
      <c r="O48" s="31" t="e">
        <f>VLOOKUP($P$1&amp;$U$1&amp;A48,抽出!$B$4:$O$94,10,FALSE)</f>
        <v>#N/A</v>
      </c>
      <c r="P48" s="31"/>
      <c r="Q48" s="31"/>
      <c r="R48" s="20" t="e">
        <f>VLOOKUP($P$1&amp;$U$1&amp;A48,抽出!$B$4:$O$94,11,FALSE)</f>
        <v>#N/A</v>
      </c>
      <c r="S48" s="29" t="e">
        <f>VLOOKUP($P$1&amp;$U$1&amp;A48,抽出!$B$4:$O$94,12,FALSE)</f>
        <v>#N/A</v>
      </c>
      <c r="T48" s="29"/>
      <c r="U48" s="29"/>
      <c r="V48" s="21" t="e">
        <f>VLOOKUP($P$1&amp;$U$1&amp;A48,抽出!$B$4:$O$94,13,FALSE)</f>
        <v>#N/A</v>
      </c>
      <c r="W48" s="22" t="e">
        <f>VLOOKUP($P$1&amp;$U$1&amp;A48,抽出!$B$4:$O$94,14,FALSE)</f>
        <v>#N/A</v>
      </c>
      <c r="X48" s="23"/>
      <c r="AC48" s="24"/>
    </row>
    <row r="49" spans="1:29" ht="15.75" customHeight="1" x14ac:dyDescent="0.15">
      <c r="A49" s="19">
        <v>46</v>
      </c>
      <c r="B49" s="19">
        <f>IF(COUNTIF($K$4:N49,K49)=1,1,0)</f>
        <v>0</v>
      </c>
      <c r="C49" s="19" t="str">
        <f>IF(B49=0,"",SUM($B$4:B49))</f>
        <v/>
      </c>
      <c r="D49" s="29" t="e">
        <f>VLOOKUP($P$1&amp;$U$1&amp;A49,抽出!$B$4:$O$94,6,FALSE)</f>
        <v>#N/A</v>
      </c>
      <c r="E49" s="29"/>
      <c r="F49" s="29"/>
      <c r="G49" s="30" t="e">
        <f>VLOOKUP($P$1&amp;$U$1&amp;A49,抽出!$B$4:$O$94,7,FALSE)</f>
        <v>#N/A</v>
      </c>
      <c r="H49" s="30"/>
      <c r="I49" s="27" t="e">
        <f>VLOOKUP($P$1&amp;$U$1&amp;A49,抽出!$B$4:$O$94,8,FALSE)</f>
        <v>#N/A</v>
      </c>
      <c r="J49" s="28"/>
      <c r="K49" s="30" t="e">
        <f>VLOOKUP($P$1&amp;$U$1&amp;A49,抽出!$B$4:$O$94,9,FALSE)</f>
        <v>#N/A</v>
      </c>
      <c r="L49" s="30"/>
      <c r="M49" s="30"/>
      <c r="N49" s="30"/>
      <c r="O49" s="31" t="e">
        <f>VLOOKUP($P$1&amp;$U$1&amp;A49,抽出!$B$4:$O$94,10,FALSE)</f>
        <v>#N/A</v>
      </c>
      <c r="P49" s="31"/>
      <c r="Q49" s="31"/>
      <c r="R49" s="20" t="e">
        <f>VLOOKUP($P$1&amp;$U$1&amp;A49,抽出!$B$4:$O$94,11,FALSE)</f>
        <v>#N/A</v>
      </c>
      <c r="S49" s="29" t="e">
        <f>VLOOKUP($P$1&amp;$U$1&amp;A49,抽出!$B$4:$O$94,12,FALSE)</f>
        <v>#N/A</v>
      </c>
      <c r="T49" s="29"/>
      <c r="U49" s="29"/>
      <c r="V49" s="21" t="e">
        <f>VLOOKUP($P$1&amp;$U$1&amp;A49,抽出!$B$4:$O$94,13,FALSE)</f>
        <v>#N/A</v>
      </c>
      <c r="W49" s="22" t="e">
        <f>VLOOKUP($P$1&amp;$U$1&amp;A49,抽出!$B$4:$O$94,14,FALSE)</f>
        <v>#N/A</v>
      </c>
      <c r="X49" s="23"/>
      <c r="AC49" s="24"/>
    </row>
    <row r="50" spans="1:29" ht="15.75" customHeight="1" x14ac:dyDescent="0.15">
      <c r="A50" s="19">
        <v>47</v>
      </c>
      <c r="B50" s="19">
        <f>IF(COUNTIF($K$4:N50,K50)=1,1,0)</f>
        <v>0</v>
      </c>
      <c r="C50" s="19" t="str">
        <f>IF(B50=0,"",SUM($B$4:B50))</f>
        <v/>
      </c>
      <c r="D50" s="29" t="e">
        <f>VLOOKUP($P$1&amp;$U$1&amp;A50,抽出!$B$4:$O$94,6,FALSE)</f>
        <v>#N/A</v>
      </c>
      <c r="E50" s="29"/>
      <c r="F50" s="29"/>
      <c r="G50" s="30" t="e">
        <f>VLOOKUP($P$1&amp;$U$1&amp;A50,抽出!$B$4:$O$94,7,FALSE)</f>
        <v>#N/A</v>
      </c>
      <c r="H50" s="30"/>
      <c r="I50" s="27" t="e">
        <f>VLOOKUP($P$1&amp;$U$1&amp;A50,抽出!$B$4:$O$94,8,FALSE)</f>
        <v>#N/A</v>
      </c>
      <c r="J50" s="28"/>
      <c r="K50" s="30" t="e">
        <f>VLOOKUP($P$1&amp;$U$1&amp;A50,抽出!$B$4:$O$94,9,FALSE)</f>
        <v>#N/A</v>
      </c>
      <c r="L50" s="30"/>
      <c r="M50" s="30"/>
      <c r="N50" s="30"/>
      <c r="O50" s="31" t="e">
        <f>VLOOKUP($P$1&amp;$U$1&amp;A50,抽出!$B$4:$O$94,10,FALSE)</f>
        <v>#N/A</v>
      </c>
      <c r="P50" s="31"/>
      <c r="Q50" s="31"/>
      <c r="R50" s="20" t="e">
        <f>VLOOKUP($P$1&amp;$U$1&amp;A50,抽出!$B$4:$O$94,11,FALSE)</f>
        <v>#N/A</v>
      </c>
      <c r="S50" s="29" t="e">
        <f>VLOOKUP($P$1&amp;$U$1&amp;A50,抽出!$B$4:$O$94,12,FALSE)</f>
        <v>#N/A</v>
      </c>
      <c r="T50" s="29"/>
      <c r="U50" s="29"/>
      <c r="V50" s="21" t="e">
        <f>VLOOKUP($P$1&amp;$U$1&amp;A50,抽出!$B$4:$O$94,13,FALSE)</f>
        <v>#N/A</v>
      </c>
      <c r="W50" s="22" t="e">
        <f>VLOOKUP($P$1&amp;$U$1&amp;A50,抽出!$B$4:$O$94,14,FALSE)</f>
        <v>#N/A</v>
      </c>
      <c r="X50" s="23"/>
      <c r="AC50" s="24"/>
    </row>
    <row r="51" spans="1:29" ht="15.75" customHeight="1" x14ac:dyDescent="0.15">
      <c r="A51" s="19">
        <v>48</v>
      </c>
      <c r="B51" s="19">
        <f>IF(COUNTIF($K$4:N51,K51)=1,1,0)</f>
        <v>0</v>
      </c>
      <c r="C51" s="19" t="str">
        <f>IF(B51=0,"",SUM($B$4:B51))</f>
        <v/>
      </c>
      <c r="D51" s="29" t="e">
        <f>VLOOKUP($P$1&amp;$U$1&amp;A51,抽出!$B$4:$O$94,6,FALSE)</f>
        <v>#N/A</v>
      </c>
      <c r="E51" s="29"/>
      <c r="F51" s="29"/>
      <c r="G51" s="30" t="e">
        <f>VLOOKUP($P$1&amp;$U$1&amp;A51,抽出!$B$4:$O$94,7,FALSE)</f>
        <v>#N/A</v>
      </c>
      <c r="H51" s="30"/>
      <c r="I51" s="27" t="e">
        <f>VLOOKUP($P$1&amp;$U$1&amp;A51,抽出!$B$4:$O$94,8,FALSE)</f>
        <v>#N/A</v>
      </c>
      <c r="J51" s="28"/>
      <c r="K51" s="30" t="e">
        <f>VLOOKUP($P$1&amp;$U$1&amp;A51,抽出!$B$4:$O$94,9,FALSE)</f>
        <v>#N/A</v>
      </c>
      <c r="L51" s="30"/>
      <c r="M51" s="30"/>
      <c r="N51" s="30"/>
      <c r="O51" s="31" t="e">
        <f>VLOOKUP($P$1&amp;$U$1&amp;A51,抽出!$B$4:$O$94,10,FALSE)</f>
        <v>#N/A</v>
      </c>
      <c r="P51" s="31"/>
      <c r="Q51" s="31"/>
      <c r="R51" s="20" t="e">
        <f>VLOOKUP($P$1&amp;$U$1&amp;A51,抽出!$B$4:$O$94,11,FALSE)</f>
        <v>#N/A</v>
      </c>
      <c r="S51" s="29" t="e">
        <f>VLOOKUP($P$1&amp;$U$1&amp;A51,抽出!$B$4:$O$94,12,FALSE)</f>
        <v>#N/A</v>
      </c>
      <c r="T51" s="29"/>
      <c r="U51" s="29"/>
      <c r="V51" s="21" t="e">
        <f>VLOOKUP($P$1&amp;$U$1&amp;A51,抽出!$B$4:$O$94,13,FALSE)</f>
        <v>#N/A</v>
      </c>
      <c r="W51" s="22" t="e">
        <f>VLOOKUP($P$1&amp;$U$1&amp;A51,抽出!$B$4:$O$94,14,FALSE)</f>
        <v>#N/A</v>
      </c>
      <c r="X51" s="23"/>
      <c r="AC51" s="24"/>
    </row>
    <row r="52" spans="1:29" ht="15.75" customHeight="1" x14ac:dyDescent="0.15">
      <c r="A52" s="19">
        <v>49</v>
      </c>
      <c r="B52" s="19">
        <f>IF(COUNTIF($K$4:N52,K52)=1,1,0)</f>
        <v>0</v>
      </c>
      <c r="C52" s="19" t="str">
        <f>IF(B52=0,"",SUM($B$4:B52))</f>
        <v/>
      </c>
      <c r="D52" s="29" t="e">
        <f>VLOOKUP($P$1&amp;$U$1&amp;A52,抽出!$B$4:$O$94,6,FALSE)</f>
        <v>#N/A</v>
      </c>
      <c r="E52" s="29"/>
      <c r="F52" s="29"/>
      <c r="G52" s="30" t="e">
        <f>VLOOKUP($P$1&amp;$U$1&amp;A52,抽出!$B$4:$O$94,7,FALSE)</f>
        <v>#N/A</v>
      </c>
      <c r="H52" s="30"/>
      <c r="I52" s="27" t="e">
        <f>VLOOKUP($P$1&amp;$U$1&amp;A52,抽出!$B$4:$O$94,8,FALSE)</f>
        <v>#N/A</v>
      </c>
      <c r="J52" s="28"/>
      <c r="K52" s="30" t="e">
        <f>VLOOKUP($P$1&amp;$U$1&amp;A52,抽出!$B$4:$O$94,9,FALSE)</f>
        <v>#N/A</v>
      </c>
      <c r="L52" s="30"/>
      <c r="M52" s="30"/>
      <c r="N52" s="30"/>
      <c r="O52" s="31" t="e">
        <f>VLOOKUP($P$1&amp;$U$1&amp;A52,抽出!$B$4:$O$94,10,FALSE)</f>
        <v>#N/A</v>
      </c>
      <c r="P52" s="31"/>
      <c r="Q52" s="31"/>
      <c r="R52" s="20" t="e">
        <f>VLOOKUP($P$1&amp;$U$1&amp;A52,抽出!$B$4:$O$94,11,FALSE)</f>
        <v>#N/A</v>
      </c>
      <c r="S52" s="29" t="e">
        <f>VLOOKUP($P$1&amp;$U$1&amp;A52,抽出!$B$4:$O$94,12,FALSE)</f>
        <v>#N/A</v>
      </c>
      <c r="T52" s="29"/>
      <c r="U52" s="29"/>
      <c r="V52" s="21" t="e">
        <f>VLOOKUP($P$1&amp;$U$1&amp;A52,抽出!$B$4:$O$94,13,FALSE)</f>
        <v>#N/A</v>
      </c>
      <c r="W52" s="22" t="e">
        <f>VLOOKUP($P$1&amp;$U$1&amp;A52,抽出!$B$4:$O$94,14,FALSE)</f>
        <v>#N/A</v>
      </c>
      <c r="X52" s="23"/>
      <c r="AC52" s="24"/>
    </row>
    <row r="53" spans="1:29" ht="15.75" customHeight="1" x14ac:dyDescent="0.15">
      <c r="A53" s="19">
        <v>50</v>
      </c>
      <c r="B53" s="19">
        <f>IF(COUNTIF($K$4:N53,K53)=1,1,0)</f>
        <v>0</v>
      </c>
      <c r="C53" s="19" t="str">
        <f>IF(B53=0,"",SUM($B$4:B53))</f>
        <v/>
      </c>
      <c r="D53" s="29" t="e">
        <f>VLOOKUP($P$1&amp;$U$1&amp;A53,抽出!$B$4:$O$94,6,FALSE)</f>
        <v>#N/A</v>
      </c>
      <c r="E53" s="29"/>
      <c r="F53" s="29"/>
      <c r="G53" s="30" t="e">
        <f>VLOOKUP($P$1&amp;$U$1&amp;A53,抽出!$B$4:$O$94,7,FALSE)</f>
        <v>#N/A</v>
      </c>
      <c r="H53" s="30"/>
      <c r="I53" s="27" t="e">
        <f>VLOOKUP($P$1&amp;$U$1&amp;A53,抽出!$B$4:$O$94,8,FALSE)</f>
        <v>#N/A</v>
      </c>
      <c r="J53" s="28"/>
      <c r="K53" s="30" t="e">
        <f>VLOOKUP($P$1&amp;$U$1&amp;A53,抽出!$B$4:$O$94,9,FALSE)</f>
        <v>#N/A</v>
      </c>
      <c r="L53" s="30"/>
      <c r="M53" s="30"/>
      <c r="N53" s="30"/>
      <c r="O53" s="31" t="e">
        <f>VLOOKUP($P$1&amp;$U$1&amp;A53,抽出!$B$4:$O$94,10,FALSE)</f>
        <v>#N/A</v>
      </c>
      <c r="P53" s="31"/>
      <c r="Q53" s="31"/>
      <c r="R53" s="20" t="e">
        <f>VLOOKUP($P$1&amp;$U$1&amp;A53,抽出!$B$4:$O$94,11,FALSE)</f>
        <v>#N/A</v>
      </c>
      <c r="S53" s="29" t="e">
        <f>VLOOKUP($P$1&amp;$U$1&amp;A53,抽出!$B$4:$O$94,12,FALSE)</f>
        <v>#N/A</v>
      </c>
      <c r="T53" s="29"/>
      <c r="U53" s="29"/>
      <c r="V53" s="21" t="e">
        <f>VLOOKUP($P$1&amp;$U$1&amp;A53,抽出!$B$4:$O$94,13,FALSE)</f>
        <v>#N/A</v>
      </c>
      <c r="W53" s="22" t="e">
        <f>VLOOKUP($P$1&amp;$U$1&amp;A53,抽出!$B$4:$O$94,14,FALSE)</f>
        <v>#N/A</v>
      </c>
      <c r="X53" s="23"/>
      <c r="AC53" s="24"/>
    </row>
    <row r="54" spans="1:29" ht="15.75" customHeight="1" x14ac:dyDescent="0.15"/>
  </sheetData>
  <sheetProtection selectLockedCells="1" autoFilter="0"/>
  <mergeCells count="311">
    <mergeCell ref="I3:J3"/>
    <mergeCell ref="S4:U4"/>
    <mergeCell ref="O5:Q5"/>
    <mergeCell ref="O11:Q11"/>
    <mergeCell ref="O12:Q12"/>
    <mergeCell ref="G3:H3"/>
    <mergeCell ref="D3:F3"/>
    <mergeCell ref="A1:M1"/>
    <mergeCell ref="K14:N14"/>
    <mergeCell ref="K15:N15"/>
    <mergeCell ref="K9:N9"/>
    <mergeCell ref="K10:N10"/>
    <mergeCell ref="K11:N11"/>
    <mergeCell ref="K12:N12"/>
    <mergeCell ref="K13:N13"/>
    <mergeCell ref="K4:N4"/>
    <mergeCell ref="K5:N5"/>
    <mergeCell ref="K6:N6"/>
    <mergeCell ref="K7:N7"/>
    <mergeCell ref="K8:N8"/>
    <mergeCell ref="D4:F4"/>
    <mergeCell ref="G4:H4"/>
    <mergeCell ref="D15:F15"/>
    <mergeCell ref="G15:H15"/>
    <mergeCell ref="G12:H12"/>
    <mergeCell ref="K26:N26"/>
    <mergeCell ref="K27:N27"/>
    <mergeCell ref="K28:N28"/>
    <mergeCell ref="K19:N19"/>
    <mergeCell ref="K20:N20"/>
    <mergeCell ref="K21:N21"/>
    <mergeCell ref="K22:N22"/>
    <mergeCell ref="K23:N23"/>
    <mergeCell ref="O4:Q4"/>
    <mergeCell ref="K16:N16"/>
    <mergeCell ref="K17:N17"/>
    <mergeCell ref="K18:N18"/>
    <mergeCell ref="K39:N39"/>
    <mergeCell ref="K40:N40"/>
    <mergeCell ref="K41:N41"/>
    <mergeCell ref="K42:N42"/>
    <mergeCell ref="K43:N43"/>
    <mergeCell ref="U1:W1"/>
    <mergeCell ref="S1:T1"/>
    <mergeCell ref="N1:O1"/>
    <mergeCell ref="P1:R1"/>
    <mergeCell ref="K3:N3"/>
    <mergeCell ref="O3:Q3"/>
    <mergeCell ref="S3:U3"/>
    <mergeCell ref="K34:N34"/>
    <mergeCell ref="K35:N35"/>
    <mergeCell ref="K36:N36"/>
    <mergeCell ref="K37:N37"/>
    <mergeCell ref="K38:N38"/>
    <mergeCell ref="K29:N29"/>
    <mergeCell ref="K30:N30"/>
    <mergeCell ref="K31:N31"/>
    <mergeCell ref="K32:N32"/>
    <mergeCell ref="K33:N33"/>
    <mergeCell ref="K24:N24"/>
    <mergeCell ref="K25:N25"/>
    <mergeCell ref="O51:Q51"/>
    <mergeCell ref="O52:Q52"/>
    <mergeCell ref="O53:Q53"/>
    <mergeCell ref="K49:N49"/>
    <mergeCell ref="K50:N50"/>
    <mergeCell ref="K51:N51"/>
    <mergeCell ref="K52:N52"/>
    <mergeCell ref="K53:N53"/>
    <mergeCell ref="K44:N44"/>
    <mergeCell ref="K45:N45"/>
    <mergeCell ref="K46:N46"/>
    <mergeCell ref="K47:N47"/>
    <mergeCell ref="K48:N48"/>
    <mergeCell ref="O21:Q21"/>
    <mergeCell ref="O22:Q22"/>
    <mergeCell ref="O23:Q23"/>
    <mergeCell ref="O24:Q24"/>
    <mergeCell ref="O25:Q25"/>
    <mergeCell ref="O16:Q16"/>
    <mergeCell ref="O17:Q17"/>
    <mergeCell ref="O18:Q18"/>
    <mergeCell ref="O19:Q19"/>
    <mergeCell ref="O20:Q20"/>
    <mergeCell ref="O32:Q32"/>
    <mergeCell ref="O33:Q33"/>
    <mergeCell ref="O34:Q34"/>
    <mergeCell ref="O35:Q35"/>
    <mergeCell ref="O26:Q26"/>
    <mergeCell ref="O27:Q27"/>
    <mergeCell ref="O28:Q28"/>
    <mergeCell ref="O29:Q29"/>
    <mergeCell ref="O30:Q30"/>
    <mergeCell ref="O46:Q46"/>
    <mergeCell ref="O47:Q47"/>
    <mergeCell ref="O48:Q48"/>
    <mergeCell ref="O49:Q49"/>
    <mergeCell ref="O50:Q50"/>
    <mergeCell ref="O13:Q13"/>
    <mergeCell ref="O14:Q14"/>
    <mergeCell ref="O15:Q15"/>
    <mergeCell ref="O6:Q6"/>
    <mergeCell ref="O7:Q7"/>
    <mergeCell ref="O8:Q8"/>
    <mergeCell ref="O9:Q9"/>
    <mergeCell ref="O10:Q10"/>
    <mergeCell ref="O41:Q41"/>
    <mergeCell ref="O42:Q42"/>
    <mergeCell ref="O43:Q43"/>
    <mergeCell ref="O44:Q44"/>
    <mergeCell ref="O45:Q45"/>
    <mergeCell ref="O36:Q36"/>
    <mergeCell ref="O37:Q37"/>
    <mergeCell ref="O38:Q38"/>
    <mergeCell ref="O39:Q39"/>
    <mergeCell ref="O40:Q40"/>
    <mergeCell ref="O31:Q31"/>
    <mergeCell ref="S18:U18"/>
    <mergeCell ref="S19:U19"/>
    <mergeCell ref="S20:U20"/>
    <mergeCell ref="S21:U21"/>
    <mergeCell ref="S22:U22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28:U28"/>
    <mergeCell ref="S29:U29"/>
    <mergeCell ref="S30:U30"/>
    <mergeCell ref="S31:U31"/>
    <mergeCell ref="S32:U32"/>
    <mergeCell ref="S23:U23"/>
    <mergeCell ref="S24:U24"/>
    <mergeCell ref="S25:U25"/>
    <mergeCell ref="S26:U26"/>
    <mergeCell ref="S27:U27"/>
    <mergeCell ref="S38:U38"/>
    <mergeCell ref="S39:U39"/>
    <mergeCell ref="S40:U40"/>
    <mergeCell ref="S41:U41"/>
    <mergeCell ref="S42:U42"/>
    <mergeCell ref="S33:U33"/>
    <mergeCell ref="S34:U34"/>
    <mergeCell ref="S35:U35"/>
    <mergeCell ref="S36:U36"/>
    <mergeCell ref="S37:U37"/>
    <mergeCell ref="S53:U53"/>
    <mergeCell ref="S48:U48"/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D10:F10"/>
    <mergeCell ref="G10:H10"/>
    <mergeCell ref="D11:F11"/>
    <mergeCell ref="G11:H11"/>
    <mergeCell ref="D12:F12"/>
    <mergeCell ref="D24:F24"/>
    <mergeCell ref="G24:H24"/>
    <mergeCell ref="D25:F25"/>
    <mergeCell ref="G25:H25"/>
    <mergeCell ref="D21:F21"/>
    <mergeCell ref="G21:H21"/>
    <mergeCell ref="D22:F22"/>
    <mergeCell ref="G22:H22"/>
    <mergeCell ref="D23:F23"/>
    <mergeCell ref="D16:F16"/>
    <mergeCell ref="G16:H16"/>
    <mergeCell ref="D17:F17"/>
    <mergeCell ref="G17:H17"/>
    <mergeCell ref="D13:F13"/>
    <mergeCell ref="G13:H13"/>
    <mergeCell ref="D14:F14"/>
    <mergeCell ref="G14:H14"/>
    <mergeCell ref="D5:F5"/>
    <mergeCell ref="G5:H5"/>
    <mergeCell ref="D6:F6"/>
    <mergeCell ref="G6:H6"/>
    <mergeCell ref="D7:F7"/>
    <mergeCell ref="G7:H7"/>
    <mergeCell ref="D8:F8"/>
    <mergeCell ref="G8:H8"/>
    <mergeCell ref="D9:F9"/>
    <mergeCell ref="G9:H9"/>
    <mergeCell ref="D34:F34"/>
    <mergeCell ref="G34:H34"/>
    <mergeCell ref="D35:F35"/>
    <mergeCell ref="G35:H35"/>
    <mergeCell ref="D30:F30"/>
    <mergeCell ref="G30:H30"/>
    <mergeCell ref="D31:F31"/>
    <mergeCell ref="G31:H31"/>
    <mergeCell ref="D32:F32"/>
    <mergeCell ref="G32:H32"/>
    <mergeCell ref="G23:H23"/>
    <mergeCell ref="D18:F18"/>
    <mergeCell ref="G18:H18"/>
    <mergeCell ref="D19:F19"/>
    <mergeCell ref="G19:H19"/>
    <mergeCell ref="D20:F20"/>
    <mergeCell ref="G20:H20"/>
    <mergeCell ref="D33:F33"/>
    <mergeCell ref="G33:H33"/>
    <mergeCell ref="D27:F27"/>
    <mergeCell ref="G27:H27"/>
    <mergeCell ref="D28:F28"/>
    <mergeCell ref="G28:H28"/>
    <mergeCell ref="D29:F29"/>
    <mergeCell ref="G29:H29"/>
    <mergeCell ref="D26:F26"/>
    <mergeCell ref="G26:H26"/>
    <mergeCell ref="D40:F40"/>
    <mergeCell ref="G40:H40"/>
    <mergeCell ref="D41:F41"/>
    <mergeCell ref="G41:H41"/>
    <mergeCell ref="D36:F36"/>
    <mergeCell ref="G36:H36"/>
    <mergeCell ref="D37:F37"/>
    <mergeCell ref="G37:H37"/>
    <mergeCell ref="D38:F38"/>
    <mergeCell ref="G38:H38"/>
    <mergeCell ref="D52:F52"/>
    <mergeCell ref="G52:H52"/>
    <mergeCell ref="D53:F53"/>
    <mergeCell ref="G53:H53"/>
    <mergeCell ref="D48:F48"/>
    <mergeCell ref="G48:H48"/>
    <mergeCell ref="D49:F49"/>
    <mergeCell ref="G49:H49"/>
    <mergeCell ref="D50:F50"/>
    <mergeCell ref="G50:H50"/>
    <mergeCell ref="I13:J13"/>
    <mergeCell ref="I14:J14"/>
    <mergeCell ref="I15:J15"/>
    <mergeCell ref="I16:J16"/>
    <mergeCell ref="I17:J17"/>
    <mergeCell ref="I18:J18"/>
    <mergeCell ref="I19:J19"/>
    <mergeCell ref="I20:J20"/>
    <mergeCell ref="D51:F51"/>
    <mergeCell ref="G51:H51"/>
    <mergeCell ref="D45:F45"/>
    <mergeCell ref="G45:H45"/>
    <mergeCell ref="D46:F46"/>
    <mergeCell ref="G46:H46"/>
    <mergeCell ref="D47:F47"/>
    <mergeCell ref="G47:H47"/>
    <mergeCell ref="D42:F42"/>
    <mergeCell ref="G42:H42"/>
    <mergeCell ref="D43:F43"/>
    <mergeCell ref="G43:H43"/>
    <mergeCell ref="D44:F44"/>
    <mergeCell ref="G44:H44"/>
    <mergeCell ref="D39:F39"/>
    <mergeCell ref="G39:H39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47:J47"/>
    <mergeCell ref="I48:J48"/>
    <mergeCell ref="I49:J49"/>
    <mergeCell ref="I50:J50"/>
    <mergeCell ref="I51:J51"/>
    <mergeCell ref="I52:J52"/>
    <mergeCell ref="I53:J53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</mergeCells>
  <phoneticPr fontId="18"/>
  <conditionalFormatting sqref="O4:O53 S4:S53 V4:W53 D4:D53">
    <cfRule type="containsErrors" dxfId="2" priority="3">
      <formula>ISERROR(D4)</formula>
    </cfRule>
  </conditionalFormatting>
  <conditionalFormatting sqref="A1:XFD2 A54:XFD1048576 A3:I5 A6:H53 K3:XFD53">
    <cfRule type="containsErrors" dxfId="1" priority="2">
      <formula>ISERROR(A1)</formula>
    </cfRule>
  </conditionalFormatting>
  <conditionalFormatting sqref="I6:I53">
    <cfRule type="containsErrors" dxfId="0" priority="1">
      <formula>ISERROR(I6)</formula>
    </cfRule>
  </conditionalFormatting>
  <dataValidations count="2">
    <dataValidation type="list" allowBlank="1" showInputMessage="1" showErrorMessage="1" sqref="P1">
      <formula1>$Z$4:$Z$11</formula1>
    </dataValidation>
    <dataValidation type="list" allowBlank="1" showInputMessage="1" showErrorMessage="1" sqref="U1:W1">
      <formula1>$AC$4:$AC$53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5"/>
  <sheetViews>
    <sheetView topLeftCell="E82" workbookViewId="0">
      <selection activeCell="C1007" sqref="C1007:Q1012"/>
    </sheetView>
  </sheetViews>
  <sheetFormatPr defaultRowHeight="13.5" zeroHeight="1" x14ac:dyDescent="0.15"/>
  <cols>
    <col min="1" max="1" width="11.875" style="2" customWidth="1"/>
    <col min="2" max="2" width="26.5" style="1" bestFit="1" customWidth="1"/>
    <col min="3" max="3" width="26.5" style="1" customWidth="1"/>
    <col min="4" max="4" width="21.125" style="1" bestFit="1" customWidth="1"/>
    <col min="5" max="5" width="13" style="1" bestFit="1" customWidth="1"/>
    <col min="6" max="6" width="11" style="1" bestFit="1" customWidth="1"/>
    <col min="7" max="7" width="15.125" style="1" bestFit="1" customWidth="1"/>
    <col min="8" max="8" width="7.125" style="1" bestFit="1" customWidth="1"/>
    <col min="9" max="9" width="7.125" style="1" customWidth="1"/>
    <col min="10" max="10" width="13" style="1" bestFit="1" customWidth="1"/>
    <col min="11" max="11" width="7.5" style="1" bestFit="1" customWidth="1"/>
    <col min="12" max="12" width="8" style="1" bestFit="1" customWidth="1"/>
    <col min="13" max="13" width="22.625" style="1" bestFit="1" customWidth="1"/>
    <col min="14" max="15" width="6" style="1" bestFit="1" customWidth="1"/>
    <col min="16" max="23" width="9.75" style="1" customWidth="1"/>
    <col min="24" max="16384" width="9" style="1"/>
  </cols>
  <sheetData>
    <row r="1" spans="1:15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15">
      <c r="A2" s="4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</row>
    <row r="3" spans="1:15" x14ac:dyDescent="0.15">
      <c r="A3" s="3"/>
      <c r="B3" s="1" t="s">
        <v>60</v>
      </c>
      <c r="D3" s="1" t="s">
        <v>59</v>
      </c>
      <c r="E3" s="1" t="s">
        <v>57</v>
      </c>
      <c r="F3" s="1" t="s">
        <v>58</v>
      </c>
      <c r="G3" s="1" t="s">
        <v>54</v>
      </c>
      <c r="H3" s="1" t="s">
        <v>55</v>
      </c>
      <c r="I3" s="1" t="s">
        <v>63</v>
      </c>
      <c r="J3" s="1" t="s">
        <v>49</v>
      </c>
      <c r="K3" s="1" t="s">
        <v>48</v>
      </c>
      <c r="L3" s="1" t="s">
        <v>51</v>
      </c>
      <c r="M3" s="1" t="s">
        <v>50</v>
      </c>
      <c r="N3" s="1" t="s">
        <v>52</v>
      </c>
      <c r="O3" s="1" t="s">
        <v>53</v>
      </c>
    </row>
    <row r="4" spans="1:15" x14ac:dyDescent="0.15">
      <c r="A4" s="1">
        <v>1</v>
      </c>
      <c r="B4" s="1" t="s">
        <v>204</v>
      </c>
      <c r="C4" s="1" t="s">
        <v>205</v>
      </c>
      <c r="D4" s="1" t="s">
        <v>206</v>
      </c>
      <c r="E4" s="1">
        <v>160.00000399999999</v>
      </c>
      <c r="F4" s="1">
        <v>14</v>
      </c>
      <c r="G4" s="1" t="s">
        <v>148</v>
      </c>
      <c r="H4" s="1" t="s">
        <v>149</v>
      </c>
      <c r="I4" s="1">
        <v>43232</v>
      </c>
      <c r="J4" s="1" t="s">
        <v>96</v>
      </c>
      <c r="K4" s="1">
        <v>160</v>
      </c>
      <c r="L4" s="1" t="s">
        <v>70</v>
      </c>
      <c r="M4" s="1" t="s">
        <v>73</v>
      </c>
      <c r="N4" s="1">
        <v>3</v>
      </c>
      <c r="O4" s="1">
        <v>0</v>
      </c>
    </row>
    <row r="5" spans="1:15" x14ac:dyDescent="0.15">
      <c r="A5" s="1">
        <v>2</v>
      </c>
      <c r="B5" s="1" t="s">
        <v>207</v>
      </c>
      <c r="C5" s="1" t="s">
        <v>208</v>
      </c>
      <c r="D5" s="1" t="s">
        <v>209</v>
      </c>
      <c r="E5" s="1">
        <v>370.00000499999999</v>
      </c>
      <c r="F5" s="1">
        <v>4</v>
      </c>
      <c r="G5" s="1" t="s">
        <v>69</v>
      </c>
      <c r="H5" s="1" t="s">
        <v>149</v>
      </c>
      <c r="I5" s="1">
        <v>43219</v>
      </c>
      <c r="J5" s="1" t="s">
        <v>97</v>
      </c>
      <c r="K5" s="1">
        <v>370</v>
      </c>
      <c r="L5" s="1" t="s">
        <v>70</v>
      </c>
      <c r="M5" s="1" t="s">
        <v>84</v>
      </c>
      <c r="N5" s="1">
        <v>1</v>
      </c>
      <c r="O5" s="1">
        <v>0</v>
      </c>
    </row>
    <row r="6" spans="1:15" x14ac:dyDescent="0.15">
      <c r="A6" s="1">
        <v>3</v>
      </c>
      <c r="B6" s="1" t="s">
        <v>210</v>
      </c>
      <c r="C6" s="1" t="s">
        <v>211</v>
      </c>
      <c r="D6" s="1" t="s">
        <v>206</v>
      </c>
      <c r="E6" s="1">
        <v>135.00000600000001</v>
      </c>
      <c r="F6" s="1">
        <v>16</v>
      </c>
      <c r="G6" s="1" t="s">
        <v>69</v>
      </c>
      <c r="H6" s="1" t="s">
        <v>149</v>
      </c>
      <c r="I6" s="1">
        <v>43219</v>
      </c>
      <c r="J6" s="1" t="s">
        <v>98</v>
      </c>
      <c r="K6" s="1">
        <v>135</v>
      </c>
      <c r="L6" s="1" t="s">
        <v>70</v>
      </c>
      <c r="M6" s="1" t="s">
        <v>72</v>
      </c>
      <c r="N6" s="1">
        <v>2</v>
      </c>
      <c r="O6" s="1">
        <v>0</v>
      </c>
    </row>
    <row r="7" spans="1:15" x14ac:dyDescent="0.15">
      <c r="A7" s="1">
        <v>4</v>
      </c>
      <c r="B7" s="1" t="s">
        <v>212</v>
      </c>
      <c r="C7" s="1" t="s">
        <v>213</v>
      </c>
      <c r="D7" s="1" t="s">
        <v>214</v>
      </c>
      <c r="E7" s="1">
        <v>135.00000700000001</v>
      </c>
      <c r="F7" s="1">
        <v>5</v>
      </c>
      <c r="G7" s="1" t="s">
        <v>69</v>
      </c>
      <c r="H7" s="1" t="s">
        <v>149</v>
      </c>
      <c r="I7" s="1">
        <v>43219</v>
      </c>
      <c r="J7" s="1" t="s">
        <v>99</v>
      </c>
      <c r="K7" s="1">
        <v>135</v>
      </c>
      <c r="L7" s="1" t="s">
        <v>70</v>
      </c>
      <c r="M7" s="1" t="s">
        <v>83</v>
      </c>
      <c r="N7" s="1">
        <v>2</v>
      </c>
      <c r="O7" s="1">
        <v>0</v>
      </c>
    </row>
    <row r="8" spans="1:15" x14ac:dyDescent="0.15">
      <c r="A8" s="1">
        <v>5</v>
      </c>
      <c r="B8" s="1" t="s">
        <v>215</v>
      </c>
      <c r="C8" s="1" t="s">
        <v>216</v>
      </c>
      <c r="D8" s="1" t="s">
        <v>217</v>
      </c>
      <c r="E8" s="1">
        <v>153.00000800000001</v>
      </c>
      <c r="F8" s="1">
        <v>4</v>
      </c>
      <c r="G8" s="1" t="s">
        <v>69</v>
      </c>
      <c r="H8" s="1" t="s">
        <v>149</v>
      </c>
      <c r="I8" s="1">
        <v>43219</v>
      </c>
      <c r="J8" s="1" t="s">
        <v>100</v>
      </c>
      <c r="K8" s="1">
        <v>153</v>
      </c>
      <c r="L8" s="1" t="s">
        <v>70</v>
      </c>
      <c r="M8" s="1" t="s">
        <v>75</v>
      </c>
      <c r="N8" s="1">
        <v>3</v>
      </c>
      <c r="O8" s="1">
        <v>0</v>
      </c>
    </row>
    <row r="9" spans="1:15" x14ac:dyDescent="0.15">
      <c r="A9" s="1">
        <v>6</v>
      </c>
      <c r="B9" s="1" t="s">
        <v>218</v>
      </c>
      <c r="C9" s="1" t="s">
        <v>219</v>
      </c>
      <c r="D9" s="1" t="s">
        <v>220</v>
      </c>
      <c r="E9" s="1">
        <v>115.00000900000001</v>
      </c>
      <c r="F9" s="1">
        <v>4</v>
      </c>
      <c r="G9" s="1" t="s">
        <v>148</v>
      </c>
      <c r="H9" s="1" t="s">
        <v>149</v>
      </c>
      <c r="I9" s="1">
        <v>43232</v>
      </c>
      <c r="J9" s="1" t="s">
        <v>190</v>
      </c>
      <c r="K9" s="1">
        <v>115</v>
      </c>
      <c r="L9" s="1" t="s">
        <v>70</v>
      </c>
      <c r="M9" s="1" t="s">
        <v>160</v>
      </c>
      <c r="N9" s="1">
        <v>5</v>
      </c>
      <c r="O9" s="1">
        <v>0</v>
      </c>
    </row>
    <row r="10" spans="1:15" x14ac:dyDescent="0.15">
      <c r="A10" s="1">
        <v>7</v>
      </c>
      <c r="B10" s="1" t="s">
        <v>221</v>
      </c>
      <c r="C10" s="1" t="s">
        <v>222</v>
      </c>
      <c r="D10" s="1" t="s">
        <v>214</v>
      </c>
      <c r="E10" s="1">
        <v>125.00001</v>
      </c>
      <c r="F10" s="1">
        <v>12</v>
      </c>
      <c r="G10" s="1" t="s">
        <v>148</v>
      </c>
      <c r="H10" s="1" t="s">
        <v>149</v>
      </c>
      <c r="I10" s="1">
        <v>43233</v>
      </c>
      <c r="J10" s="1" t="s">
        <v>181</v>
      </c>
      <c r="K10" s="1">
        <v>125</v>
      </c>
      <c r="L10" s="1" t="s">
        <v>70</v>
      </c>
      <c r="M10" s="1" t="s">
        <v>153</v>
      </c>
      <c r="N10" s="1">
        <v>2</v>
      </c>
      <c r="O10" s="1">
        <v>0</v>
      </c>
    </row>
    <row r="11" spans="1:15" x14ac:dyDescent="0.15">
      <c r="A11" s="1">
        <v>8</v>
      </c>
      <c r="B11" s="1" t="s">
        <v>223</v>
      </c>
      <c r="C11" s="1" t="s">
        <v>224</v>
      </c>
      <c r="D11" s="1" t="s">
        <v>206</v>
      </c>
      <c r="E11" s="1">
        <v>168.000011</v>
      </c>
      <c r="F11" s="1">
        <v>7</v>
      </c>
      <c r="G11" s="1" t="s">
        <v>194</v>
      </c>
      <c r="H11" s="1" t="s">
        <v>149</v>
      </c>
      <c r="I11" s="1">
        <v>43245</v>
      </c>
      <c r="J11" s="1" t="s">
        <v>195</v>
      </c>
      <c r="K11" s="1">
        <v>168</v>
      </c>
      <c r="L11" s="1" t="s">
        <v>70</v>
      </c>
      <c r="M11" s="1" t="s">
        <v>85</v>
      </c>
      <c r="N11" s="1">
        <v>1</v>
      </c>
      <c r="O11" s="1">
        <v>0</v>
      </c>
    </row>
    <row r="12" spans="1:15" x14ac:dyDescent="0.15">
      <c r="A12" s="1">
        <v>9</v>
      </c>
      <c r="B12" s="1" t="s">
        <v>225</v>
      </c>
      <c r="C12" s="1" t="s">
        <v>226</v>
      </c>
      <c r="D12" s="1" t="s">
        <v>227</v>
      </c>
      <c r="E12" s="1">
        <v>143.000012</v>
      </c>
      <c r="F12" s="1">
        <v>3</v>
      </c>
      <c r="G12" s="1" t="s">
        <v>69</v>
      </c>
      <c r="H12" s="1" t="s">
        <v>149</v>
      </c>
      <c r="I12" s="1">
        <v>43219</v>
      </c>
      <c r="J12" s="1" t="s">
        <v>101</v>
      </c>
      <c r="K12" s="1">
        <v>143</v>
      </c>
      <c r="L12" s="1" t="s">
        <v>70</v>
      </c>
      <c r="M12" s="1" t="s">
        <v>77</v>
      </c>
      <c r="N12" s="1">
        <v>3</v>
      </c>
      <c r="O12" s="1">
        <v>0</v>
      </c>
    </row>
    <row r="13" spans="1:15" x14ac:dyDescent="0.15">
      <c r="A13" s="1">
        <v>10</v>
      </c>
      <c r="B13" s="1" t="s">
        <v>228</v>
      </c>
      <c r="C13" s="1" t="s">
        <v>229</v>
      </c>
      <c r="D13" s="1" t="s">
        <v>227</v>
      </c>
      <c r="E13" s="1">
        <v>135.000013</v>
      </c>
      <c r="F13" s="1">
        <v>8</v>
      </c>
      <c r="G13" s="1" t="s">
        <v>91</v>
      </c>
      <c r="H13" s="1" t="s">
        <v>230</v>
      </c>
      <c r="I13" s="1">
        <v>43226</v>
      </c>
      <c r="J13" s="1" t="s">
        <v>102</v>
      </c>
      <c r="K13" s="1">
        <v>135</v>
      </c>
      <c r="L13" s="1" t="s">
        <v>70</v>
      </c>
      <c r="M13" s="1" t="s">
        <v>85</v>
      </c>
      <c r="N13" s="1">
        <v>1</v>
      </c>
      <c r="O13" s="1">
        <v>0</v>
      </c>
    </row>
    <row r="14" spans="1:15" x14ac:dyDescent="0.15">
      <c r="A14" s="1">
        <v>11</v>
      </c>
      <c r="B14" s="1" t="s">
        <v>231</v>
      </c>
      <c r="C14" s="1" t="s">
        <v>232</v>
      </c>
      <c r="D14" s="1" t="s">
        <v>233</v>
      </c>
      <c r="E14" s="1">
        <v>200.00001399999999</v>
      </c>
      <c r="F14" s="1">
        <v>2</v>
      </c>
      <c r="G14" s="1" t="s">
        <v>194</v>
      </c>
      <c r="H14" s="1" t="s">
        <v>149</v>
      </c>
      <c r="I14" s="1">
        <v>43244</v>
      </c>
      <c r="J14" s="1" t="s">
        <v>202</v>
      </c>
      <c r="K14" s="1">
        <v>200</v>
      </c>
      <c r="L14" s="1" t="s">
        <v>70</v>
      </c>
      <c r="M14" s="1" t="s">
        <v>203</v>
      </c>
      <c r="N14" s="1">
        <v>2</v>
      </c>
      <c r="O14" s="1">
        <v>0</v>
      </c>
    </row>
    <row r="15" spans="1:15" x14ac:dyDescent="0.15">
      <c r="A15" s="1">
        <v>12</v>
      </c>
      <c r="B15" s="1" t="s">
        <v>234</v>
      </c>
      <c r="C15" s="1" t="s">
        <v>235</v>
      </c>
      <c r="D15" s="1" t="s">
        <v>233</v>
      </c>
      <c r="E15" s="1">
        <v>190.00001499999999</v>
      </c>
      <c r="F15" s="1">
        <v>3</v>
      </c>
      <c r="G15" s="1" t="s">
        <v>194</v>
      </c>
      <c r="H15" s="1" t="s">
        <v>149</v>
      </c>
      <c r="I15" s="1">
        <v>43244</v>
      </c>
      <c r="J15" s="1" t="s">
        <v>201</v>
      </c>
      <c r="K15" s="1">
        <v>190</v>
      </c>
      <c r="L15" s="1" t="s">
        <v>70</v>
      </c>
      <c r="M15" s="1" t="s">
        <v>85</v>
      </c>
      <c r="N15" s="1">
        <v>1</v>
      </c>
      <c r="O15" s="1">
        <v>0</v>
      </c>
    </row>
    <row r="16" spans="1:15" x14ac:dyDescent="0.15">
      <c r="A16" s="1">
        <v>13</v>
      </c>
      <c r="B16" s="1" t="s">
        <v>236</v>
      </c>
      <c r="C16" s="1" t="s">
        <v>237</v>
      </c>
      <c r="D16" s="1" t="s">
        <v>206</v>
      </c>
      <c r="E16" s="1">
        <v>177.00001599999999</v>
      </c>
      <c r="F16" s="1">
        <v>2</v>
      </c>
      <c r="G16" s="1" t="s">
        <v>69</v>
      </c>
      <c r="H16" s="1" t="s">
        <v>149</v>
      </c>
      <c r="I16" s="1">
        <v>43219</v>
      </c>
      <c r="J16" s="1" t="s">
        <v>103</v>
      </c>
      <c r="K16" s="1">
        <v>177</v>
      </c>
      <c r="L16" s="1" t="s">
        <v>70</v>
      </c>
      <c r="M16" s="1" t="s">
        <v>72</v>
      </c>
      <c r="N16" s="1">
        <v>3</v>
      </c>
      <c r="O16" s="1">
        <v>0</v>
      </c>
    </row>
    <row r="17" spans="1:15" x14ac:dyDescent="0.15">
      <c r="A17" s="1">
        <v>14</v>
      </c>
      <c r="B17" s="1" t="s">
        <v>238</v>
      </c>
      <c r="C17" s="1" t="s">
        <v>239</v>
      </c>
      <c r="D17" s="1" t="s">
        <v>206</v>
      </c>
      <c r="E17" s="1">
        <v>171.00001700000001</v>
      </c>
      <c r="F17" s="1">
        <v>6</v>
      </c>
      <c r="G17" s="1" t="s">
        <v>69</v>
      </c>
      <c r="H17" s="1" t="s">
        <v>149</v>
      </c>
      <c r="I17" s="1">
        <v>43219</v>
      </c>
      <c r="J17" s="1" t="s">
        <v>104</v>
      </c>
      <c r="K17" s="1">
        <v>171</v>
      </c>
      <c r="L17" s="1" t="s">
        <v>70</v>
      </c>
      <c r="M17" s="1" t="s">
        <v>74</v>
      </c>
      <c r="N17" s="1">
        <v>2</v>
      </c>
      <c r="O17" s="1">
        <v>0</v>
      </c>
    </row>
    <row r="18" spans="1:15" x14ac:dyDescent="0.15">
      <c r="A18" s="1">
        <v>15</v>
      </c>
      <c r="B18" s="1" t="s">
        <v>240</v>
      </c>
      <c r="C18" s="1" t="s">
        <v>241</v>
      </c>
      <c r="D18" s="1" t="s">
        <v>214</v>
      </c>
      <c r="E18" s="1">
        <v>130.00001800000001</v>
      </c>
      <c r="F18" s="1">
        <v>7</v>
      </c>
      <c r="G18" s="1" t="s">
        <v>148</v>
      </c>
      <c r="H18" s="1" t="s">
        <v>149</v>
      </c>
      <c r="I18" s="1">
        <v>43233</v>
      </c>
      <c r="J18" s="1" t="s">
        <v>179</v>
      </c>
      <c r="K18" s="1">
        <v>130</v>
      </c>
      <c r="L18" s="1" t="s">
        <v>70</v>
      </c>
      <c r="M18" s="1" t="s">
        <v>159</v>
      </c>
      <c r="N18" s="1">
        <v>1</v>
      </c>
      <c r="O18" s="1">
        <v>0</v>
      </c>
    </row>
    <row r="19" spans="1:15" x14ac:dyDescent="0.15">
      <c r="A19" s="1">
        <v>16</v>
      </c>
      <c r="B19" s="1" t="s">
        <v>242</v>
      </c>
      <c r="C19" s="1" t="s">
        <v>243</v>
      </c>
      <c r="D19" s="1" t="s">
        <v>220</v>
      </c>
      <c r="E19" s="1">
        <v>105.00001899999999</v>
      </c>
      <c r="F19" s="1">
        <v>9</v>
      </c>
      <c r="G19" s="1" t="s">
        <v>148</v>
      </c>
      <c r="H19" s="1" t="s">
        <v>149</v>
      </c>
      <c r="I19" s="1">
        <v>43232</v>
      </c>
      <c r="J19" s="1" t="s">
        <v>184</v>
      </c>
      <c r="K19" s="1">
        <v>105</v>
      </c>
      <c r="L19" s="1" t="s">
        <v>70</v>
      </c>
      <c r="M19" s="1" t="s">
        <v>157</v>
      </c>
      <c r="N19" s="1">
        <v>6</v>
      </c>
      <c r="O19" s="1">
        <v>0</v>
      </c>
    </row>
    <row r="20" spans="1:15" x14ac:dyDescent="0.15">
      <c r="A20" s="1">
        <v>17</v>
      </c>
      <c r="B20" s="1" t="s">
        <v>244</v>
      </c>
      <c r="C20" s="1" t="s">
        <v>245</v>
      </c>
      <c r="D20" s="1" t="s">
        <v>246</v>
      </c>
      <c r="E20" s="1">
        <v>105.00002000000001</v>
      </c>
      <c r="F20" s="1">
        <v>6</v>
      </c>
      <c r="G20" s="1" t="s">
        <v>148</v>
      </c>
      <c r="H20" s="1" t="s">
        <v>149</v>
      </c>
      <c r="I20" s="1">
        <v>43232</v>
      </c>
      <c r="J20" s="1" t="s">
        <v>174</v>
      </c>
      <c r="K20" s="1">
        <v>105</v>
      </c>
      <c r="L20" s="1" t="s">
        <v>70</v>
      </c>
      <c r="M20" s="1" t="s">
        <v>155</v>
      </c>
      <c r="N20" s="1">
        <v>5</v>
      </c>
      <c r="O20" s="1">
        <v>0</v>
      </c>
    </row>
    <row r="21" spans="1:15" x14ac:dyDescent="0.15">
      <c r="A21" s="1">
        <v>18</v>
      </c>
      <c r="B21" s="1" t="s">
        <v>247</v>
      </c>
      <c r="C21" s="1" t="s">
        <v>248</v>
      </c>
      <c r="D21" s="1" t="s">
        <v>214</v>
      </c>
      <c r="E21" s="1">
        <v>115.000021</v>
      </c>
      <c r="F21" s="1">
        <v>17</v>
      </c>
      <c r="G21" s="1" t="s">
        <v>148</v>
      </c>
      <c r="H21" s="1" t="s">
        <v>149</v>
      </c>
      <c r="I21" s="1">
        <v>43233</v>
      </c>
      <c r="J21" s="1" t="s">
        <v>177</v>
      </c>
      <c r="K21" s="1">
        <v>115</v>
      </c>
      <c r="L21" s="1" t="s">
        <v>70</v>
      </c>
      <c r="M21" s="1" t="s">
        <v>82</v>
      </c>
      <c r="N21" s="1">
        <v>1</v>
      </c>
      <c r="O21" s="1">
        <v>0</v>
      </c>
    </row>
    <row r="22" spans="1:15" x14ac:dyDescent="0.15">
      <c r="A22" s="1">
        <v>19</v>
      </c>
      <c r="B22" s="1" t="s">
        <v>249</v>
      </c>
      <c r="C22" s="1" t="s">
        <v>250</v>
      </c>
      <c r="D22" s="1" t="s">
        <v>214</v>
      </c>
      <c r="E22" s="1">
        <v>130.000022</v>
      </c>
      <c r="F22" s="1">
        <v>6</v>
      </c>
      <c r="G22" s="1" t="s">
        <v>148</v>
      </c>
      <c r="H22" s="1" t="s">
        <v>149</v>
      </c>
      <c r="I22" s="1">
        <v>43233</v>
      </c>
      <c r="J22" s="1" t="s">
        <v>105</v>
      </c>
      <c r="K22" s="1">
        <v>130</v>
      </c>
      <c r="L22" s="1" t="s">
        <v>70</v>
      </c>
      <c r="M22" s="1" t="s">
        <v>83</v>
      </c>
      <c r="N22" s="1">
        <v>2</v>
      </c>
      <c r="O22" s="1">
        <v>0</v>
      </c>
    </row>
    <row r="23" spans="1:15" x14ac:dyDescent="0.15">
      <c r="A23" s="1">
        <v>20</v>
      </c>
      <c r="B23" s="1" t="s">
        <v>251</v>
      </c>
      <c r="C23" s="1" t="s">
        <v>252</v>
      </c>
      <c r="D23" s="1" t="s">
        <v>246</v>
      </c>
      <c r="E23" s="1">
        <v>105.000023</v>
      </c>
      <c r="F23" s="1">
        <v>5</v>
      </c>
      <c r="G23" s="1" t="s">
        <v>148</v>
      </c>
      <c r="H23" s="1" t="s">
        <v>149</v>
      </c>
      <c r="I23" s="1">
        <v>43232</v>
      </c>
      <c r="J23" s="1" t="s">
        <v>170</v>
      </c>
      <c r="K23" s="1">
        <v>105</v>
      </c>
      <c r="L23" s="1" t="s">
        <v>70</v>
      </c>
      <c r="M23" s="1" t="s">
        <v>155</v>
      </c>
      <c r="N23" s="1">
        <v>5</v>
      </c>
      <c r="O23" s="1">
        <v>0</v>
      </c>
    </row>
    <row r="24" spans="1:15" x14ac:dyDescent="0.15">
      <c r="A24" s="1">
        <v>21</v>
      </c>
      <c r="B24" s="1" t="s">
        <v>253</v>
      </c>
      <c r="C24" s="1" t="s">
        <v>254</v>
      </c>
      <c r="D24" s="1" t="s">
        <v>255</v>
      </c>
      <c r="E24" s="1">
        <v>310.000024</v>
      </c>
      <c r="F24" s="1">
        <v>6</v>
      </c>
      <c r="G24" s="1" t="s">
        <v>69</v>
      </c>
      <c r="H24" s="1" t="s">
        <v>149</v>
      </c>
      <c r="I24" s="1">
        <v>43219</v>
      </c>
      <c r="J24" s="1" t="s">
        <v>106</v>
      </c>
      <c r="K24" s="1">
        <v>310</v>
      </c>
      <c r="L24" s="1" t="s">
        <v>70</v>
      </c>
      <c r="M24" s="1" t="s">
        <v>82</v>
      </c>
      <c r="N24" s="1">
        <v>2</v>
      </c>
      <c r="O24" s="1">
        <v>0</v>
      </c>
    </row>
    <row r="25" spans="1:15" x14ac:dyDescent="0.15">
      <c r="A25" s="1">
        <v>22</v>
      </c>
      <c r="B25" s="1" t="s">
        <v>256</v>
      </c>
      <c r="C25" s="1" t="s">
        <v>257</v>
      </c>
      <c r="D25" s="1" t="s">
        <v>217</v>
      </c>
      <c r="E25" s="1">
        <v>140.00002499999999</v>
      </c>
      <c r="F25" s="1">
        <v>6</v>
      </c>
      <c r="G25" s="1" t="s">
        <v>148</v>
      </c>
      <c r="H25" s="1" t="s">
        <v>149</v>
      </c>
      <c r="I25" s="1">
        <v>43233</v>
      </c>
      <c r="J25" s="1" t="s">
        <v>166</v>
      </c>
      <c r="K25" s="1">
        <v>140</v>
      </c>
      <c r="L25" s="1" t="s">
        <v>70</v>
      </c>
      <c r="M25" s="1" t="s">
        <v>152</v>
      </c>
      <c r="N25" s="1">
        <v>2</v>
      </c>
      <c r="O25" s="1">
        <v>0</v>
      </c>
    </row>
    <row r="26" spans="1:15" x14ac:dyDescent="0.15">
      <c r="A26" s="1">
        <v>23</v>
      </c>
      <c r="B26" s="1" t="s">
        <v>258</v>
      </c>
      <c r="C26" s="1" t="s">
        <v>259</v>
      </c>
      <c r="D26" s="1" t="s">
        <v>214</v>
      </c>
      <c r="E26" s="1">
        <v>135.00002599999999</v>
      </c>
      <c r="F26" s="1">
        <v>4</v>
      </c>
      <c r="G26" s="1" t="s">
        <v>148</v>
      </c>
      <c r="H26" s="1" t="s">
        <v>149</v>
      </c>
      <c r="I26" s="1">
        <v>43233</v>
      </c>
      <c r="J26" s="1" t="s">
        <v>107</v>
      </c>
      <c r="K26" s="1">
        <v>135</v>
      </c>
      <c r="L26" s="1" t="s">
        <v>70</v>
      </c>
      <c r="M26" s="1" t="s">
        <v>81</v>
      </c>
      <c r="N26" s="1">
        <v>3</v>
      </c>
      <c r="O26" s="1">
        <v>0</v>
      </c>
    </row>
    <row r="27" spans="1:15" x14ac:dyDescent="0.15">
      <c r="A27" s="1">
        <v>24</v>
      </c>
      <c r="B27" s="1" t="s">
        <v>260</v>
      </c>
      <c r="C27" s="1" t="s">
        <v>261</v>
      </c>
      <c r="D27" s="1" t="s">
        <v>206</v>
      </c>
      <c r="E27" s="1">
        <v>155.00002699999999</v>
      </c>
      <c r="F27" s="1">
        <v>15</v>
      </c>
      <c r="G27" s="1" t="s">
        <v>194</v>
      </c>
      <c r="H27" s="1" t="s">
        <v>149</v>
      </c>
      <c r="I27" s="1">
        <v>43245</v>
      </c>
      <c r="J27" s="1" t="s">
        <v>108</v>
      </c>
      <c r="K27" s="1">
        <v>155</v>
      </c>
      <c r="L27" s="1" t="s">
        <v>70</v>
      </c>
      <c r="M27" s="1" t="s">
        <v>72</v>
      </c>
      <c r="N27" s="1">
        <v>1</v>
      </c>
      <c r="O27" s="1">
        <v>0</v>
      </c>
    </row>
    <row r="28" spans="1:15" x14ac:dyDescent="0.15">
      <c r="A28" s="1">
        <v>25</v>
      </c>
      <c r="B28" s="1" t="s">
        <v>262</v>
      </c>
      <c r="C28" s="1" t="s">
        <v>263</v>
      </c>
      <c r="D28" s="1" t="s">
        <v>217</v>
      </c>
      <c r="E28" s="1">
        <v>166.00002799999999</v>
      </c>
      <c r="F28" s="1">
        <v>3</v>
      </c>
      <c r="G28" s="1" t="s">
        <v>148</v>
      </c>
      <c r="H28" s="1" t="s">
        <v>149</v>
      </c>
      <c r="I28" s="1">
        <v>43233</v>
      </c>
      <c r="J28" s="1" t="s">
        <v>109</v>
      </c>
      <c r="K28" s="1">
        <v>166</v>
      </c>
      <c r="L28" s="1" t="s">
        <v>70</v>
      </c>
      <c r="M28" s="1" t="s">
        <v>76</v>
      </c>
      <c r="N28" s="1">
        <v>3</v>
      </c>
      <c r="O28" s="1">
        <v>0</v>
      </c>
    </row>
    <row r="29" spans="1:15" x14ac:dyDescent="0.15">
      <c r="A29" s="1">
        <v>26</v>
      </c>
      <c r="B29" s="1" t="s">
        <v>264</v>
      </c>
      <c r="C29" s="1" t="s">
        <v>265</v>
      </c>
      <c r="D29" s="1" t="s">
        <v>206</v>
      </c>
      <c r="E29" s="1">
        <v>165.00002900000001</v>
      </c>
      <c r="F29" s="1">
        <v>9</v>
      </c>
      <c r="G29" s="1" t="s">
        <v>148</v>
      </c>
      <c r="H29" s="1" t="s">
        <v>149</v>
      </c>
      <c r="I29" s="1">
        <v>43232</v>
      </c>
      <c r="J29" s="1" t="s">
        <v>163</v>
      </c>
      <c r="K29" s="1">
        <v>165</v>
      </c>
      <c r="L29" s="1" t="s">
        <v>70</v>
      </c>
      <c r="M29" s="1" t="s">
        <v>150</v>
      </c>
      <c r="N29" s="1">
        <v>3</v>
      </c>
      <c r="O29" s="1">
        <v>0</v>
      </c>
    </row>
    <row r="30" spans="1:15" x14ac:dyDescent="0.15">
      <c r="A30" s="1">
        <v>27</v>
      </c>
      <c r="B30" s="1" t="s">
        <v>266</v>
      </c>
      <c r="C30" s="1" t="s">
        <v>267</v>
      </c>
      <c r="D30" s="1" t="s">
        <v>206</v>
      </c>
      <c r="E30" s="1">
        <v>186.00003000000001</v>
      </c>
      <c r="F30" s="1">
        <v>1</v>
      </c>
      <c r="G30" s="1" t="s">
        <v>69</v>
      </c>
      <c r="H30" s="1" t="s">
        <v>149</v>
      </c>
      <c r="I30" s="1">
        <v>43219</v>
      </c>
      <c r="J30" s="1" t="s">
        <v>110</v>
      </c>
      <c r="K30" s="1">
        <v>186</v>
      </c>
      <c r="L30" s="1" t="s">
        <v>70</v>
      </c>
      <c r="M30" s="1" t="s">
        <v>80</v>
      </c>
      <c r="N30" s="1">
        <v>2</v>
      </c>
      <c r="O30" s="1">
        <v>0</v>
      </c>
    </row>
    <row r="31" spans="1:15" x14ac:dyDescent="0.15">
      <c r="A31" s="1">
        <v>28</v>
      </c>
      <c r="B31" s="1" t="s">
        <v>268</v>
      </c>
      <c r="C31" s="1" t="s">
        <v>269</v>
      </c>
      <c r="D31" s="1" t="s">
        <v>217</v>
      </c>
      <c r="E31" s="1">
        <v>166.00003100000001</v>
      </c>
      <c r="F31" s="1">
        <v>2</v>
      </c>
      <c r="G31" s="1" t="s">
        <v>148</v>
      </c>
      <c r="H31" s="1" t="s">
        <v>149</v>
      </c>
      <c r="I31" s="1">
        <v>43233</v>
      </c>
      <c r="J31" s="1" t="s">
        <v>167</v>
      </c>
      <c r="K31" s="1">
        <v>166</v>
      </c>
      <c r="L31" s="1" t="s">
        <v>70</v>
      </c>
      <c r="M31" s="1" t="s">
        <v>153</v>
      </c>
      <c r="N31" s="1">
        <v>3</v>
      </c>
      <c r="O31" s="1">
        <v>0</v>
      </c>
    </row>
    <row r="32" spans="1:15" x14ac:dyDescent="0.15">
      <c r="A32" s="1">
        <v>29</v>
      </c>
      <c r="B32" s="1" t="s">
        <v>270</v>
      </c>
      <c r="C32" s="1" t="s">
        <v>271</v>
      </c>
      <c r="D32" s="1" t="s">
        <v>206</v>
      </c>
      <c r="E32" s="1">
        <v>171.000032</v>
      </c>
      <c r="F32" s="1">
        <v>5</v>
      </c>
      <c r="G32" s="1" t="s">
        <v>69</v>
      </c>
      <c r="H32" s="1" t="s">
        <v>149</v>
      </c>
      <c r="I32" s="1">
        <v>43219</v>
      </c>
      <c r="J32" s="1" t="s">
        <v>111</v>
      </c>
      <c r="K32" s="1">
        <v>171</v>
      </c>
      <c r="L32" s="1" t="s">
        <v>70</v>
      </c>
      <c r="M32" s="1" t="s">
        <v>77</v>
      </c>
      <c r="N32" s="1">
        <v>2</v>
      </c>
      <c r="O32" s="1">
        <v>0</v>
      </c>
    </row>
    <row r="33" spans="1:15" x14ac:dyDescent="0.15">
      <c r="A33" s="1">
        <v>30</v>
      </c>
      <c r="B33" s="1" t="s">
        <v>272</v>
      </c>
      <c r="C33" s="1" t="s">
        <v>273</v>
      </c>
      <c r="D33" s="1" t="s">
        <v>217</v>
      </c>
      <c r="E33" s="1">
        <v>169.000033</v>
      </c>
      <c r="F33" s="1">
        <v>1</v>
      </c>
      <c r="G33" s="1" t="s">
        <v>148</v>
      </c>
      <c r="H33" s="1" t="s">
        <v>149</v>
      </c>
      <c r="I33" s="1">
        <v>43233</v>
      </c>
      <c r="J33" s="1" t="s">
        <v>112</v>
      </c>
      <c r="K33" s="1">
        <v>169</v>
      </c>
      <c r="L33" s="1" t="s">
        <v>70</v>
      </c>
      <c r="M33" s="1" t="s">
        <v>75</v>
      </c>
      <c r="N33" s="1">
        <v>3</v>
      </c>
      <c r="O33" s="1">
        <v>0</v>
      </c>
    </row>
    <row r="34" spans="1:15" x14ac:dyDescent="0.15">
      <c r="A34" s="1">
        <v>31</v>
      </c>
      <c r="B34" s="1" t="s">
        <v>274</v>
      </c>
      <c r="C34" s="1" t="s">
        <v>275</v>
      </c>
      <c r="D34" s="1" t="s">
        <v>255</v>
      </c>
      <c r="E34" s="1">
        <v>220.000034</v>
      </c>
      <c r="F34" s="1">
        <v>9</v>
      </c>
      <c r="G34" s="1" t="s">
        <v>148</v>
      </c>
      <c r="H34" s="1" t="s">
        <v>149</v>
      </c>
      <c r="I34" s="1">
        <v>43232</v>
      </c>
      <c r="J34" s="1" t="s">
        <v>113</v>
      </c>
      <c r="K34" s="1">
        <v>220</v>
      </c>
      <c r="L34" s="1" t="s">
        <v>70</v>
      </c>
      <c r="M34" s="1" t="s">
        <v>71</v>
      </c>
      <c r="N34" s="1">
        <v>2</v>
      </c>
      <c r="O34" s="1">
        <v>0</v>
      </c>
    </row>
    <row r="35" spans="1:15" x14ac:dyDescent="0.15">
      <c r="A35" s="1">
        <v>32</v>
      </c>
      <c r="B35" s="1" t="s">
        <v>276</v>
      </c>
      <c r="C35" s="1" t="s">
        <v>277</v>
      </c>
      <c r="D35" s="1" t="s">
        <v>255</v>
      </c>
      <c r="E35" s="1">
        <v>360.00003500000003</v>
      </c>
      <c r="F35" s="1">
        <v>3</v>
      </c>
      <c r="G35" s="1" t="s">
        <v>91</v>
      </c>
      <c r="H35" s="1" t="s">
        <v>230</v>
      </c>
      <c r="I35" s="1">
        <v>43226</v>
      </c>
      <c r="J35" s="1" t="s">
        <v>114</v>
      </c>
      <c r="K35" s="1">
        <v>360</v>
      </c>
      <c r="L35" s="1" t="s">
        <v>70</v>
      </c>
      <c r="M35" s="1" t="s">
        <v>81</v>
      </c>
      <c r="N35" s="1">
        <v>3</v>
      </c>
      <c r="O35" s="1">
        <v>0</v>
      </c>
    </row>
    <row r="36" spans="1:15" x14ac:dyDescent="0.15">
      <c r="A36" s="1">
        <v>33</v>
      </c>
      <c r="B36" s="1" t="s">
        <v>278</v>
      </c>
      <c r="C36" s="1" t="s">
        <v>279</v>
      </c>
      <c r="D36" s="1" t="s">
        <v>217</v>
      </c>
      <c r="E36" s="1">
        <v>120.00003599999999</v>
      </c>
      <c r="F36" s="1">
        <v>7</v>
      </c>
      <c r="G36" s="1" t="s">
        <v>69</v>
      </c>
      <c r="H36" s="1" t="s">
        <v>149</v>
      </c>
      <c r="I36" s="1">
        <v>43219</v>
      </c>
      <c r="J36" s="1" t="s">
        <v>115</v>
      </c>
      <c r="K36" s="1">
        <v>120</v>
      </c>
      <c r="L36" s="1" t="s">
        <v>70</v>
      </c>
      <c r="M36" s="1" t="s">
        <v>71</v>
      </c>
      <c r="N36" s="1">
        <v>1</v>
      </c>
      <c r="O36" s="1">
        <v>0</v>
      </c>
    </row>
    <row r="37" spans="1:15" x14ac:dyDescent="0.15">
      <c r="A37" s="1">
        <v>34</v>
      </c>
      <c r="B37" s="1" t="s">
        <v>280</v>
      </c>
      <c r="C37" s="1" t="s">
        <v>281</v>
      </c>
      <c r="D37" s="1" t="s">
        <v>246</v>
      </c>
      <c r="E37" s="1">
        <v>100.00003700000001</v>
      </c>
      <c r="F37" s="1">
        <v>7</v>
      </c>
      <c r="G37" s="1" t="s">
        <v>148</v>
      </c>
      <c r="H37" s="1" t="s">
        <v>149</v>
      </c>
      <c r="I37" s="1">
        <v>43232</v>
      </c>
      <c r="J37" s="1" t="s">
        <v>171</v>
      </c>
      <c r="K37" s="1">
        <v>100</v>
      </c>
      <c r="L37" s="1" t="s">
        <v>70</v>
      </c>
      <c r="M37" s="1" t="s">
        <v>156</v>
      </c>
      <c r="N37" s="1">
        <v>5</v>
      </c>
      <c r="O37" s="1">
        <v>0</v>
      </c>
    </row>
    <row r="38" spans="1:15" x14ac:dyDescent="0.15">
      <c r="A38" s="1">
        <v>35</v>
      </c>
      <c r="B38" s="1" t="s">
        <v>282</v>
      </c>
      <c r="C38" s="1" t="s">
        <v>283</v>
      </c>
      <c r="D38" s="1" t="s">
        <v>209</v>
      </c>
      <c r="E38" s="1">
        <v>330.00003800000002</v>
      </c>
      <c r="F38" s="1">
        <v>6</v>
      </c>
      <c r="G38" s="1" t="s">
        <v>69</v>
      </c>
      <c r="H38" s="1" t="s">
        <v>149</v>
      </c>
      <c r="I38" s="1">
        <v>43219</v>
      </c>
      <c r="J38" s="1" t="s">
        <v>116</v>
      </c>
      <c r="K38" s="1">
        <v>330</v>
      </c>
      <c r="L38" s="1" t="s">
        <v>70</v>
      </c>
      <c r="M38" s="1" t="s">
        <v>85</v>
      </c>
      <c r="N38" s="1">
        <v>2</v>
      </c>
      <c r="O38" s="1">
        <v>0</v>
      </c>
    </row>
    <row r="39" spans="1:15" x14ac:dyDescent="0.15">
      <c r="A39" s="1">
        <v>36</v>
      </c>
      <c r="B39" s="1" t="s">
        <v>284</v>
      </c>
      <c r="C39" s="1" t="s">
        <v>285</v>
      </c>
      <c r="D39" s="1" t="s">
        <v>209</v>
      </c>
      <c r="E39" s="1">
        <v>300.00003900000002</v>
      </c>
      <c r="F39" s="1">
        <v>7</v>
      </c>
      <c r="G39" s="1" t="s">
        <v>194</v>
      </c>
      <c r="H39" s="1" t="s">
        <v>149</v>
      </c>
      <c r="I39" s="1">
        <v>43244</v>
      </c>
      <c r="J39" s="1" t="s">
        <v>199</v>
      </c>
      <c r="K39" s="1">
        <v>300</v>
      </c>
      <c r="L39" s="1" t="s">
        <v>70</v>
      </c>
      <c r="M39" s="1" t="s">
        <v>85</v>
      </c>
      <c r="N39" s="1">
        <v>2</v>
      </c>
      <c r="O39" s="1">
        <v>0</v>
      </c>
    </row>
    <row r="40" spans="1:15" x14ac:dyDescent="0.15">
      <c r="A40" s="1">
        <v>37</v>
      </c>
      <c r="B40" s="1" t="s">
        <v>286</v>
      </c>
      <c r="C40" s="1" t="s">
        <v>287</v>
      </c>
      <c r="D40" s="1" t="s">
        <v>255</v>
      </c>
      <c r="E40" s="1">
        <v>240.00004000000001</v>
      </c>
      <c r="F40" s="1">
        <v>7</v>
      </c>
      <c r="G40" s="1" t="s">
        <v>148</v>
      </c>
      <c r="H40" s="1" t="s">
        <v>149</v>
      </c>
      <c r="I40" s="1">
        <v>43232</v>
      </c>
      <c r="J40" s="1" t="s">
        <v>169</v>
      </c>
      <c r="K40" s="1">
        <v>240</v>
      </c>
      <c r="L40" s="1" t="s">
        <v>70</v>
      </c>
      <c r="M40" s="1" t="s">
        <v>71</v>
      </c>
      <c r="N40" s="1">
        <v>2</v>
      </c>
      <c r="O40" s="1">
        <v>0</v>
      </c>
    </row>
    <row r="41" spans="1:15" x14ac:dyDescent="0.15">
      <c r="A41" s="1">
        <v>38</v>
      </c>
      <c r="B41" s="1" t="s">
        <v>288</v>
      </c>
      <c r="C41" s="1" t="s">
        <v>289</v>
      </c>
      <c r="D41" s="1" t="s">
        <v>220</v>
      </c>
      <c r="E41" s="1">
        <v>105.000041</v>
      </c>
      <c r="F41" s="1">
        <v>8</v>
      </c>
      <c r="G41" s="1" t="s">
        <v>148</v>
      </c>
      <c r="H41" s="1" t="s">
        <v>149</v>
      </c>
      <c r="I41" s="1">
        <v>43232</v>
      </c>
      <c r="J41" s="1" t="s">
        <v>188</v>
      </c>
      <c r="K41" s="1">
        <v>105</v>
      </c>
      <c r="L41" s="1" t="s">
        <v>70</v>
      </c>
      <c r="M41" s="1" t="s">
        <v>161</v>
      </c>
      <c r="N41" s="1">
        <v>6</v>
      </c>
      <c r="O41" s="1">
        <v>0</v>
      </c>
    </row>
    <row r="42" spans="1:15" x14ac:dyDescent="0.15">
      <c r="A42" s="1">
        <v>39</v>
      </c>
      <c r="B42" s="1" t="s">
        <v>290</v>
      </c>
      <c r="C42" s="1" t="s">
        <v>291</v>
      </c>
      <c r="D42" s="1" t="s">
        <v>220</v>
      </c>
      <c r="E42" s="1">
        <v>105.00004199999999</v>
      </c>
      <c r="F42" s="1">
        <v>7</v>
      </c>
      <c r="G42" s="1" t="s">
        <v>148</v>
      </c>
      <c r="H42" s="1" t="s">
        <v>149</v>
      </c>
      <c r="I42" s="1">
        <v>43232</v>
      </c>
      <c r="J42" s="1" t="s">
        <v>186</v>
      </c>
      <c r="K42" s="1">
        <v>105</v>
      </c>
      <c r="L42" s="1" t="s">
        <v>70</v>
      </c>
      <c r="M42" s="1" t="s">
        <v>160</v>
      </c>
      <c r="N42" s="1">
        <v>5</v>
      </c>
      <c r="O42" s="1">
        <v>0</v>
      </c>
    </row>
    <row r="43" spans="1:15" x14ac:dyDescent="0.15">
      <c r="A43" s="1">
        <v>40</v>
      </c>
      <c r="B43" s="1" t="s">
        <v>292</v>
      </c>
      <c r="C43" s="1" t="s">
        <v>293</v>
      </c>
      <c r="D43" s="1" t="s">
        <v>227</v>
      </c>
      <c r="E43" s="1">
        <v>152.00004300000001</v>
      </c>
      <c r="F43" s="1">
        <v>1</v>
      </c>
      <c r="G43" s="1" t="s">
        <v>69</v>
      </c>
      <c r="H43" s="1" t="s">
        <v>149</v>
      </c>
      <c r="I43" s="1">
        <v>43219</v>
      </c>
      <c r="J43" s="1" t="s">
        <v>117</v>
      </c>
      <c r="K43" s="1">
        <v>152</v>
      </c>
      <c r="L43" s="1" t="s">
        <v>70</v>
      </c>
      <c r="M43" s="1" t="s">
        <v>84</v>
      </c>
      <c r="N43" s="1">
        <v>2</v>
      </c>
      <c r="O43" s="1">
        <v>0</v>
      </c>
    </row>
    <row r="44" spans="1:15" x14ac:dyDescent="0.15">
      <c r="A44" s="1">
        <v>41</v>
      </c>
      <c r="B44" s="1" t="s">
        <v>294</v>
      </c>
      <c r="C44" s="1" t="s">
        <v>295</v>
      </c>
      <c r="D44" s="1" t="s">
        <v>233</v>
      </c>
      <c r="E44" s="1">
        <v>310.000044</v>
      </c>
      <c r="F44" s="1">
        <v>1</v>
      </c>
      <c r="G44" s="1" t="s">
        <v>194</v>
      </c>
      <c r="H44" s="1" t="s">
        <v>149</v>
      </c>
      <c r="I44" s="1">
        <v>43244</v>
      </c>
      <c r="J44" s="1" t="s">
        <v>117</v>
      </c>
      <c r="K44" s="1">
        <v>310</v>
      </c>
      <c r="L44" s="1" t="s">
        <v>70</v>
      </c>
      <c r="M44" s="1" t="s">
        <v>84</v>
      </c>
      <c r="N44" s="1">
        <v>2</v>
      </c>
      <c r="O44" s="1">
        <v>0</v>
      </c>
    </row>
    <row r="45" spans="1:15" x14ac:dyDescent="0.15">
      <c r="A45" s="1">
        <v>42</v>
      </c>
      <c r="B45" s="1" t="s">
        <v>296</v>
      </c>
      <c r="C45" s="1" t="s">
        <v>297</v>
      </c>
      <c r="D45" s="1" t="s">
        <v>246</v>
      </c>
      <c r="E45" s="1">
        <v>115.000045</v>
      </c>
      <c r="F45" s="1">
        <v>1</v>
      </c>
      <c r="G45" s="1" t="s">
        <v>148</v>
      </c>
      <c r="H45" s="1" t="s">
        <v>149</v>
      </c>
      <c r="I45" s="1">
        <v>43232</v>
      </c>
      <c r="J45" s="1" t="s">
        <v>175</v>
      </c>
      <c r="K45" s="1">
        <v>115</v>
      </c>
      <c r="L45" s="1" t="s">
        <v>70</v>
      </c>
      <c r="M45" s="1" t="s">
        <v>155</v>
      </c>
      <c r="N45" s="1">
        <v>6</v>
      </c>
      <c r="O45" s="1">
        <v>0</v>
      </c>
    </row>
    <row r="46" spans="1:15" x14ac:dyDescent="0.15">
      <c r="A46" s="1">
        <v>43</v>
      </c>
      <c r="B46" s="1" t="s">
        <v>298</v>
      </c>
      <c r="C46" s="1" t="s">
        <v>299</v>
      </c>
      <c r="D46" s="1" t="s">
        <v>246</v>
      </c>
      <c r="E46" s="1">
        <v>110.000046</v>
      </c>
      <c r="F46" s="1">
        <v>3</v>
      </c>
      <c r="G46" s="1" t="s">
        <v>148</v>
      </c>
      <c r="H46" s="1" t="s">
        <v>149</v>
      </c>
      <c r="I46" s="1">
        <v>43232</v>
      </c>
      <c r="J46" s="1" t="s">
        <v>183</v>
      </c>
      <c r="K46" s="1">
        <v>110</v>
      </c>
      <c r="L46" s="1" t="s">
        <v>70</v>
      </c>
      <c r="M46" s="1" t="s">
        <v>157</v>
      </c>
      <c r="N46" s="1">
        <v>6</v>
      </c>
      <c r="O46" s="1">
        <v>0</v>
      </c>
    </row>
    <row r="47" spans="1:15" x14ac:dyDescent="0.15">
      <c r="A47" s="1">
        <v>44</v>
      </c>
      <c r="B47" s="1" t="s">
        <v>300</v>
      </c>
      <c r="C47" s="1" t="s">
        <v>301</v>
      </c>
      <c r="D47" s="1" t="s">
        <v>255</v>
      </c>
      <c r="E47" s="1">
        <v>380.000047</v>
      </c>
      <c r="F47" s="1">
        <v>1</v>
      </c>
      <c r="G47" s="1" t="s">
        <v>91</v>
      </c>
      <c r="H47" s="1" t="s">
        <v>230</v>
      </c>
      <c r="I47" s="1">
        <v>43226</v>
      </c>
      <c r="J47" s="1" t="s">
        <v>118</v>
      </c>
      <c r="K47" s="1">
        <v>380</v>
      </c>
      <c r="L47" s="1" t="s">
        <v>70</v>
      </c>
      <c r="M47" s="1" t="s">
        <v>82</v>
      </c>
      <c r="N47" s="1">
        <v>3</v>
      </c>
      <c r="O47" s="1">
        <v>0</v>
      </c>
    </row>
    <row r="48" spans="1:15" x14ac:dyDescent="0.15">
      <c r="A48" s="1">
        <v>45</v>
      </c>
      <c r="B48" s="1" t="s">
        <v>302</v>
      </c>
      <c r="C48" s="1" t="s">
        <v>303</v>
      </c>
      <c r="D48" s="1" t="s">
        <v>227</v>
      </c>
      <c r="E48" s="1">
        <v>140.00004799999999</v>
      </c>
      <c r="F48" s="1">
        <v>7</v>
      </c>
      <c r="G48" s="1" t="s">
        <v>194</v>
      </c>
      <c r="H48" s="1" t="s">
        <v>149</v>
      </c>
      <c r="I48" s="1">
        <v>43245</v>
      </c>
      <c r="J48" s="1" t="s">
        <v>119</v>
      </c>
      <c r="K48" s="1">
        <v>140</v>
      </c>
      <c r="L48" s="1" t="s">
        <v>70</v>
      </c>
      <c r="M48" s="1" t="s">
        <v>87</v>
      </c>
      <c r="N48" s="1">
        <v>3</v>
      </c>
      <c r="O48" s="1">
        <v>0</v>
      </c>
    </row>
    <row r="49" spans="1:15" x14ac:dyDescent="0.15">
      <c r="A49" s="1">
        <v>46</v>
      </c>
      <c r="B49" s="1" t="s">
        <v>304</v>
      </c>
      <c r="C49" s="1" t="s">
        <v>305</v>
      </c>
      <c r="D49" s="1" t="s">
        <v>306</v>
      </c>
      <c r="E49" s="1">
        <v>230.00004899999999</v>
      </c>
      <c r="F49" s="1">
        <v>1</v>
      </c>
      <c r="G49" s="1" t="s">
        <v>148</v>
      </c>
      <c r="H49" s="1" t="s">
        <v>149</v>
      </c>
      <c r="I49" s="1">
        <v>43233</v>
      </c>
      <c r="J49" s="1" t="s">
        <v>176</v>
      </c>
      <c r="K49" s="1">
        <v>230</v>
      </c>
      <c r="L49" s="1" t="s">
        <v>70</v>
      </c>
      <c r="M49" s="1" t="s">
        <v>158</v>
      </c>
      <c r="N49" s="1">
        <v>3</v>
      </c>
      <c r="O49" s="1">
        <v>0</v>
      </c>
    </row>
    <row r="50" spans="1:15" x14ac:dyDescent="0.15">
      <c r="A50" s="1">
        <v>47</v>
      </c>
      <c r="B50" s="1" t="s">
        <v>307</v>
      </c>
      <c r="C50" s="1" t="s">
        <v>308</v>
      </c>
      <c r="D50" s="1" t="s">
        <v>220</v>
      </c>
      <c r="E50" s="1">
        <v>110.00005</v>
      </c>
      <c r="F50" s="1">
        <v>5</v>
      </c>
      <c r="G50" s="1" t="s">
        <v>148</v>
      </c>
      <c r="H50" s="1" t="s">
        <v>149</v>
      </c>
      <c r="I50" s="1">
        <v>43232</v>
      </c>
      <c r="J50" s="1" t="s">
        <v>189</v>
      </c>
      <c r="K50" s="1">
        <v>110</v>
      </c>
      <c r="L50" s="1" t="s">
        <v>70</v>
      </c>
      <c r="M50" s="1" t="s">
        <v>161</v>
      </c>
      <c r="N50" s="1">
        <v>6</v>
      </c>
      <c r="O50" s="1">
        <v>0</v>
      </c>
    </row>
    <row r="51" spans="1:15" x14ac:dyDescent="0.15">
      <c r="A51" s="1">
        <v>48</v>
      </c>
      <c r="B51" s="1" t="s">
        <v>309</v>
      </c>
      <c r="C51" s="1" t="s">
        <v>310</v>
      </c>
      <c r="D51" s="1" t="s">
        <v>206</v>
      </c>
      <c r="E51" s="1">
        <v>160.00005100000001</v>
      </c>
      <c r="F51" s="1">
        <v>13</v>
      </c>
      <c r="G51" s="1" t="s">
        <v>194</v>
      </c>
      <c r="H51" s="1" t="s">
        <v>149</v>
      </c>
      <c r="I51" s="1">
        <v>43245</v>
      </c>
      <c r="J51" s="1" t="s">
        <v>120</v>
      </c>
      <c r="K51" s="1">
        <v>160</v>
      </c>
      <c r="L51" s="1" t="s">
        <v>70</v>
      </c>
      <c r="M51" s="1" t="s">
        <v>74</v>
      </c>
      <c r="N51" s="1">
        <v>1</v>
      </c>
      <c r="O51" s="1">
        <v>0</v>
      </c>
    </row>
    <row r="52" spans="1:15" x14ac:dyDescent="0.15">
      <c r="A52" s="1">
        <v>49</v>
      </c>
      <c r="B52" s="1" t="s">
        <v>311</v>
      </c>
      <c r="C52" s="1" t="s">
        <v>312</v>
      </c>
      <c r="D52" s="1" t="s">
        <v>206</v>
      </c>
      <c r="E52" s="1">
        <v>165.00005200000001</v>
      </c>
      <c r="F52" s="1">
        <v>8</v>
      </c>
      <c r="G52" s="1" t="s">
        <v>194</v>
      </c>
      <c r="H52" s="1" t="s">
        <v>149</v>
      </c>
      <c r="I52" s="1">
        <v>43245</v>
      </c>
      <c r="J52" s="1" t="s">
        <v>121</v>
      </c>
      <c r="K52" s="1">
        <v>165</v>
      </c>
      <c r="L52" s="1" t="s">
        <v>70</v>
      </c>
      <c r="M52" s="1" t="s">
        <v>74</v>
      </c>
      <c r="N52" s="1">
        <v>2</v>
      </c>
      <c r="O52" s="1">
        <v>0</v>
      </c>
    </row>
    <row r="53" spans="1:15" x14ac:dyDescent="0.15">
      <c r="A53" s="1">
        <v>50</v>
      </c>
      <c r="B53" s="1" t="s">
        <v>313</v>
      </c>
      <c r="C53" s="1" t="s">
        <v>314</v>
      </c>
      <c r="D53" s="1" t="s">
        <v>214</v>
      </c>
      <c r="E53" s="1">
        <v>140.00005300000001</v>
      </c>
      <c r="F53" s="1">
        <v>3</v>
      </c>
      <c r="G53" s="1" t="s">
        <v>69</v>
      </c>
      <c r="H53" s="1" t="s">
        <v>149</v>
      </c>
      <c r="I53" s="1">
        <v>43219</v>
      </c>
      <c r="J53" s="1" t="s">
        <v>122</v>
      </c>
      <c r="K53" s="1">
        <v>140</v>
      </c>
      <c r="L53" s="1" t="s">
        <v>70</v>
      </c>
      <c r="M53" s="1" t="s">
        <v>90</v>
      </c>
      <c r="N53" s="1">
        <v>2</v>
      </c>
      <c r="O53" s="1">
        <v>0</v>
      </c>
    </row>
    <row r="54" spans="1:15" x14ac:dyDescent="0.15">
      <c r="A54" s="1">
        <v>51</v>
      </c>
      <c r="B54" s="1" t="s">
        <v>315</v>
      </c>
      <c r="C54" s="1" t="s">
        <v>316</v>
      </c>
      <c r="D54" s="1" t="s">
        <v>206</v>
      </c>
      <c r="E54" s="1">
        <v>172.00005400000001</v>
      </c>
      <c r="F54" s="1">
        <v>4</v>
      </c>
      <c r="G54" s="1" t="s">
        <v>91</v>
      </c>
      <c r="H54" s="1" t="s">
        <v>230</v>
      </c>
      <c r="I54" s="1">
        <v>43226</v>
      </c>
      <c r="J54" s="1" t="s">
        <v>123</v>
      </c>
      <c r="K54" s="1">
        <v>172</v>
      </c>
      <c r="L54" s="1" t="s">
        <v>70</v>
      </c>
      <c r="M54" s="1" t="s">
        <v>85</v>
      </c>
      <c r="N54" s="1">
        <v>3</v>
      </c>
      <c r="O54" s="1">
        <v>0</v>
      </c>
    </row>
    <row r="55" spans="1:15" x14ac:dyDescent="0.15">
      <c r="A55" s="1">
        <v>52</v>
      </c>
      <c r="B55" s="1" t="s">
        <v>317</v>
      </c>
      <c r="C55" s="1" t="s">
        <v>318</v>
      </c>
      <c r="D55" s="1" t="s">
        <v>214</v>
      </c>
      <c r="E55" s="1">
        <v>115.000055</v>
      </c>
      <c r="F55" s="1">
        <v>16</v>
      </c>
      <c r="G55" s="1" t="s">
        <v>91</v>
      </c>
      <c r="H55" s="1" t="s">
        <v>230</v>
      </c>
      <c r="I55" s="1">
        <v>43226</v>
      </c>
      <c r="J55" s="1" t="s">
        <v>124</v>
      </c>
      <c r="K55" s="1">
        <v>115</v>
      </c>
      <c r="L55" s="1" t="s">
        <v>70</v>
      </c>
      <c r="M55" s="1" t="s">
        <v>82</v>
      </c>
      <c r="N55" s="1">
        <v>1</v>
      </c>
      <c r="O55" s="1">
        <v>0</v>
      </c>
    </row>
    <row r="56" spans="1:15" x14ac:dyDescent="0.15">
      <c r="A56" s="1">
        <v>53</v>
      </c>
      <c r="B56" s="1" t="s">
        <v>319</v>
      </c>
      <c r="C56" s="1" t="s">
        <v>320</v>
      </c>
      <c r="D56" s="1" t="s">
        <v>227</v>
      </c>
      <c r="E56" s="1">
        <v>148.000056</v>
      </c>
      <c r="F56" s="1">
        <v>2</v>
      </c>
      <c r="G56" s="1" t="s">
        <v>194</v>
      </c>
      <c r="H56" s="1" t="s">
        <v>149</v>
      </c>
      <c r="I56" s="1">
        <v>43245</v>
      </c>
      <c r="J56" s="1" t="s">
        <v>125</v>
      </c>
      <c r="K56" s="1">
        <v>148</v>
      </c>
      <c r="L56" s="1" t="s">
        <v>70</v>
      </c>
      <c r="M56" s="1" t="s">
        <v>95</v>
      </c>
      <c r="N56" s="1">
        <v>1</v>
      </c>
      <c r="O56" s="1">
        <v>0</v>
      </c>
    </row>
    <row r="57" spans="1:15" x14ac:dyDescent="0.15">
      <c r="A57" s="1">
        <v>54</v>
      </c>
      <c r="B57" s="1" t="s">
        <v>321</v>
      </c>
      <c r="C57" s="1" t="s">
        <v>322</v>
      </c>
      <c r="D57" s="1" t="s">
        <v>214</v>
      </c>
      <c r="E57" s="1">
        <v>120.000057</v>
      </c>
      <c r="F57" s="1">
        <v>13</v>
      </c>
      <c r="G57" s="1" t="s">
        <v>91</v>
      </c>
      <c r="H57" s="1" t="s">
        <v>230</v>
      </c>
      <c r="I57" s="1">
        <v>43226</v>
      </c>
      <c r="J57" s="1" t="s">
        <v>126</v>
      </c>
      <c r="K57" s="1">
        <v>120</v>
      </c>
      <c r="L57" s="1" t="s">
        <v>70</v>
      </c>
      <c r="M57" s="1" t="s">
        <v>90</v>
      </c>
      <c r="N57" s="1">
        <v>2</v>
      </c>
      <c r="O57" s="1">
        <v>0</v>
      </c>
    </row>
    <row r="58" spans="1:15" x14ac:dyDescent="0.15">
      <c r="A58" s="1">
        <v>55</v>
      </c>
      <c r="B58" s="1" t="s">
        <v>323</v>
      </c>
      <c r="C58" s="1" t="s">
        <v>324</v>
      </c>
      <c r="D58" s="1" t="s">
        <v>246</v>
      </c>
      <c r="E58" s="1">
        <v>110.000058</v>
      </c>
      <c r="F58" s="1">
        <v>2</v>
      </c>
      <c r="G58" s="1" t="s">
        <v>148</v>
      </c>
      <c r="H58" s="1" t="s">
        <v>149</v>
      </c>
      <c r="I58" s="1">
        <v>43232</v>
      </c>
      <c r="J58" s="1" t="s">
        <v>173</v>
      </c>
      <c r="K58" s="1">
        <v>110</v>
      </c>
      <c r="L58" s="1" t="s">
        <v>70</v>
      </c>
      <c r="M58" s="1" t="s">
        <v>157</v>
      </c>
      <c r="N58" s="1">
        <v>5</v>
      </c>
      <c r="O58" s="1">
        <v>0</v>
      </c>
    </row>
    <row r="59" spans="1:15" x14ac:dyDescent="0.15">
      <c r="A59" s="1">
        <v>56</v>
      </c>
      <c r="B59" s="1" t="s">
        <v>325</v>
      </c>
      <c r="C59" s="1" t="s">
        <v>326</v>
      </c>
      <c r="D59" s="1" t="s">
        <v>214</v>
      </c>
      <c r="E59" s="1">
        <v>115.00005899999999</v>
      </c>
      <c r="F59" s="1">
        <v>15</v>
      </c>
      <c r="G59" s="1" t="s">
        <v>148</v>
      </c>
      <c r="H59" s="1" t="s">
        <v>149</v>
      </c>
      <c r="I59" s="1">
        <v>43233</v>
      </c>
      <c r="J59" s="1" t="s">
        <v>180</v>
      </c>
      <c r="K59" s="1">
        <v>115</v>
      </c>
      <c r="L59" s="1" t="s">
        <v>70</v>
      </c>
      <c r="M59" s="1" t="s">
        <v>159</v>
      </c>
      <c r="N59" s="1">
        <v>1</v>
      </c>
      <c r="O59" s="1">
        <v>0</v>
      </c>
    </row>
    <row r="60" spans="1:15" x14ac:dyDescent="0.15">
      <c r="A60" s="1">
        <v>57</v>
      </c>
      <c r="B60" s="1" t="s">
        <v>327</v>
      </c>
      <c r="C60" s="1" t="s">
        <v>328</v>
      </c>
      <c r="D60" s="1" t="s">
        <v>209</v>
      </c>
      <c r="E60" s="1">
        <v>400.00006000000002</v>
      </c>
      <c r="F60" s="1">
        <v>2</v>
      </c>
      <c r="G60" s="1" t="s">
        <v>194</v>
      </c>
      <c r="H60" s="1" t="s">
        <v>149</v>
      </c>
      <c r="I60" s="1">
        <v>43244</v>
      </c>
      <c r="J60" s="1" t="s">
        <v>200</v>
      </c>
      <c r="K60" s="1">
        <v>400</v>
      </c>
      <c r="L60" s="1" t="s">
        <v>70</v>
      </c>
      <c r="M60" s="1" t="s">
        <v>85</v>
      </c>
      <c r="N60" s="1">
        <v>1</v>
      </c>
      <c r="O60" s="1">
        <v>0</v>
      </c>
    </row>
    <row r="61" spans="1:15" x14ac:dyDescent="0.15">
      <c r="A61" s="1">
        <v>58</v>
      </c>
      <c r="B61" s="1" t="s">
        <v>329</v>
      </c>
      <c r="C61" s="1" t="s">
        <v>330</v>
      </c>
      <c r="D61" s="1" t="s">
        <v>209</v>
      </c>
      <c r="E61" s="1">
        <v>390.00006100000002</v>
      </c>
      <c r="F61" s="1">
        <v>3</v>
      </c>
      <c r="G61" s="1" t="s">
        <v>148</v>
      </c>
      <c r="H61" s="1" t="s">
        <v>149</v>
      </c>
      <c r="I61" s="1">
        <v>43232</v>
      </c>
      <c r="J61" s="1" t="s">
        <v>127</v>
      </c>
      <c r="K61" s="1">
        <v>390</v>
      </c>
      <c r="L61" s="1" t="s">
        <v>70</v>
      </c>
      <c r="M61" s="1" t="s">
        <v>85</v>
      </c>
      <c r="N61" s="1">
        <v>1</v>
      </c>
      <c r="O61" s="1">
        <v>0</v>
      </c>
    </row>
    <row r="62" spans="1:15" x14ac:dyDescent="0.15">
      <c r="A62" s="1">
        <v>59</v>
      </c>
      <c r="B62" s="1" t="s">
        <v>331</v>
      </c>
      <c r="C62" s="1" t="s">
        <v>332</v>
      </c>
      <c r="D62" s="1" t="s">
        <v>227</v>
      </c>
      <c r="E62" s="1">
        <v>140.00006200000001</v>
      </c>
      <c r="F62" s="1">
        <v>6</v>
      </c>
      <c r="G62" s="1" t="s">
        <v>148</v>
      </c>
      <c r="H62" s="1" t="s">
        <v>149</v>
      </c>
      <c r="I62" s="1">
        <v>43232</v>
      </c>
      <c r="J62" s="1" t="s">
        <v>128</v>
      </c>
      <c r="K62" s="1">
        <v>140</v>
      </c>
      <c r="L62" s="1" t="s">
        <v>70</v>
      </c>
      <c r="M62" s="1" t="s">
        <v>89</v>
      </c>
      <c r="N62" s="1">
        <v>2</v>
      </c>
      <c r="O62" s="1">
        <v>0</v>
      </c>
    </row>
    <row r="63" spans="1:15" x14ac:dyDescent="0.15">
      <c r="A63" s="1">
        <v>60</v>
      </c>
      <c r="B63" s="1" t="s">
        <v>333</v>
      </c>
      <c r="C63" s="1" t="s">
        <v>334</v>
      </c>
      <c r="D63" s="1" t="s">
        <v>255</v>
      </c>
      <c r="E63" s="1">
        <v>310.00006300000001</v>
      </c>
      <c r="F63" s="1">
        <v>5</v>
      </c>
      <c r="G63" s="1" t="s">
        <v>69</v>
      </c>
      <c r="H63" s="1" t="s">
        <v>149</v>
      </c>
      <c r="I63" s="1">
        <v>43219</v>
      </c>
      <c r="J63" s="1" t="s">
        <v>129</v>
      </c>
      <c r="K63" s="1">
        <v>310</v>
      </c>
      <c r="L63" s="1" t="s">
        <v>70</v>
      </c>
      <c r="M63" s="1" t="s">
        <v>81</v>
      </c>
      <c r="N63" s="1">
        <v>2</v>
      </c>
      <c r="O63" s="1">
        <v>0</v>
      </c>
    </row>
    <row r="64" spans="1:15" x14ac:dyDescent="0.15">
      <c r="A64" s="1">
        <v>61</v>
      </c>
      <c r="B64" s="1" t="s">
        <v>335</v>
      </c>
      <c r="C64" s="1" t="s">
        <v>336</v>
      </c>
      <c r="D64" s="1" t="s">
        <v>220</v>
      </c>
      <c r="E64" s="1">
        <v>100.00006399999999</v>
      </c>
      <c r="F64" s="1">
        <v>10</v>
      </c>
      <c r="G64" s="1" t="s">
        <v>148</v>
      </c>
      <c r="H64" s="1" t="s">
        <v>149</v>
      </c>
      <c r="I64" s="1">
        <v>43232</v>
      </c>
      <c r="J64" s="1" t="s">
        <v>187</v>
      </c>
      <c r="K64" s="1">
        <v>100</v>
      </c>
      <c r="L64" s="1" t="s">
        <v>70</v>
      </c>
      <c r="M64" s="1" t="s">
        <v>161</v>
      </c>
      <c r="N64" s="1">
        <v>6</v>
      </c>
      <c r="O64" s="1">
        <v>0</v>
      </c>
    </row>
    <row r="65" spans="1:15" x14ac:dyDescent="0.15">
      <c r="A65" s="1">
        <v>62</v>
      </c>
      <c r="B65" s="1" t="s">
        <v>337</v>
      </c>
      <c r="C65" s="1" t="s">
        <v>338</v>
      </c>
      <c r="D65" s="1" t="s">
        <v>227</v>
      </c>
      <c r="E65" s="1">
        <v>140.00006500000001</v>
      </c>
      <c r="F65" s="1">
        <v>5</v>
      </c>
      <c r="G65" s="1" t="s">
        <v>91</v>
      </c>
      <c r="H65" s="1" t="s">
        <v>230</v>
      </c>
      <c r="I65" s="1">
        <v>43226</v>
      </c>
      <c r="J65" s="1" t="s">
        <v>130</v>
      </c>
      <c r="K65" s="1">
        <v>140</v>
      </c>
      <c r="L65" s="1" t="s">
        <v>70</v>
      </c>
      <c r="M65" s="1" t="s">
        <v>85</v>
      </c>
      <c r="N65" s="1">
        <v>2</v>
      </c>
      <c r="O65" s="1">
        <v>0</v>
      </c>
    </row>
    <row r="66" spans="1:15" x14ac:dyDescent="0.15">
      <c r="A66" s="1">
        <v>63</v>
      </c>
      <c r="B66" s="1" t="s">
        <v>339</v>
      </c>
      <c r="C66" s="1" t="s">
        <v>340</v>
      </c>
      <c r="D66" s="1" t="s">
        <v>227</v>
      </c>
      <c r="E66" s="1">
        <v>125.000066</v>
      </c>
      <c r="F66" s="1">
        <v>10</v>
      </c>
      <c r="G66" s="1" t="s">
        <v>91</v>
      </c>
      <c r="H66" s="1" t="s">
        <v>230</v>
      </c>
      <c r="I66" s="1">
        <v>43226</v>
      </c>
      <c r="J66" s="1" t="s">
        <v>131</v>
      </c>
      <c r="K66" s="1">
        <v>125</v>
      </c>
      <c r="L66" s="1" t="s">
        <v>70</v>
      </c>
      <c r="M66" s="1" t="s">
        <v>85</v>
      </c>
      <c r="N66" s="1">
        <v>2</v>
      </c>
      <c r="O66" s="1">
        <v>0</v>
      </c>
    </row>
    <row r="67" spans="1:15" x14ac:dyDescent="0.15">
      <c r="A67" s="1">
        <v>64</v>
      </c>
      <c r="B67" s="1" t="s">
        <v>341</v>
      </c>
      <c r="C67" s="1" t="s">
        <v>342</v>
      </c>
      <c r="D67" s="1" t="s">
        <v>227</v>
      </c>
      <c r="E67" s="1">
        <v>140.000067</v>
      </c>
      <c r="F67" s="1">
        <v>4</v>
      </c>
      <c r="G67" s="1" t="s">
        <v>194</v>
      </c>
      <c r="H67" s="1" t="s">
        <v>149</v>
      </c>
      <c r="I67" s="1">
        <v>43245</v>
      </c>
      <c r="J67" s="1" t="s">
        <v>132</v>
      </c>
      <c r="K67" s="1">
        <v>140</v>
      </c>
      <c r="L67" s="1" t="s">
        <v>70</v>
      </c>
      <c r="M67" s="1" t="s">
        <v>94</v>
      </c>
      <c r="N67" s="1">
        <v>1</v>
      </c>
      <c r="O67" s="1">
        <v>0</v>
      </c>
    </row>
    <row r="68" spans="1:15" x14ac:dyDescent="0.15">
      <c r="A68" s="1">
        <v>65</v>
      </c>
      <c r="B68" s="1" t="s">
        <v>343</v>
      </c>
      <c r="C68" s="1" t="s">
        <v>344</v>
      </c>
      <c r="D68" s="1" t="s">
        <v>345</v>
      </c>
      <c r="E68" s="1">
        <v>185.000068</v>
      </c>
      <c r="F68" s="1">
        <v>2</v>
      </c>
      <c r="G68" s="1" t="s">
        <v>148</v>
      </c>
      <c r="H68" s="1" t="s">
        <v>149</v>
      </c>
      <c r="I68" s="1">
        <v>43232</v>
      </c>
      <c r="J68" s="1" t="s">
        <v>164</v>
      </c>
      <c r="K68" s="1">
        <v>185</v>
      </c>
      <c r="L68" s="1" t="s">
        <v>70</v>
      </c>
      <c r="M68" s="1" t="s">
        <v>151</v>
      </c>
      <c r="N68" s="1" t="s">
        <v>79</v>
      </c>
      <c r="O68" s="1">
        <v>0</v>
      </c>
    </row>
    <row r="69" spans="1:15" x14ac:dyDescent="0.15">
      <c r="A69" s="1">
        <v>66</v>
      </c>
      <c r="B69" s="1" t="s">
        <v>346</v>
      </c>
      <c r="C69" s="1" t="s">
        <v>347</v>
      </c>
      <c r="D69" s="1" t="s">
        <v>345</v>
      </c>
      <c r="E69" s="1">
        <v>189.000069</v>
      </c>
      <c r="F69" s="1">
        <v>1</v>
      </c>
      <c r="G69" s="1" t="s">
        <v>69</v>
      </c>
      <c r="H69" s="1" t="s">
        <v>149</v>
      </c>
      <c r="I69" s="1">
        <v>43219</v>
      </c>
      <c r="J69" s="1" t="s">
        <v>133</v>
      </c>
      <c r="K69" s="1">
        <v>189</v>
      </c>
      <c r="L69" s="1" t="s">
        <v>70</v>
      </c>
      <c r="M69" s="1" t="s">
        <v>78</v>
      </c>
      <c r="N69" s="1" t="s">
        <v>79</v>
      </c>
      <c r="O69" s="1">
        <v>0</v>
      </c>
    </row>
    <row r="70" spans="1:15" x14ac:dyDescent="0.15">
      <c r="A70" s="1">
        <v>67</v>
      </c>
      <c r="B70" s="1" t="s">
        <v>348</v>
      </c>
      <c r="C70" s="1" t="s">
        <v>349</v>
      </c>
      <c r="D70" s="1" t="s">
        <v>255</v>
      </c>
      <c r="E70" s="1">
        <v>350.00006999999999</v>
      </c>
      <c r="F70" s="1">
        <v>4</v>
      </c>
      <c r="G70" s="1" t="s">
        <v>69</v>
      </c>
      <c r="H70" s="1" t="s">
        <v>149</v>
      </c>
      <c r="I70" s="1">
        <v>43219</v>
      </c>
      <c r="J70" s="1" t="s">
        <v>134</v>
      </c>
      <c r="K70" s="1">
        <v>350</v>
      </c>
      <c r="L70" s="1" t="s">
        <v>70</v>
      </c>
      <c r="M70" s="1" t="s">
        <v>81</v>
      </c>
      <c r="N70" s="1">
        <v>2</v>
      </c>
      <c r="O70" s="1">
        <v>0</v>
      </c>
    </row>
    <row r="71" spans="1:15" x14ac:dyDescent="0.15">
      <c r="A71" s="1">
        <v>68</v>
      </c>
      <c r="B71" s="1" t="s">
        <v>350</v>
      </c>
      <c r="C71" s="1" t="s">
        <v>351</v>
      </c>
      <c r="D71" s="1" t="s">
        <v>206</v>
      </c>
      <c r="E71" s="1">
        <v>174.00007099999999</v>
      </c>
      <c r="F71" s="1">
        <v>3</v>
      </c>
      <c r="G71" s="1" t="s">
        <v>194</v>
      </c>
      <c r="H71" s="1" t="s">
        <v>149</v>
      </c>
      <c r="I71" s="1">
        <v>43245</v>
      </c>
      <c r="J71" s="1" t="s">
        <v>197</v>
      </c>
      <c r="K71" s="1">
        <v>174</v>
      </c>
      <c r="L71" s="1" t="s">
        <v>70</v>
      </c>
      <c r="M71" s="1" t="s">
        <v>198</v>
      </c>
      <c r="N71" s="1">
        <v>3</v>
      </c>
      <c r="O71" s="1">
        <v>0</v>
      </c>
    </row>
    <row r="72" spans="1:15" x14ac:dyDescent="0.15">
      <c r="A72" s="1">
        <v>69</v>
      </c>
      <c r="B72" s="1" t="s">
        <v>352</v>
      </c>
      <c r="C72" s="1" t="s">
        <v>353</v>
      </c>
      <c r="D72" s="1" t="s">
        <v>214</v>
      </c>
      <c r="E72" s="1">
        <v>146.00007199999999</v>
      </c>
      <c r="F72" s="1">
        <v>1</v>
      </c>
      <c r="G72" s="1" t="s">
        <v>91</v>
      </c>
      <c r="H72" s="1" t="s">
        <v>230</v>
      </c>
      <c r="I72" s="1">
        <v>43226</v>
      </c>
      <c r="J72" s="1" t="s">
        <v>135</v>
      </c>
      <c r="K72" s="1">
        <v>146</v>
      </c>
      <c r="L72" s="1" t="s">
        <v>70</v>
      </c>
      <c r="M72" s="1" t="s">
        <v>93</v>
      </c>
      <c r="N72" s="1">
        <v>3</v>
      </c>
      <c r="O72" s="1">
        <v>0</v>
      </c>
    </row>
    <row r="73" spans="1:15" x14ac:dyDescent="0.15">
      <c r="A73" s="1">
        <v>70</v>
      </c>
      <c r="B73" s="1" t="s">
        <v>354</v>
      </c>
      <c r="C73" s="1" t="s">
        <v>355</v>
      </c>
      <c r="D73" s="1" t="s">
        <v>214</v>
      </c>
      <c r="E73" s="1">
        <v>115.000073</v>
      </c>
      <c r="F73" s="1">
        <v>14</v>
      </c>
      <c r="G73" s="1" t="s">
        <v>148</v>
      </c>
      <c r="H73" s="1" t="s">
        <v>149</v>
      </c>
      <c r="I73" s="1">
        <v>43233</v>
      </c>
      <c r="J73" s="1" t="s">
        <v>136</v>
      </c>
      <c r="K73" s="1">
        <v>115</v>
      </c>
      <c r="L73" s="1" t="s">
        <v>70</v>
      </c>
      <c r="M73" s="1" t="s">
        <v>83</v>
      </c>
      <c r="N73" s="1">
        <v>2</v>
      </c>
      <c r="O73" s="1">
        <v>0</v>
      </c>
    </row>
    <row r="74" spans="1:15" x14ac:dyDescent="0.15">
      <c r="A74" s="1">
        <v>71</v>
      </c>
      <c r="B74" s="1" t="s">
        <v>356</v>
      </c>
      <c r="C74" s="1" t="s">
        <v>357</v>
      </c>
      <c r="D74" s="1" t="s">
        <v>255</v>
      </c>
      <c r="E74" s="1">
        <v>360.00007399999998</v>
      </c>
      <c r="F74" s="1">
        <v>2</v>
      </c>
      <c r="G74" s="1" t="s">
        <v>69</v>
      </c>
      <c r="H74" s="1" t="s">
        <v>149</v>
      </c>
      <c r="I74" s="1">
        <v>43219</v>
      </c>
      <c r="J74" s="1" t="s">
        <v>137</v>
      </c>
      <c r="K74" s="1">
        <v>360</v>
      </c>
      <c r="L74" s="1" t="s">
        <v>70</v>
      </c>
      <c r="M74" s="1" t="s">
        <v>83</v>
      </c>
      <c r="N74" s="1">
        <v>3</v>
      </c>
      <c r="O74" s="1">
        <v>0</v>
      </c>
    </row>
    <row r="75" spans="1:15" x14ac:dyDescent="0.15">
      <c r="A75" s="1">
        <v>72</v>
      </c>
      <c r="B75" s="1" t="s">
        <v>358</v>
      </c>
      <c r="C75" s="1" t="s">
        <v>359</v>
      </c>
      <c r="D75" s="1" t="s">
        <v>217</v>
      </c>
      <c r="E75" s="1">
        <v>150.00007500000001</v>
      </c>
      <c r="F75" s="1">
        <v>5</v>
      </c>
      <c r="G75" s="1" t="s">
        <v>69</v>
      </c>
      <c r="H75" s="1" t="s">
        <v>149</v>
      </c>
      <c r="I75" s="1">
        <v>43219</v>
      </c>
      <c r="J75" s="1" t="s">
        <v>138</v>
      </c>
      <c r="K75" s="1">
        <v>150</v>
      </c>
      <c r="L75" s="1" t="s">
        <v>70</v>
      </c>
      <c r="M75" s="1" t="s">
        <v>75</v>
      </c>
      <c r="N75" s="1">
        <v>3</v>
      </c>
      <c r="O75" s="1">
        <v>0</v>
      </c>
    </row>
    <row r="76" spans="1:15" x14ac:dyDescent="0.15">
      <c r="A76" s="1">
        <v>73</v>
      </c>
      <c r="B76" s="1" t="s">
        <v>360</v>
      </c>
      <c r="C76" s="1" t="s">
        <v>361</v>
      </c>
      <c r="D76" s="1" t="s">
        <v>220</v>
      </c>
      <c r="E76" s="1">
        <v>120.00007600000001</v>
      </c>
      <c r="F76" s="1">
        <v>2</v>
      </c>
      <c r="G76" s="1" t="s">
        <v>148</v>
      </c>
      <c r="H76" s="1" t="s">
        <v>149</v>
      </c>
      <c r="I76" s="1">
        <v>43232</v>
      </c>
      <c r="J76" s="1" t="s">
        <v>191</v>
      </c>
      <c r="K76" s="1">
        <v>120</v>
      </c>
      <c r="L76" s="1" t="s">
        <v>70</v>
      </c>
      <c r="M76" s="1" t="s">
        <v>162</v>
      </c>
      <c r="N76" s="1">
        <v>6</v>
      </c>
      <c r="O76" s="1">
        <v>0</v>
      </c>
    </row>
    <row r="77" spans="1:15" x14ac:dyDescent="0.15">
      <c r="A77" s="1">
        <v>74</v>
      </c>
      <c r="B77" s="1" t="s">
        <v>362</v>
      </c>
      <c r="C77" s="1" t="s">
        <v>363</v>
      </c>
      <c r="D77" s="1" t="s">
        <v>214</v>
      </c>
      <c r="E77" s="1">
        <v>110.000077</v>
      </c>
      <c r="F77" s="1">
        <v>19</v>
      </c>
      <c r="G77" s="1" t="s">
        <v>91</v>
      </c>
      <c r="H77" s="1" t="s">
        <v>230</v>
      </c>
      <c r="I77" s="1">
        <v>43226</v>
      </c>
      <c r="J77" s="1" t="s">
        <v>139</v>
      </c>
      <c r="K77" s="1">
        <v>110</v>
      </c>
      <c r="L77" s="1" t="s">
        <v>70</v>
      </c>
      <c r="M77" s="1" t="s">
        <v>82</v>
      </c>
      <c r="N77" s="1">
        <v>1</v>
      </c>
      <c r="O77" s="1">
        <v>0</v>
      </c>
    </row>
    <row r="78" spans="1:15" x14ac:dyDescent="0.15">
      <c r="A78" s="1">
        <v>75</v>
      </c>
      <c r="B78" s="1" t="s">
        <v>364</v>
      </c>
      <c r="C78" s="1" t="s">
        <v>365</v>
      </c>
      <c r="D78" s="1" t="s">
        <v>214</v>
      </c>
      <c r="E78" s="1">
        <v>125.000078</v>
      </c>
      <c r="F78" s="1">
        <v>11</v>
      </c>
      <c r="G78" s="1" t="s">
        <v>91</v>
      </c>
      <c r="H78" s="1" t="s">
        <v>230</v>
      </c>
      <c r="I78" s="1">
        <v>43226</v>
      </c>
      <c r="J78" s="1" t="s">
        <v>140</v>
      </c>
      <c r="K78" s="1">
        <v>125</v>
      </c>
      <c r="L78" s="1" t="s">
        <v>70</v>
      </c>
      <c r="M78" s="1" t="s">
        <v>92</v>
      </c>
      <c r="N78" s="1">
        <v>2</v>
      </c>
      <c r="O78" s="1">
        <v>0</v>
      </c>
    </row>
    <row r="79" spans="1:15" x14ac:dyDescent="0.15">
      <c r="A79" s="1">
        <v>76</v>
      </c>
      <c r="B79" s="1" t="s">
        <v>366</v>
      </c>
      <c r="C79" s="1" t="s">
        <v>367</v>
      </c>
      <c r="D79" s="1" t="s">
        <v>209</v>
      </c>
      <c r="E79" s="1">
        <v>350.00007900000003</v>
      </c>
      <c r="F79" s="1">
        <v>5</v>
      </c>
      <c r="G79" s="1" t="s">
        <v>148</v>
      </c>
      <c r="H79" s="1" t="s">
        <v>149</v>
      </c>
      <c r="I79" s="1">
        <v>43232</v>
      </c>
      <c r="J79" s="1" t="s">
        <v>165</v>
      </c>
      <c r="K79" s="1">
        <v>350</v>
      </c>
      <c r="L79" s="1" t="s">
        <v>70</v>
      </c>
      <c r="M79" s="1" t="s">
        <v>77</v>
      </c>
      <c r="N79" s="1">
        <v>3</v>
      </c>
      <c r="O79" s="1">
        <v>0</v>
      </c>
    </row>
    <row r="80" spans="1:15" x14ac:dyDescent="0.15">
      <c r="A80" s="1">
        <v>77</v>
      </c>
      <c r="B80" s="1" t="s">
        <v>368</v>
      </c>
      <c r="C80" s="1" t="s">
        <v>369</v>
      </c>
      <c r="D80" s="1" t="s">
        <v>255</v>
      </c>
      <c r="E80" s="1">
        <v>220.00008</v>
      </c>
      <c r="F80" s="1">
        <v>8</v>
      </c>
      <c r="G80" s="1" t="s">
        <v>148</v>
      </c>
      <c r="H80" s="1" t="s">
        <v>149</v>
      </c>
      <c r="I80" s="1">
        <v>43232</v>
      </c>
      <c r="J80" s="1" t="s">
        <v>168</v>
      </c>
      <c r="K80" s="1">
        <v>220</v>
      </c>
      <c r="L80" s="1" t="s">
        <v>70</v>
      </c>
      <c r="M80" s="1" t="s">
        <v>154</v>
      </c>
      <c r="N80" s="1">
        <v>1</v>
      </c>
      <c r="O80" s="1">
        <v>0</v>
      </c>
    </row>
    <row r="81" spans="1:15" x14ac:dyDescent="0.15">
      <c r="A81" s="1">
        <v>78</v>
      </c>
      <c r="B81" s="1" t="s">
        <v>370</v>
      </c>
      <c r="C81" s="1" t="s">
        <v>371</v>
      </c>
      <c r="D81" s="1" t="s">
        <v>220</v>
      </c>
      <c r="E81" s="1">
        <v>115.00008099999999</v>
      </c>
      <c r="F81" s="1">
        <v>3</v>
      </c>
      <c r="G81" s="1" t="s">
        <v>148</v>
      </c>
      <c r="H81" s="1" t="s">
        <v>149</v>
      </c>
      <c r="I81" s="1">
        <v>43232</v>
      </c>
      <c r="J81" s="1" t="s">
        <v>192</v>
      </c>
      <c r="K81" s="1">
        <v>115</v>
      </c>
      <c r="L81" s="1" t="s">
        <v>70</v>
      </c>
      <c r="M81" s="1" t="s">
        <v>162</v>
      </c>
      <c r="N81" s="1">
        <v>6</v>
      </c>
      <c r="O81" s="1">
        <v>0</v>
      </c>
    </row>
    <row r="82" spans="1:15" x14ac:dyDescent="0.15">
      <c r="A82" s="1">
        <v>79</v>
      </c>
      <c r="B82" s="1" t="s">
        <v>372</v>
      </c>
      <c r="C82" s="1" t="s">
        <v>373</v>
      </c>
      <c r="D82" s="1" t="s">
        <v>206</v>
      </c>
      <c r="E82" s="1">
        <v>162.00008199999999</v>
      </c>
      <c r="F82" s="1">
        <v>10</v>
      </c>
      <c r="G82" s="1" t="s">
        <v>69</v>
      </c>
      <c r="H82" s="1" t="s">
        <v>149</v>
      </c>
      <c r="I82" s="1">
        <v>43219</v>
      </c>
      <c r="J82" s="1" t="s">
        <v>141</v>
      </c>
      <c r="K82" s="1">
        <v>162</v>
      </c>
      <c r="L82" s="1" t="s">
        <v>70</v>
      </c>
      <c r="M82" s="1" t="s">
        <v>74</v>
      </c>
      <c r="N82" s="1">
        <v>2</v>
      </c>
      <c r="O82" s="1">
        <v>0</v>
      </c>
    </row>
    <row r="83" spans="1:15" x14ac:dyDescent="0.15">
      <c r="A83" s="1">
        <v>80</v>
      </c>
      <c r="B83" s="1" t="s">
        <v>374</v>
      </c>
      <c r="C83" s="1" t="s">
        <v>375</v>
      </c>
      <c r="D83" s="1" t="s">
        <v>214</v>
      </c>
      <c r="E83" s="1">
        <v>143.00008299999999</v>
      </c>
      <c r="F83" s="1">
        <v>2</v>
      </c>
      <c r="G83" s="1" t="s">
        <v>148</v>
      </c>
      <c r="H83" s="1" t="s">
        <v>149</v>
      </c>
      <c r="I83" s="1">
        <v>43233</v>
      </c>
      <c r="J83" s="1" t="s">
        <v>142</v>
      </c>
      <c r="K83" s="1">
        <v>143</v>
      </c>
      <c r="L83" s="1" t="s">
        <v>70</v>
      </c>
      <c r="M83" s="1" t="s">
        <v>88</v>
      </c>
      <c r="N83" s="1">
        <v>3</v>
      </c>
      <c r="O83" s="1">
        <v>0</v>
      </c>
    </row>
    <row r="84" spans="1:15" x14ac:dyDescent="0.15">
      <c r="A84" s="1">
        <v>81</v>
      </c>
      <c r="B84" s="1" t="s">
        <v>376</v>
      </c>
      <c r="C84" s="1" t="s">
        <v>377</v>
      </c>
      <c r="D84" s="1" t="s">
        <v>220</v>
      </c>
      <c r="E84" s="1">
        <v>105.000084</v>
      </c>
      <c r="F84" s="1">
        <v>6</v>
      </c>
      <c r="G84" s="1" t="s">
        <v>148</v>
      </c>
      <c r="H84" s="1" t="s">
        <v>149</v>
      </c>
      <c r="I84" s="1">
        <v>43232</v>
      </c>
      <c r="J84" s="1" t="s">
        <v>185</v>
      </c>
      <c r="K84" s="1">
        <v>105</v>
      </c>
      <c r="L84" s="1" t="s">
        <v>70</v>
      </c>
      <c r="M84" s="1" t="s">
        <v>155</v>
      </c>
      <c r="N84" s="1">
        <v>6</v>
      </c>
      <c r="O84" s="1">
        <v>0</v>
      </c>
    </row>
    <row r="85" spans="1:15" x14ac:dyDescent="0.15">
      <c r="A85" s="1">
        <v>82</v>
      </c>
      <c r="B85" s="1" t="s">
        <v>378</v>
      </c>
      <c r="C85" s="1" t="s">
        <v>379</v>
      </c>
      <c r="D85" s="1" t="s">
        <v>246</v>
      </c>
      <c r="E85" s="1">
        <v>105.000085</v>
      </c>
      <c r="F85" s="1">
        <v>4</v>
      </c>
      <c r="G85" s="1" t="s">
        <v>148</v>
      </c>
      <c r="H85" s="1" t="s">
        <v>149</v>
      </c>
      <c r="I85" s="1">
        <v>43232</v>
      </c>
      <c r="J85" s="1" t="s">
        <v>172</v>
      </c>
      <c r="K85" s="1">
        <v>105</v>
      </c>
      <c r="L85" s="1" t="s">
        <v>70</v>
      </c>
      <c r="M85" s="1" t="s">
        <v>155</v>
      </c>
      <c r="N85" s="1">
        <v>5</v>
      </c>
      <c r="O85" s="1">
        <v>0</v>
      </c>
    </row>
    <row r="86" spans="1:15" x14ac:dyDescent="0.15">
      <c r="A86" s="1">
        <v>83</v>
      </c>
      <c r="B86" s="1" t="s">
        <v>380</v>
      </c>
      <c r="C86" s="1" t="s">
        <v>381</v>
      </c>
      <c r="D86" s="1" t="s">
        <v>214</v>
      </c>
      <c r="E86" s="1">
        <v>125.000086</v>
      </c>
      <c r="F86" s="1">
        <v>10</v>
      </c>
      <c r="G86" s="1" t="s">
        <v>91</v>
      </c>
      <c r="H86" s="1" t="s">
        <v>230</v>
      </c>
      <c r="I86" s="1">
        <v>43226</v>
      </c>
      <c r="J86" s="1" t="s">
        <v>143</v>
      </c>
      <c r="K86" s="1">
        <v>125</v>
      </c>
      <c r="L86" s="1" t="s">
        <v>70</v>
      </c>
      <c r="M86" s="1" t="s">
        <v>75</v>
      </c>
      <c r="N86" s="1">
        <v>3</v>
      </c>
      <c r="O86" s="1">
        <v>0</v>
      </c>
    </row>
    <row r="87" spans="1:15" x14ac:dyDescent="0.15">
      <c r="A87" s="1">
        <v>84</v>
      </c>
      <c r="B87" s="1" t="s">
        <v>382</v>
      </c>
      <c r="C87" s="1" t="s">
        <v>383</v>
      </c>
      <c r="D87" s="1" t="s">
        <v>214</v>
      </c>
      <c r="E87" s="1">
        <v>125.00008699999999</v>
      </c>
      <c r="F87" s="1">
        <v>9</v>
      </c>
      <c r="G87" s="1" t="s">
        <v>91</v>
      </c>
      <c r="H87" s="1" t="s">
        <v>230</v>
      </c>
      <c r="I87" s="1">
        <v>43226</v>
      </c>
      <c r="J87" s="1" t="s">
        <v>144</v>
      </c>
      <c r="K87" s="1">
        <v>125</v>
      </c>
      <c r="L87" s="1" t="s">
        <v>70</v>
      </c>
      <c r="M87" s="1" t="s">
        <v>92</v>
      </c>
      <c r="N87" s="1">
        <v>3</v>
      </c>
      <c r="O87" s="1">
        <v>0</v>
      </c>
    </row>
    <row r="88" spans="1:15" x14ac:dyDescent="0.15">
      <c r="A88" s="1">
        <v>85</v>
      </c>
      <c r="B88" s="1" t="s">
        <v>384</v>
      </c>
      <c r="C88" s="1" t="s">
        <v>385</v>
      </c>
      <c r="D88" s="1" t="s">
        <v>227</v>
      </c>
      <c r="E88" s="1">
        <v>125.00008800000001</v>
      </c>
      <c r="F88" s="1">
        <v>9</v>
      </c>
      <c r="G88" s="1" t="s">
        <v>69</v>
      </c>
      <c r="H88" s="1" t="s">
        <v>149</v>
      </c>
      <c r="I88" s="1">
        <v>43219</v>
      </c>
      <c r="J88" s="1" t="s">
        <v>145</v>
      </c>
      <c r="K88" s="1">
        <v>125</v>
      </c>
      <c r="L88" s="1" t="s">
        <v>70</v>
      </c>
      <c r="M88" s="1" t="s">
        <v>86</v>
      </c>
      <c r="N88" s="1">
        <v>1</v>
      </c>
      <c r="O88" s="1">
        <v>0</v>
      </c>
    </row>
    <row r="89" spans="1:15" x14ac:dyDescent="0.15">
      <c r="A89" s="1">
        <v>86</v>
      </c>
      <c r="B89" s="1" t="s">
        <v>386</v>
      </c>
      <c r="C89" s="1" t="s">
        <v>387</v>
      </c>
      <c r="D89" s="1" t="s">
        <v>214</v>
      </c>
      <c r="E89" s="1">
        <v>110.000089</v>
      </c>
      <c r="F89" s="1">
        <v>18</v>
      </c>
      <c r="G89" s="1" t="s">
        <v>148</v>
      </c>
      <c r="H89" s="1" t="s">
        <v>149</v>
      </c>
      <c r="I89" s="1">
        <v>43233</v>
      </c>
      <c r="J89" s="1" t="s">
        <v>178</v>
      </c>
      <c r="K89" s="1">
        <v>110</v>
      </c>
      <c r="L89" s="1" t="s">
        <v>70</v>
      </c>
      <c r="M89" s="1" t="s">
        <v>82</v>
      </c>
      <c r="N89" s="1">
        <v>1</v>
      </c>
      <c r="O89" s="1">
        <v>0</v>
      </c>
    </row>
    <row r="90" spans="1:15" x14ac:dyDescent="0.15">
      <c r="A90" s="1">
        <v>87</v>
      </c>
      <c r="B90" s="1" t="s">
        <v>388</v>
      </c>
      <c r="C90" s="1" t="s">
        <v>389</v>
      </c>
      <c r="D90" s="1" t="s">
        <v>206</v>
      </c>
      <c r="E90" s="1">
        <v>160.00009</v>
      </c>
      <c r="F90" s="1">
        <v>12</v>
      </c>
      <c r="G90" s="1" t="s">
        <v>194</v>
      </c>
      <c r="H90" s="1" t="s">
        <v>149</v>
      </c>
      <c r="I90" s="1">
        <v>43245</v>
      </c>
      <c r="J90" s="1" t="s">
        <v>146</v>
      </c>
      <c r="K90" s="1">
        <v>160</v>
      </c>
      <c r="L90" s="1" t="s">
        <v>70</v>
      </c>
      <c r="M90" s="1" t="s">
        <v>85</v>
      </c>
      <c r="N90" s="1">
        <v>2</v>
      </c>
      <c r="O90" s="1">
        <v>0</v>
      </c>
    </row>
    <row r="91" spans="1:15" x14ac:dyDescent="0.15">
      <c r="A91" s="1">
        <v>88</v>
      </c>
      <c r="B91" s="1" t="s">
        <v>390</v>
      </c>
      <c r="C91" s="1" t="s">
        <v>391</v>
      </c>
      <c r="D91" s="1" t="s">
        <v>209</v>
      </c>
      <c r="E91" s="1">
        <v>410.000091</v>
      </c>
      <c r="F91" s="1">
        <v>1</v>
      </c>
      <c r="G91" s="1" t="s">
        <v>69</v>
      </c>
      <c r="H91" s="1" t="s">
        <v>149</v>
      </c>
      <c r="I91" s="1">
        <v>43219</v>
      </c>
      <c r="J91" s="1" t="s">
        <v>146</v>
      </c>
      <c r="K91" s="1">
        <v>410</v>
      </c>
      <c r="L91" s="1" t="s">
        <v>70</v>
      </c>
      <c r="M91" s="1" t="s">
        <v>85</v>
      </c>
      <c r="N91" s="1">
        <v>2</v>
      </c>
      <c r="O91" s="1">
        <v>0</v>
      </c>
    </row>
    <row r="92" spans="1:15" x14ac:dyDescent="0.15">
      <c r="A92" s="1">
        <v>89</v>
      </c>
      <c r="B92" s="1" t="s">
        <v>392</v>
      </c>
      <c r="C92" s="1" t="s">
        <v>393</v>
      </c>
      <c r="D92" s="1" t="s">
        <v>220</v>
      </c>
      <c r="E92" s="1">
        <v>130.000092</v>
      </c>
      <c r="F92" s="1">
        <v>1</v>
      </c>
      <c r="G92" s="1" t="s">
        <v>148</v>
      </c>
      <c r="H92" s="1" t="s">
        <v>149</v>
      </c>
      <c r="I92" s="1">
        <v>43232</v>
      </c>
      <c r="J92" s="1" t="s">
        <v>193</v>
      </c>
      <c r="K92" s="1">
        <v>130</v>
      </c>
      <c r="L92" s="1" t="s">
        <v>70</v>
      </c>
      <c r="M92" s="1" t="s">
        <v>160</v>
      </c>
      <c r="N92" s="1">
        <v>6</v>
      </c>
      <c r="O92" s="1">
        <v>0</v>
      </c>
    </row>
    <row r="93" spans="1:15" x14ac:dyDescent="0.15">
      <c r="A93" s="1">
        <v>90</v>
      </c>
      <c r="B93" s="1" t="s">
        <v>394</v>
      </c>
      <c r="C93" s="1" t="s">
        <v>395</v>
      </c>
      <c r="D93" s="1" t="s">
        <v>214</v>
      </c>
      <c r="E93" s="1">
        <v>125.00009300000001</v>
      </c>
      <c r="F93" s="1">
        <v>8</v>
      </c>
      <c r="G93" s="1" t="s">
        <v>148</v>
      </c>
      <c r="H93" s="1" t="s">
        <v>149</v>
      </c>
      <c r="I93" s="1">
        <v>43233</v>
      </c>
      <c r="J93" s="1" t="s">
        <v>182</v>
      </c>
      <c r="K93" s="1">
        <v>125</v>
      </c>
      <c r="L93" s="1" t="s">
        <v>70</v>
      </c>
      <c r="M93" s="1" t="s">
        <v>153</v>
      </c>
      <c r="N93" s="1">
        <v>3</v>
      </c>
      <c r="O93" s="1">
        <v>0</v>
      </c>
    </row>
    <row r="94" spans="1:15" x14ac:dyDescent="0.15">
      <c r="A94" s="1">
        <v>91</v>
      </c>
      <c r="B94" s="1" t="s">
        <v>396</v>
      </c>
      <c r="C94" s="1" t="s">
        <v>397</v>
      </c>
      <c r="D94" s="1" t="s">
        <v>206</v>
      </c>
      <c r="E94" s="1">
        <v>160.00009399999999</v>
      </c>
      <c r="F94" s="1">
        <v>11</v>
      </c>
      <c r="G94" s="1" t="s">
        <v>194</v>
      </c>
      <c r="H94" s="1" t="s">
        <v>149</v>
      </c>
      <c r="I94" s="1">
        <v>43245</v>
      </c>
      <c r="J94" s="1" t="s">
        <v>196</v>
      </c>
      <c r="K94" s="1">
        <v>160</v>
      </c>
      <c r="L94" s="1" t="s">
        <v>70</v>
      </c>
      <c r="M94" s="1" t="s">
        <v>80</v>
      </c>
      <c r="N94" s="1">
        <v>1</v>
      </c>
      <c r="O94" s="1">
        <v>0</v>
      </c>
    </row>
    <row r="95" spans="1:15" x14ac:dyDescent="0.15">
      <c r="D95" s="1" t="s">
        <v>398</v>
      </c>
    </row>
    <row r="96" spans="1:15" hidden="1" x14ac:dyDescent="0.15">
      <c r="D96" s="1" t="s">
        <v>398</v>
      </c>
    </row>
    <row r="97" spans="4:4" hidden="1" x14ac:dyDescent="0.15">
      <c r="D97" s="1" t="s">
        <v>398</v>
      </c>
    </row>
    <row r="98" spans="4:4" hidden="1" x14ac:dyDescent="0.15">
      <c r="D98" s="1" t="s">
        <v>398</v>
      </c>
    </row>
    <row r="99" spans="4:4" hidden="1" x14ac:dyDescent="0.15">
      <c r="D99" s="1" t="s">
        <v>398</v>
      </c>
    </row>
    <row r="100" spans="4:4" hidden="1" x14ac:dyDescent="0.15">
      <c r="D100" s="1" t="s">
        <v>398</v>
      </c>
    </row>
    <row r="101" spans="4:4" hidden="1" x14ac:dyDescent="0.15">
      <c r="D101" s="1" t="s">
        <v>398</v>
      </c>
    </row>
    <row r="102" spans="4:4" hidden="1" x14ac:dyDescent="0.15">
      <c r="D102" s="1" t="s">
        <v>398</v>
      </c>
    </row>
    <row r="103" spans="4:4" hidden="1" x14ac:dyDescent="0.15">
      <c r="D103" s="1" t="s">
        <v>398</v>
      </c>
    </row>
    <row r="104" spans="4:4" hidden="1" x14ac:dyDescent="0.15">
      <c r="D104" s="1" t="s">
        <v>398</v>
      </c>
    </row>
    <row r="105" spans="4:4" hidden="1" x14ac:dyDescent="0.15">
      <c r="D105" s="1" t="s">
        <v>398</v>
      </c>
    </row>
    <row r="106" spans="4:4" hidden="1" x14ac:dyDescent="0.15">
      <c r="D106" s="1" t="s">
        <v>398</v>
      </c>
    </row>
    <row r="107" spans="4:4" hidden="1" x14ac:dyDescent="0.15">
      <c r="D107" s="1" t="s">
        <v>398</v>
      </c>
    </row>
    <row r="108" spans="4:4" hidden="1" x14ac:dyDescent="0.15">
      <c r="D108" s="1" t="s">
        <v>398</v>
      </c>
    </row>
    <row r="109" spans="4:4" hidden="1" x14ac:dyDescent="0.15">
      <c r="D109" s="1" t="s">
        <v>398</v>
      </c>
    </row>
    <row r="110" spans="4:4" hidden="1" x14ac:dyDescent="0.15">
      <c r="D110" s="1" t="s">
        <v>398</v>
      </c>
    </row>
    <row r="111" spans="4:4" hidden="1" x14ac:dyDescent="0.15">
      <c r="D111" s="1" t="s">
        <v>398</v>
      </c>
    </row>
    <row r="112" spans="4:4" hidden="1" x14ac:dyDescent="0.15">
      <c r="D112" s="1" t="s">
        <v>398</v>
      </c>
    </row>
    <row r="113" spans="4:4" hidden="1" x14ac:dyDescent="0.15">
      <c r="D113" s="1" t="s">
        <v>398</v>
      </c>
    </row>
    <row r="114" spans="4:4" hidden="1" x14ac:dyDescent="0.15">
      <c r="D114" s="1" t="s">
        <v>398</v>
      </c>
    </row>
    <row r="115" spans="4:4" hidden="1" x14ac:dyDescent="0.15">
      <c r="D115" s="1" t="s">
        <v>398</v>
      </c>
    </row>
    <row r="116" spans="4:4" hidden="1" x14ac:dyDescent="0.15">
      <c r="D116" s="1" t="s">
        <v>398</v>
      </c>
    </row>
    <row r="117" spans="4:4" hidden="1" x14ac:dyDescent="0.15">
      <c r="D117" s="1" t="s">
        <v>398</v>
      </c>
    </row>
    <row r="118" spans="4:4" hidden="1" x14ac:dyDescent="0.15">
      <c r="D118" s="1" t="s">
        <v>398</v>
      </c>
    </row>
    <row r="119" spans="4:4" hidden="1" x14ac:dyDescent="0.15">
      <c r="D119" s="1" t="s">
        <v>398</v>
      </c>
    </row>
    <row r="120" spans="4:4" hidden="1" x14ac:dyDescent="0.15">
      <c r="D120" s="1" t="s">
        <v>398</v>
      </c>
    </row>
    <row r="121" spans="4:4" hidden="1" x14ac:dyDescent="0.15">
      <c r="D121" s="1" t="s">
        <v>398</v>
      </c>
    </row>
    <row r="122" spans="4:4" hidden="1" x14ac:dyDescent="0.15">
      <c r="D122" s="1" t="s">
        <v>398</v>
      </c>
    </row>
    <row r="123" spans="4:4" hidden="1" x14ac:dyDescent="0.15">
      <c r="D123" s="1" t="s">
        <v>398</v>
      </c>
    </row>
    <row r="124" spans="4:4" hidden="1" x14ac:dyDescent="0.15">
      <c r="D124" s="1" t="s">
        <v>398</v>
      </c>
    </row>
    <row r="125" spans="4:4" hidden="1" x14ac:dyDescent="0.15">
      <c r="D125" s="1" t="s">
        <v>398</v>
      </c>
    </row>
    <row r="126" spans="4:4" hidden="1" x14ac:dyDescent="0.15">
      <c r="D126" s="1" t="s">
        <v>398</v>
      </c>
    </row>
    <row r="127" spans="4:4" hidden="1" x14ac:dyDescent="0.15">
      <c r="D127" s="1" t="s">
        <v>398</v>
      </c>
    </row>
    <row r="128" spans="4:4" hidden="1" x14ac:dyDescent="0.15">
      <c r="D128" s="1" t="s">
        <v>398</v>
      </c>
    </row>
    <row r="129" spans="4:4" hidden="1" x14ac:dyDescent="0.15">
      <c r="D129" s="1" t="s">
        <v>398</v>
      </c>
    </row>
    <row r="130" spans="4:4" hidden="1" x14ac:dyDescent="0.15">
      <c r="D130" s="1" t="s">
        <v>398</v>
      </c>
    </row>
    <row r="131" spans="4:4" hidden="1" x14ac:dyDescent="0.15">
      <c r="D131" s="1" t="s">
        <v>398</v>
      </c>
    </row>
    <row r="132" spans="4:4" hidden="1" x14ac:dyDescent="0.15">
      <c r="D132" s="1" t="s">
        <v>398</v>
      </c>
    </row>
    <row r="133" spans="4:4" hidden="1" x14ac:dyDescent="0.15">
      <c r="D133" s="1" t="s">
        <v>398</v>
      </c>
    </row>
    <row r="134" spans="4:4" hidden="1" x14ac:dyDescent="0.15">
      <c r="D134" s="1" t="s">
        <v>398</v>
      </c>
    </row>
    <row r="135" spans="4:4" hidden="1" x14ac:dyDescent="0.15">
      <c r="D135" s="1" t="s">
        <v>398</v>
      </c>
    </row>
    <row r="136" spans="4:4" hidden="1" x14ac:dyDescent="0.15">
      <c r="D136" s="1" t="s">
        <v>398</v>
      </c>
    </row>
    <row r="137" spans="4:4" hidden="1" x14ac:dyDescent="0.15">
      <c r="D137" s="1" t="s">
        <v>398</v>
      </c>
    </row>
    <row r="138" spans="4:4" hidden="1" x14ac:dyDescent="0.15">
      <c r="D138" s="1" t="s">
        <v>398</v>
      </c>
    </row>
    <row r="139" spans="4:4" hidden="1" x14ac:dyDescent="0.15">
      <c r="D139" s="1" t="s">
        <v>398</v>
      </c>
    </row>
    <row r="140" spans="4:4" hidden="1" x14ac:dyDescent="0.15">
      <c r="D140" s="1" t="s">
        <v>398</v>
      </c>
    </row>
    <row r="141" spans="4:4" hidden="1" x14ac:dyDescent="0.15">
      <c r="D141" s="1" t="s">
        <v>398</v>
      </c>
    </row>
    <row r="142" spans="4:4" hidden="1" x14ac:dyDescent="0.15">
      <c r="D142" s="1" t="s">
        <v>398</v>
      </c>
    </row>
    <row r="143" spans="4:4" hidden="1" x14ac:dyDescent="0.15">
      <c r="D143" s="1" t="s">
        <v>398</v>
      </c>
    </row>
    <row r="144" spans="4:4" hidden="1" x14ac:dyDescent="0.15">
      <c r="D144" s="1" t="s">
        <v>398</v>
      </c>
    </row>
    <row r="145" spans="4:4" hidden="1" x14ac:dyDescent="0.15">
      <c r="D145" s="1" t="s">
        <v>398</v>
      </c>
    </row>
    <row r="146" spans="4:4" hidden="1" x14ac:dyDescent="0.15">
      <c r="D146" s="1" t="s">
        <v>398</v>
      </c>
    </row>
    <row r="147" spans="4:4" hidden="1" x14ac:dyDescent="0.15">
      <c r="D147" s="1" t="s">
        <v>398</v>
      </c>
    </row>
    <row r="148" spans="4:4" hidden="1" x14ac:dyDescent="0.15">
      <c r="D148" s="1" t="s">
        <v>398</v>
      </c>
    </row>
    <row r="149" spans="4:4" hidden="1" x14ac:dyDescent="0.15">
      <c r="D149" s="1" t="s">
        <v>398</v>
      </c>
    </row>
    <row r="150" spans="4:4" hidden="1" x14ac:dyDescent="0.15">
      <c r="D150" s="1" t="s">
        <v>398</v>
      </c>
    </row>
    <row r="151" spans="4:4" hidden="1" x14ac:dyDescent="0.15">
      <c r="D151" s="1" t="s">
        <v>398</v>
      </c>
    </row>
    <row r="152" spans="4:4" hidden="1" x14ac:dyDescent="0.15">
      <c r="D152" s="1" t="s">
        <v>398</v>
      </c>
    </row>
    <row r="153" spans="4:4" hidden="1" x14ac:dyDescent="0.15">
      <c r="D153" s="1" t="s">
        <v>398</v>
      </c>
    </row>
    <row r="154" spans="4:4" hidden="1" x14ac:dyDescent="0.15">
      <c r="D154" s="1" t="s">
        <v>398</v>
      </c>
    </row>
    <row r="155" spans="4:4" hidden="1" x14ac:dyDescent="0.15">
      <c r="D155" s="1" t="s">
        <v>398</v>
      </c>
    </row>
    <row r="156" spans="4:4" hidden="1" x14ac:dyDescent="0.15">
      <c r="D156" s="1" t="s">
        <v>398</v>
      </c>
    </row>
    <row r="157" spans="4:4" hidden="1" x14ac:dyDescent="0.15">
      <c r="D157" s="1" t="s">
        <v>398</v>
      </c>
    </row>
    <row r="158" spans="4:4" hidden="1" x14ac:dyDescent="0.15">
      <c r="D158" s="1" t="s">
        <v>398</v>
      </c>
    </row>
    <row r="159" spans="4:4" hidden="1" x14ac:dyDescent="0.15">
      <c r="D159" s="1" t="s">
        <v>398</v>
      </c>
    </row>
    <row r="160" spans="4:4" hidden="1" x14ac:dyDescent="0.15">
      <c r="D160" s="1" t="s">
        <v>398</v>
      </c>
    </row>
    <row r="161" spans="4:4" hidden="1" x14ac:dyDescent="0.15">
      <c r="D161" s="1" t="s">
        <v>398</v>
      </c>
    </row>
    <row r="162" spans="4:4" hidden="1" x14ac:dyDescent="0.15">
      <c r="D162" s="1" t="s">
        <v>398</v>
      </c>
    </row>
    <row r="163" spans="4:4" hidden="1" x14ac:dyDescent="0.15">
      <c r="D163" s="1" t="s">
        <v>398</v>
      </c>
    </row>
    <row r="164" spans="4:4" hidden="1" x14ac:dyDescent="0.15">
      <c r="D164" s="1" t="s">
        <v>398</v>
      </c>
    </row>
    <row r="165" spans="4:4" hidden="1" x14ac:dyDescent="0.15">
      <c r="D165" s="1" t="s">
        <v>398</v>
      </c>
    </row>
    <row r="166" spans="4:4" hidden="1" x14ac:dyDescent="0.15">
      <c r="D166" s="1" t="s">
        <v>398</v>
      </c>
    </row>
    <row r="167" spans="4:4" hidden="1" x14ac:dyDescent="0.15">
      <c r="D167" s="1" t="s">
        <v>398</v>
      </c>
    </row>
    <row r="168" spans="4:4" hidden="1" x14ac:dyDescent="0.15">
      <c r="D168" s="1" t="s">
        <v>398</v>
      </c>
    </row>
    <row r="169" spans="4:4" hidden="1" x14ac:dyDescent="0.15">
      <c r="D169" s="1" t="s">
        <v>398</v>
      </c>
    </row>
    <row r="170" spans="4:4" hidden="1" x14ac:dyDescent="0.15">
      <c r="D170" s="1" t="s">
        <v>398</v>
      </c>
    </row>
    <row r="171" spans="4:4" hidden="1" x14ac:dyDescent="0.15">
      <c r="D171" s="1" t="s">
        <v>398</v>
      </c>
    </row>
    <row r="172" spans="4:4" hidden="1" x14ac:dyDescent="0.15">
      <c r="D172" s="1" t="s">
        <v>398</v>
      </c>
    </row>
    <row r="173" spans="4:4" hidden="1" x14ac:dyDescent="0.15">
      <c r="D173" s="1" t="s">
        <v>398</v>
      </c>
    </row>
    <row r="174" spans="4:4" hidden="1" x14ac:dyDescent="0.15">
      <c r="D174" s="1" t="s">
        <v>398</v>
      </c>
    </row>
    <row r="175" spans="4:4" hidden="1" x14ac:dyDescent="0.15">
      <c r="D175" s="1" t="s">
        <v>398</v>
      </c>
    </row>
    <row r="176" spans="4:4" hidden="1" x14ac:dyDescent="0.15">
      <c r="D176" s="1" t="s">
        <v>398</v>
      </c>
    </row>
    <row r="177" spans="4:4" hidden="1" x14ac:dyDescent="0.15">
      <c r="D177" s="1" t="s">
        <v>398</v>
      </c>
    </row>
    <row r="178" spans="4:4" hidden="1" x14ac:dyDescent="0.15">
      <c r="D178" s="1" t="s">
        <v>398</v>
      </c>
    </row>
    <row r="179" spans="4:4" hidden="1" x14ac:dyDescent="0.15">
      <c r="D179" s="1" t="s">
        <v>398</v>
      </c>
    </row>
    <row r="180" spans="4:4" hidden="1" x14ac:dyDescent="0.15">
      <c r="D180" s="1" t="s">
        <v>398</v>
      </c>
    </row>
    <row r="181" spans="4:4" hidden="1" x14ac:dyDescent="0.15">
      <c r="D181" s="1" t="s">
        <v>398</v>
      </c>
    </row>
    <row r="182" spans="4:4" hidden="1" x14ac:dyDescent="0.15">
      <c r="D182" s="1" t="s">
        <v>398</v>
      </c>
    </row>
    <row r="183" spans="4:4" hidden="1" x14ac:dyDescent="0.15">
      <c r="D183" s="1" t="s">
        <v>398</v>
      </c>
    </row>
    <row r="184" spans="4:4" hidden="1" x14ac:dyDescent="0.15">
      <c r="D184" s="1" t="s">
        <v>398</v>
      </c>
    </row>
    <row r="185" spans="4:4" hidden="1" x14ac:dyDescent="0.15">
      <c r="D185" s="1" t="s">
        <v>398</v>
      </c>
    </row>
    <row r="186" spans="4:4" hidden="1" x14ac:dyDescent="0.15">
      <c r="D186" s="1" t="s">
        <v>398</v>
      </c>
    </row>
    <row r="187" spans="4:4" hidden="1" x14ac:dyDescent="0.15">
      <c r="D187" s="1" t="s">
        <v>398</v>
      </c>
    </row>
    <row r="188" spans="4:4" hidden="1" x14ac:dyDescent="0.15">
      <c r="D188" s="1" t="s">
        <v>398</v>
      </c>
    </row>
    <row r="189" spans="4:4" hidden="1" x14ac:dyDescent="0.15">
      <c r="D189" s="1" t="s">
        <v>398</v>
      </c>
    </row>
    <row r="190" spans="4:4" hidden="1" x14ac:dyDescent="0.15">
      <c r="D190" s="1" t="s">
        <v>398</v>
      </c>
    </row>
    <row r="191" spans="4:4" hidden="1" x14ac:dyDescent="0.15">
      <c r="D191" s="1" t="s">
        <v>398</v>
      </c>
    </row>
    <row r="192" spans="4:4" hidden="1" x14ac:dyDescent="0.15">
      <c r="D192" s="1" t="s">
        <v>398</v>
      </c>
    </row>
    <row r="193" spans="4:4" hidden="1" x14ac:dyDescent="0.15">
      <c r="D193" s="1" t="s">
        <v>398</v>
      </c>
    </row>
    <row r="194" spans="4:4" hidden="1" x14ac:dyDescent="0.15">
      <c r="D194" s="1" t="s">
        <v>398</v>
      </c>
    </row>
    <row r="195" spans="4:4" hidden="1" x14ac:dyDescent="0.15">
      <c r="D195" s="1" t="s">
        <v>398</v>
      </c>
    </row>
    <row r="196" spans="4:4" hidden="1" x14ac:dyDescent="0.15">
      <c r="D196" s="1" t="s">
        <v>398</v>
      </c>
    </row>
    <row r="197" spans="4:4" hidden="1" x14ac:dyDescent="0.15">
      <c r="D197" s="1" t="s">
        <v>398</v>
      </c>
    </row>
    <row r="198" spans="4:4" hidden="1" x14ac:dyDescent="0.15">
      <c r="D198" s="1" t="s">
        <v>398</v>
      </c>
    </row>
    <row r="199" spans="4:4" hidden="1" x14ac:dyDescent="0.15"/>
    <row r="200" spans="4:4" hidden="1" x14ac:dyDescent="0.15"/>
    <row r="201" spans="4:4" hidden="1" x14ac:dyDescent="0.15"/>
    <row r="202" spans="4:4" hidden="1" x14ac:dyDescent="0.15"/>
    <row r="203" spans="4:4" hidden="1" x14ac:dyDescent="0.15"/>
    <row r="204" spans="4:4" hidden="1" x14ac:dyDescent="0.15"/>
    <row r="205" spans="4:4" hidden="1" x14ac:dyDescent="0.15"/>
    <row r="206" spans="4:4" hidden="1" x14ac:dyDescent="0.15"/>
    <row r="207" spans="4:4" hidden="1" x14ac:dyDescent="0.15"/>
    <row r="208" spans="4:4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E272" sqref="E272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3" sqref="E43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種目毎</vt:lpstr>
      <vt:lpstr>抽出</vt:lpstr>
      <vt:lpstr>Sheet2</vt:lpstr>
      <vt:lpstr>Sheet3</vt:lpstr>
      <vt:lpstr>Sheet4</vt:lpstr>
      <vt:lpstr>Sheet5</vt:lpstr>
      <vt:lpstr>Sheet6</vt:lpstr>
      <vt:lpstr>Sheet1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2017-06-23T03:19:12Z</cp:lastPrinted>
  <dcterms:created xsi:type="dcterms:W3CDTF">2016-07-29T09:26:15Z</dcterms:created>
  <dcterms:modified xsi:type="dcterms:W3CDTF">2018-05-27T01:25:45Z</dcterms:modified>
</cp:coreProperties>
</file>