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620" windowHeight="7650" tabRatio="828" activeTab="0"/>
  </bookViews>
  <sheets>
    <sheet name="基本入力" sheetId="1" r:id="rId1"/>
    <sheet name="選手データ入力" sheetId="2" r:id="rId2"/>
    <sheet name="男子一覧" sheetId="3" r:id="rId3"/>
    <sheet name="一覧予備" sheetId="4" r:id="rId4"/>
    <sheet name="男子個人票１枚目" sheetId="5" r:id="rId5"/>
    <sheet name="男子個人票２枚目" sheetId="6" r:id="rId6"/>
    <sheet name="リレー申込" sheetId="7" r:id="rId7"/>
    <sheet name="男子個人票オープン１枚目" sheetId="8" r:id="rId8"/>
    <sheet name="男子個人票オープン２枚目" sheetId="9" r:id="rId9"/>
    <sheet name="男子個人票オープン３枚目" sheetId="10" r:id="rId10"/>
    <sheet name="男子個人票オープン４枚目" sheetId="11" r:id="rId11"/>
  </sheets>
  <definedNames>
    <definedName name="_xlnm.Print_Area" localSheetId="1">'選手データ入力'!$A$2:$N$42</definedName>
    <definedName name="_xlnm.Print_Area" localSheetId="2">'男子一覧'!$B$1:$BB$36</definedName>
    <definedName name="_xlnm.Print_Area" localSheetId="4">'男子個人票１枚目'!$A$1:$AG$296</definedName>
    <definedName name="_xlnm.Print_Area" localSheetId="5">'男子個人票２枚目'!$A$1:$AG$295</definedName>
    <definedName name="_xlnm.Print_Area" localSheetId="7">'男子個人票オープン１枚目'!$A$1:$AG$295</definedName>
  </definedNames>
  <calcPr fullCalcOnLoad="1"/>
</workbook>
</file>

<file path=xl/sharedStrings.xml><?xml version="1.0" encoding="utf-8"?>
<sst xmlns="http://schemas.openxmlformats.org/spreadsheetml/2006/main" count="2848" uniqueCount="104">
  <si>
    <t>学校名</t>
  </si>
  <si>
    <t>学年</t>
  </si>
  <si>
    <t>生年月日</t>
  </si>
  <si>
    <t>１００Ｍ</t>
  </si>
  <si>
    <t>２００M</t>
  </si>
  <si>
    <t>４００M</t>
  </si>
  <si>
    <t>１５００M</t>
  </si>
  <si>
    <t>５０００M</t>
  </si>
  <si>
    <t>１１０MH</t>
  </si>
  <si>
    <t>４００MH</t>
  </si>
  <si>
    <t>３０００MSC</t>
  </si>
  <si>
    <t>５０００MW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</si>
  <si>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</si>
  <si>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</si>
  <si>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</si>
  <si>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</si>
  <si>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</si>
  <si>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</si>
  <si>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</si>
  <si>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槍投</t>
  </si>
  <si>
    <t>４×１００MR</t>
  </si>
  <si>
    <t>４×４００MR</t>
  </si>
  <si>
    <t>顧問名</t>
  </si>
  <si>
    <t>個　人　出　場　種　目</t>
  </si>
  <si>
    <t>学校所在地　　　　　　　電話番号</t>
  </si>
  <si>
    <t>氏　　　　　　名</t>
  </si>
  <si>
    <t>番　　号</t>
  </si>
  <si>
    <t>よ　み　が　な</t>
  </si>
  <si>
    <t>参　　　加　　　選　　　手　　　一　　　覧　　　表</t>
  </si>
  <si>
    <t>大会名</t>
  </si>
  <si>
    <t>郵便番号</t>
  </si>
  <si>
    <t>学校住所</t>
  </si>
  <si>
    <t>学校電話</t>
  </si>
  <si>
    <t>校長名</t>
  </si>
  <si>
    <t>ナンバー</t>
  </si>
  <si>
    <t>記録</t>
  </si>
  <si>
    <t>１種目</t>
  </si>
  <si>
    <t>２種目</t>
  </si>
  <si>
    <t>４００ｍ</t>
  </si>
  <si>
    <t>棒高跳</t>
  </si>
  <si>
    <t>走幅跳</t>
  </si>
  <si>
    <t>三段跳</t>
  </si>
  <si>
    <t>円盤投</t>
  </si>
  <si>
    <t>男</t>
  </si>
  <si>
    <t>最高記録</t>
  </si>
  <si>
    <t>種　　　　　目</t>
  </si>
  <si>
    <t>記　　　　　　　事</t>
  </si>
  <si>
    <t>番　　号</t>
  </si>
  <si>
    <t>氏　　　　　名</t>
  </si>
  <si>
    <t>校　　（略　名）　名</t>
  </si>
  <si>
    <t>略校名</t>
  </si>
  <si>
    <t>競　技　者　個　人　申　込　書　　　　　　　　　　様式　B</t>
  </si>
  <si>
    <t>学　　校　長　参　加　承　諾　書</t>
  </si>
  <si>
    <t>上記の通り</t>
  </si>
  <si>
    <t>申込一覧表（男子）</t>
  </si>
  <si>
    <t>に参加申込致します。</t>
  </si>
  <si>
    <t>学校長名</t>
  </si>
  <si>
    <t>（ふりがな）</t>
  </si>
  <si>
    <t>男</t>
  </si>
  <si>
    <t>種　　目</t>
  </si>
  <si>
    <t>最　高　記　録</t>
  </si>
  <si>
    <t>４×１００MR</t>
  </si>
  <si>
    <t>競技者個人申込書</t>
  </si>
  <si>
    <t>（リレー用）</t>
  </si>
  <si>
    <t>様式　Ｂ</t>
  </si>
  <si>
    <t>４×４００MR</t>
  </si>
  <si>
    <t>----------------------------------------------------------------------------</t>
  </si>
  <si>
    <t>様式　Ａ</t>
  </si>
  <si>
    <t>氏　　　　名</t>
  </si>
  <si>
    <t>よみがな</t>
  </si>
  <si>
    <t>１００ｍ</t>
  </si>
  <si>
    <t>２００ｍ</t>
  </si>
  <si>
    <t>８００ｍ</t>
  </si>
  <si>
    <t>１５００ｍ</t>
  </si>
  <si>
    <t>５０００ｍ</t>
  </si>
  <si>
    <t>１１０ｍH</t>
  </si>
  <si>
    <t>４００ｍH</t>
  </si>
  <si>
    <t>３０００ｍSC</t>
  </si>
  <si>
    <t>５０００ｍW</t>
  </si>
  <si>
    <t>←大会名を入力してください</t>
  </si>
  <si>
    <t>←学校名を入力してください</t>
  </si>
  <si>
    <t>←顧問名を入力してください</t>
  </si>
  <si>
    <t>←郵便番号を入力してください</t>
  </si>
  <si>
    <t>←住所を入力してください</t>
  </si>
  <si>
    <t>←電話番号を入力してください</t>
  </si>
  <si>
    <t>←校長名を入力してください</t>
  </si>
  <si>
    <t>←略校名を入力してください</t>
  </si>
  <si>
    <t>男子記録一覧は参加種目の○印は顧問の先生方で記入してください。また、リレーはナンバーカードを入力することによって自動的に表示されることになります。そのときに、個人種目に参加しないで、リレーのみの選手がいた場合は必ず選手データ入力をするようにしてください。</t>
  </si>
  <si>
    <t>８００M</t>
  </si>
  <si>
    <t>１５００M</t>
  </si>
  <si>
    <t>-------------------------------切--り--取--り--線-------------------------------------</t>
  </si>
  <si>
    <r>
      <t>種　　　　　目</t>
    </r>
    <r>
      <rPr>
        <sz val="12"/>
        <color indexed="10"/>
        <rFont val="ＭＳ Ｐゴシック"/>
        <family val="3"/>
      </rPr>
      <t>（オープン）</t>
    </r>
  </si>
  <si>
    <t>オープン</t>
  </si>
  <si>
    <t>走幅跳</t>
  </si>
  <si>
    <t>砲丸投</t>
  </si>
  <si>
    <t>槍投</t>
  </si>
  <si>
    <t>順位</t>
  </si>
  <si>
    <t>印</t>
  </si>
  <si>
    <t>オープン①</t>
  </si>
  <si>
    <t>オープン②</t>
  </si>
  <si>
    <t>オープン③</t>
  </si>
  <si>
    <t>オープン④</t>
  </si>
  <si>
    <t>オープン種目については、記録は直接個票に入力してください。４０人以上の場合は、ファイルを２種類作成して入力と印刷をしてください。</t>
  </si>
  <si>
    <t>第５９回北見支部高等学校新人陸上競技選手権大会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</si>
</sst>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”&quot;##"/>
    <numFmt numFmtId="177" formatCode="#&quot;'&quot;##&quot;”&quot;##"/>
    <numFmt numFmtId="178" formatCode="#&quot;’&quot;##&quot;”&quot;##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color indexed="48"/>
      <name val="ＭＳ Ｐ明朝"/>
      <family val="1"/>
    </font>
    <font>
      <sz val="8"/>
      <color indexed="10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" fillId="0" borderId="10" xfId="60" applyFont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0" borderId="21" xfId="60" applyFont="1" applyBorder="1" applyAlignment="1">
      <alignment horizontal="left" vertical="center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33" borderId="32" xfId="0" applyFill="1" applyBorder="1" applyAlignment="1" applyProtection="1">
      <alignment vertical="center" wrapText="1"/>
      <protection locked="0"/>
    </xf>
    <xf numFmtId="0" fontId="0" fillId="33" borderId="33" xfId="0" applyFill="1" applyBorder="1" applyAlignment="1" applyProtection="1">
      <alignment vertical="center" wrapText="1"/>
      <protection locked="0"/>
    </xf>
    <xf numFmtId="0" fontId="0" fillId="33" borderId="34" xfId="0" applyFill="1" applyBorder="1" applyAlignment="1" applyProtection="1">
      <alignment vertical="center" wrapText="1"/>
      <protection locked="0"/>
    </xf>
    <xf numFmtId="0" fontId="6" fillId="34" borderId="0" xfId="0" applyFont="1" applyFill="1" applyAlignment="1">
      <alignment horizontal="left" vertical="center" wrapText="1"/>
    </xf>
    <xf numFmtId="0" fontId="0" fillId="0" borderId="22" xfId="0" applyBorder="1" applyAlignment="1">
      <alignment vertical="top" textRotation="255"/>
    </xf>
    <xf numFmtId="0" fontId="0" fillId="0" borderId="10" xfId="0" applyBorder="1" applyAlignment="1">
      <alignment vertical="top" textRotation="255"/>
    </xf>
    <xf numFmtId="0" fontId="0" fillId="0" borderId="21" xfId="0" applyBorder="1" applyAlignment="1">
      <alignment vertical="top" textRotation="255"/>
    </xf>
    <xf numFmtId="0" fontId="0" fillId="0" borderId="23" xfId="0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0" fillId="0" borderId="25" xfId="0" applyBorder="1" applyAlignment="1">
      <alignment vertical="top" textRotation="255"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8" xfId="0" applyBorder="1" applyAlignment="1">
      <alignment vertical="top" textRotation="255"/>
    </xf>
    <xf numFmtId="0" fontId="0" fillId="0" borderId="29" xfId="0" applyBorder="1" applyAlignment="1">
      <alignment vertical="top" textRotation="255"/>
    </xf>
    <xf numFmtId="0" fontId="0" fillId="0" borderId="16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18" fillId="0" borderId="10" xfId="0" applyFont="1" applyBorder="1" applyAlignment="1">
      <alignment vertical="top" textRotation="255"/>
    </xf>
    <xf numFmtId="0" fontId="18" fillId="0" borderId="21" xfId="0" applyFont="1" applyBorder="1" applyAlignment="1">
      <alignment vertical="top" textRotation="255"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0" fillId="0" borderId="38" xfId="0" applyBorder="1" applyAlignment="1">
      <alignment vertical="top" textRotation="255"/>
    </xf>
    <xf numFmtId="0" fontId="0" fillId="0" borderId="39" xfId="0" applyBorder="1" applyAlignment="1">
      <alignment vertical="top" textRotation="255"/>
    </xf>
    <xf numFmtId="0" fontId="0" fillId="0" borderId="40" xfId="0" applyBorder="1" applyAlignment="1">
      <alignment vertical="top" textRotation="255"/>
    </xf>
    <xf numFmtId="0" fontId="11" fillId="0" borderId="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0" borderId="14" xfId="0" applyFont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 textRotation="255"/>
    </xf>
    <xf numFmtId="0" fontId="0" fillId="0" borderId="43" xfId="0" applyBorder="1" applyAlignment="1">
      <alignment vertical="center" textRotation="255"/>
    </xf>
    <xf numFmtId="0" fontId="0" fillId="0" borderId="44" xfId="0" applyBorder="1" applyAlignment="1">
      <alignment vertical="center" textRotation="255"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vertical="center"/>
      <protection locked="0"/>
    </xf>
    <xf numFmtId="178" fontId="5" fillId="0" borderId="24" xfId="0" applyNumberFormat="1" applyFont="1" applyBorder="1" applyAlignment="1" applyProtection="1">
      <alignment vertical="center"/>
      <protection locked="0"/>
    </xf>
    <xf numFmtId="0" fontId="9" fillId="0" borderId="4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176" fontId="15" fillId="35" borderId="28" xfId="61" applyNumberFormat="1" applyFont="1" applyFill="1" applyBorder="1" applyAlignment="1">
      <alignment horizontal="right" vertical="center"/>
      <protection/>
    </xf>
    <xf numFmtId="176" fontId="15" fillId="35" borderId="52" xfId="61" applyNumberFormat="1" applyFont="1" applyFill="1" applyBorder="1" applyAlignment="1">
      <alignment horizontal="right" vertical="center"/>
      <protection/>
    </xf>
    <xf numFmtId="176" fontId="15" fillId="35" borderId="62" xfId="61" applyNumberFormat="1" applyFont="1" applyFill="1" applyBorder="1" applyAlignment="1">
      <alignment horizontal="right" vertical="center"/>
      <protection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標準_中体連54男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4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75390625" style="0" customWidth="1"/>
    <col min="2" max="2" width="50.00390625" style="0" customWidth="1"/>
  </cols>
  <sheetData>
    <row r="1" spans="1:5" ht="13.5">
      <c r="A1" s="1" t="s">
        <v>29</v>
      </c>
      <c r="B1" s="32" t="s">
        <v>103</v>
      </c>
      <c r="C1" s="8" t="s">
        <v>79</v>
      </c>
      <c r="D1" s="8"/>
      <c r="E1" s="8"/>
    </row>
    <row r="2" spans="1:5" ht="13.5">
      <c r="A2" s="1" t="s">
        <v>0</v>
      </c>
      <c r="B2" s="32"/>
      <c r="C2" s="8" t="s">
        <v>80</v>
      </c>
      <c r="D2" s="8"/>
      <c r="E2" s="8"/>
    </row>
    <row r="3" spans="1:5" ht="13.5">
      <c r="A3" s="1" t="s">
        <v>22</v>
      </c>
      <c r="B3" s="32"/>
      <c r="C3" s="8" t="s">
        <v>81</v>
      </c>
      <c r="D3" s="8"/>
      <c r="E3" s="8"/>
    </row>
    <row r="4" spans="1:5" ht="13.5">
      <c r="A4" s="1" t="s">
        <v>22</v>
      </c>
      <c r="B4" s="32"/>
      <c r="C4" s="8" t="s">
        <v>81</v>
      </c>
      <c r="D4" s="8"/>
      <c r="E4" s="8"/>
    </row>
    <row r="5" spans="1:5" ht="13.5">
      <c r="A5" s="1" t="s">
        <v>30</v>
      </c>
      <c r="B5" s="32"/>
      <c r="C5" s="8" t="s">
        <v>82</v>
      </c>
      <c r="D5" s="8"/>
      <c r="E5" s="8"/>
    </row>
    <row r="6" spans="1:5" ht="13.5">
      <c r="A6" s="1" t="s">
        <v>31</v>
      </c>
      <c r="B6" s="32"/>
      <c r="C6" s="8" t="s">
        <v>83</v>
      </c>
      <c r="D6" s="8"/>
      <c r="E6" s="8"/>
    </row>
    <row r="7" spans="1:5" ht="13.5">
      <c r="A7" s="1" t="s">
        <v>32</v>
      </c>
      <c r="B7" s="32"/>
      <c r="C7" s="8" t="s">
        <v>84</v>
      </c>
      <c r="D7" s="8"/>
      <c r="E7" s="8"/>
    </row>
    <row r="8" spans="1:5" ht="13.5">
      <c r="A8" s="1" t="s">
        <v>33</v>
      </c>
      <c r="B8" s="32"/>
      <c r="C8" s="8" t="s">
        <v>85</v>
      </c>
      <c r="D8" s="8"/>
      <c r="E8" s="8"/>
    </row>
    <row r="9" spans="1:5" ht="13.5">
      <c r="A9" s="1" t="s">
        <v>50</v>
      </c>
      <c r="B9" s="32"/>
      <c r="C9" s="8" t="s">
        <v>86</v>
      </c>
      <c r="D9" s="8"/>
      <c r="E9" s="8"/>
    </row>
    <row r="10" ht="14.25" thickBot="1"/>
    <row r="11" ht="13.5">
      <c r="B11" s="54" t="s">
        <v>87</v>
      </c>
    </row>
    <row r="12" ht="13.5">
      <c r="B12" s="55"/>
    </row>
    <row r="13" ht="13.5">
      <c r="B13" s="55"/>
    </row>
    <row r="14" ht="13.5">
      <c r="B14" s="55"/>
    </row>
    <row r="15" ht="13.5">
      <c r="B15" s="55"/>
    </row>
    <row r="16" ht="13.5">
      <c r="B16" s="55"/>
    </row>
    <row r="17" ht="14.25" thickBot="1">
      <c r="B17" s="56"/>
    </row>
    <row r="19" ht="13.5">
      <c r="B19" s="57" t="s">
        <v>102</v>
      </c>
    </row>
    <row r="20" ht="13.5">
      <c r="B20" s="57"/>
    </row>
    <row r="21" ht="13.5">
      <c r="B21" s="57"/>
    </row>
    <row r="22" ht="13.5">
      <c r="B22" s="57"/>
    </row>
    <row r="23" ht="13.5">
      <c r="B23" s="57"/>
    </row>
    <row r="24" ht="13.5">
      <c r="B24" s="57"/>
    </row>
  </sheetData>
  <sheetProtection/>
  <mergeCells count="2">
    <mergeCell ref="B11:B17"/>
    <mergeCell ref="B19:B2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G295"/>
  <sheetViews>
    <sheetView view="pageBreakPreview" zoomScaleSheetLayoutView="100" zoomScalePageLayoutView="0" workbookViewId="0" topLeftCell="A199">
      <selection activeCell="T293" sqref="T293:AD294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  <col min="31" max="33" width="2.25390625" style="0" customWidth="1"/>
  </cols>
  <sheetData>
    <row r="1" spans="1:32" ht="13.5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2:30" ht="17.25">
      <c r="B2" s="216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</row>
    <row r="3" spans="2:33" s="7" customFormat="1" ht="18.75" customHeight="1">
      <c r="B3" s="196" t="s">
        <v>91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  <c r="O3" s="192" t="s">
        <v>43</v>
      </c>
      <c r="P3" s="193"/>
      <c r="Q3" s="196" t="s">
        <v>46</v>
      </c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8"/>
      <c r="AE3" s="217" t="s">
        <v>96</v>
      </c>
      <c r="AF3" s="217"/>
      <c r="AG3" s="217"/>
    </row>
    <row r="4" spans="2:33" ht="31.5" customHeight="1">
      <c r="B4" s="210">
        <f>IF('選手データ入力'!M3="","",VLOOKUP(B6,'選手データ入力'!$A$2:$N$42,12,0))</f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  <c r="O4" s="194"/>
      <c r="P4" s="195"/>
      <c r="Q4" s="213" t="s">
        <v>44</v>
      </c>
      <c r="R4" s="214"/>
      <c r="S4" s="214"/>
      <c r="T4" s="214"/>
      <c r="U4" s="215"/>
      <c r="V4" s="210"/>
      <c r="W4" s="211"/>
      <c r="X4" s="211"/>
      <c r="Y4" s="211"/>
      <c r="Z4" s="211"/>
      <c r="AA4" s="211"/>
      <c r="AB4" s="211"/>
      <c r="AC4" s="211"/>
      <c r="AD4" s="212"/>
      <c r="AE4" s="218"/>
      <c r="AF4" s="218"/>
      <c r="AG4" s="218"/>
    </row>
    <row r="5" spans="2:30" ht="18.75" customHeight="1">
      <c r="B5" s="213" t="s">
        <v>47</v>
      </c>
      <c r="C5" s="214"/>
      <c r="D5" s="214"/>
      <c r="E5" s="214"/>
      <c r="F5" s="215"/>
      <c r="G5" s="213" t="s">
        <v>48</v>
      </c>
      <c r="H5" s="214"/>
      <c r="I5" s="214"/>
      <c r="J5" s="214"/>
      <c r="K5" s="214"/>
      <c r="L5" s="214"/>
      <c r="M5" s="214"/>
      <c r="N5" s="214"/>
      <c r="O5" s="214"/>
      <c r="P5" s="214"/>
      <c r="Q5" s="215"/>
      <c r="R5" s="213" t="s">
        <v>1</v>
      </c>
      <c r="S5" s="215"/>
      <c r="T5" s="213" t="s">
        <v>49</v>
      </c>
      <c r="U5" s="214"/>
      <c r="V5" s="214"/>
      <c r="W5" s="214"/>
      <c r="X5" s="214"/>
      <c r="Y5" s="214"/>
      <c r="Z5" s="214"/>
      <c r="AA5" s="214"/>
      <c r="AB5" s="214"/>
      <c r="AC5" s="214"/>
      <c r="AD5" s="215"/>
    </row>
    <row r="6" spans="2:30" ht="27" customHeight="1">
      <c r="B6" s="199">
        <f>'男子一覧'!$B$14</f>
      </c>
      <c r="C6" s="200"/>
      <c r="D6" s="200"/>
      <c r="E6" s="200"/>
      <c r="F6" s="201"/>
      <c r="G6" s="199">
        <f>IF(B4="","",VLOOKUP(B6,'選手データ入力'!$A$2:$N$42,2,0))</f>
      </c>
      <c r="H6" s="200"/>
      <c r="I6" s="200"/>
      <c r="J6" s="200"/>
      <c r="K6" s="200"/>
      <c r="L6" s="200"/>
      <c r="M6" s="200"/>
      <c r="N6" s="200"/>
      <c r="O6" s="200"/>
      <c r="P6" s="200"/>
      <c r="Q6" s="201"/>
      <c r="R6" s="205">
        <f>IF(B4="","",VLOOKUP(B6,'選手データ入力'!$A$2:$N$42,4,0))</f>
      </c>
      <c r="S6" s="206"/>
      <c r="T6" s="199">
        <f>IF(B6="","",'基本入力'!$B$9)</f>
      </c>
      <c r="U6" s="200"/>
      <c r="V6" s="200"/>
      <c r="W6" s="200"/>
      <c r="X6" s="200"/>
      <c r="Y6" s="200"/>
      <c r="Z6" s="200"/>
      <c r="AA6" s="200"/>
      <c r="AB6" s="200"/>
      <c r="AC6" s="200"/>
      <c r="AD6" s="201"/>
    </row>
    <row r="7" spans="2:30" ht="27" customHeight="1">
      <c r="B7" s="202"/>
      <c r="C7" s="203"/>
      <c r="D7" s="203"/>
      <c r="E7" s="203"/>
      <c r="F7" s="204"/>
      <c r="G7" s="202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7"/>
      <c r="S7" s="208"/>
      <c r="T7" s="202"/>
      <c r="U7" s="203"/>
      <c r="V7" s="203"/>
      <c r="W7" s="203"/>
      <c r="X7" s="203"/>
      <c r="Y7" s="203"/>
      <c r="Z7" s="203"/>
      <c r="AA7" s="203"/>
      <c r="AB7" s="203"/>
      <c r="AC7" s="203"/>
      <c r="AD7" s="204"/>
    </row>
    <row r="8" spans="1:32" ht="13.5">
      <c r="A8" s="9" t="s">
        <v>90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0" ht="17.25">
      <c r="B9" s="216" t="s">
        <v>51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</row>
    <row r="10" spans="2:33" ht="18.75" customHeight="1">
      <c r="B10" s="196" t="s">
        <v>91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8"/>
      <c r="O10" s="192" t="s">
        <v>43</v>
      </c>
      <c r="P10" s="193"/>
      <c r="Q10" s="196" t="s">
        <v>46</v>
      </c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8"/>
      <c r="AE10" s="217" t="s">
        <v>96</v>
      </c>
      <c r="AF10" s="217"/>
      <c r="AG10" s="217"/>
    </row>
    <row r="11" spans="2:33" ht="31.5" customHeight="1">
      <c r="B11" s="210">
        <f>IF('選手データ入力'!M4="","",VLOOKUP(B13,'選手データ入力'!$A$2:$N$42,12,0))</f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94"/>
      <c r="P11" s="195"/>
      <c r="Q11" s="213" t="s">
        <v>44</v>
      </c>
      <c r="R11" s="214"/>
      <c r="S11" s="214"/>
      <c r="T11" s="214"/>
      <c r="U11" s="215"/>
      <c r="V11" s="210"/>
      <c r="W11" s="211"/>
      <c r="X11" s="211"/>
      <c r="Y11" s="211"/>
      <c r="Z11" s="211"/>
      <c r="AA11" s="211"/>
      <c r="AB11" s="211"/>
      <c r="AC11" s="211"/>
      <c r="AD11" s="212"/>
      <c r="AE11" s="218"/>
      <c r="AF11" s="218"/>
      <c r="AG11" s="218"/>
    </row>
    <row r="12" spans="2:30" ht="18.75" customHeight="1">
      <c r="B12" s="213" t="s">
        <v>47</v>
      </c>
      <c r="C12" s="214"/>
      <c r="D12" s="214"/>
      <c r="E12" s="214"/>
      <c r="F12" s="215"/>
      <c r="G12" s="213" t="s">
        <v>48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 t="s">
        <v>1</v>
      </c>
      <c r="S12" s="215"/>
      <c r="T12" s="213" t="s">
        <v>49</v>
      </c>
      <c r="U12" s="214"/>
      <c r="V12" s="214"/>
      <c r="W12" s="214"/>
      <c r="X12" s="214"/>
      <c r="Y12" s="214"/>
      <c r="Z12" s="214"/>
      <c r="AA12" s="214"/>
      <c r="AB12" s="214"/>
      <c r="AC12" s="214"/>
      <c r="AD12" s="215"/>
    </row>
    <row r="13" spans="2:30" ht="27" customHeight="1">
      <c r="B13" s="199">
        <f>'男子一覧'!$B$15</f>
      </c>
      <c r="C13" s="200"/>
      <c r="D13" s="200"/>
      <c r="E13" s="200"/>
      <c r="F13" s="201"/>
      <c r="G13" s="199">
        <f>IF(B11="","",VLOOKUP(B13,'選手データ入力'!$A$2:$N$42,2,0))</f>
      </c>
      <c r="H13" s="200"/>
      <c r="I13" s="200"/>
      <c r="J13" s="200"/>
      <c r="K13" s="200"/>
      <c r="L13" s="200"/>
      <c r="M13" s="200"/>
      <c r="N13" s="200"/>
      <c r="O13" s="200"/>
      <c r="P13" s="200"/>
      <c r="Q13" s="201"/>
      <c r="R13" s="205">
        <f>IF(B11="","",VLOOKUP(B13,'選手データ入力'!$A$2:$N$42,4,0))</f>
      </c>
      <c r="S13" s="206"/>
      <c r="T13" s="199">
        <f>IF(B13="","",'基本入力'!$B$9)</f>
      </c>
      <c r="U13" s="200"/>
      <c r="V13" s="200"/>
      <c r="W13" s="200"/>
      <c r="X13" s="200"/>
      <c r="Y13" s="200"/>
      <c r="Z13" s="200"/>
      <c r="AA13" s="200"/>
      <c r="AB13" s="200"/>
      <c r="AC13" s="200"/>
      <c r="AD13" s="201"/>
    </row>
    <row r="14" spans="2:30" ht="27" customHeight="1">
      <c r="B14" s="202"/>
      <c r="C14" s="203"/>
      <c r="D14" s="203"/>
      <c r="E14" s="203"/>
      <c r="F14" s="204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4"/>
      <c r="R14" s="207"/>
      <c r="S14" s="208"/>
      <c r="T14" s="202"/>
      <c r="U14" s="203"/>
      <c r="V14" s="203"/>
      <c r="W14" s="203"/>
      <c r="X14" s="203"/>
      <c r="Y14" s="203"/>
      <c r="Z14" s="203"/>
      <c r="AA14" s="203"/>
      <c r="AB14" s="203"/>
      <c r="AC14" s="203"/>
      <c r="AD14" s="204"/>
    </row>
    <row r="15" spans="1:32" ht="13.5">
      <c r="A15" s="9" t="s">
        <v>90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0" ht="17.25">
      <c r="B16" s="216" t="s">
        <v>51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</row>
    <row r="17" spans="2:33" ht="18.75" customHeight="1">
      <c r="B17" s="196" t="s">
        <v>91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8"/>
      <c r="O17" s="192" t="s">
        <v>43</v>
      </c>
      <c r="P17" s="193"/>
      <c r="Q17" s="196" t="s">
        <v>46</v>
      </c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8"/>
      <c r="AE17" s="217" t="s">
        <v>96</v>
      </c>
      <c r="AF17" s="217"/>
      <c r="AG17" s="217"/>
    </row>
    <row r="18" spans="2:33" ht="31.5" customHeight="1">
      <c r="B18" s="210">
        <f>IF('選手データ入力'!M5="","",VLOOKUP(B20,'選手データ入力'!$A$2:$N$42,12,0))</f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2"/>
      <c r="O18" s="194"/>
      <c r="P18" s="195"/>
      <c r="Q18" s="213" t="s">
        <v>44</v>
      </c>
      <c r="R18" s="214"/>
      <c r="S18" s="214"/>
      <c r="T18" s="214"/>
      <c r="U18" s="215"/>
      <c r="V18" s="210"/>
      <c r="W18" s="211"/>
      <c r="X18" s="211"/>
      <c r="Y18" s="211"/>
      <c r="Z18" s="211"/>
      <c r="AA18" s="211"/>
      <c r="AB18" s="211"/>
      <c r="AC18" s="211"/>
      <c r="AD18" s="212"/>
      <c r="AE18" s="218"/>
      <c r="AF18" s="218"/>
      <c r="AG18" s="218"/>
    </row>
    <row r="19" spans="2:30" ht="18.75" customHeight="1">
      <c r="B19" s="213" t="s">
        <v>47</v>
      </c>
      <c r="C19" s="214"/>
      <c r="D19" s="214"/>
      <c r="E19" s="214"/>
      <c r="F19" s="215"/>
      <c r="G19" s="213" t="s">
        <v>48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5"/>
      <c r="R19" s="209" t="s">
        <v>1</v>
      </c>
      <c r="S19" s="209"/>
      <c r="T19" s="213" t="s">
        <v>49</v>
      </c>
      <c r="U19" s="214"/>
      <c r="V19" s="214"/>
      <c r="W19" s="214"/>
      <c r="X19" s="214"/>
      <c r="Y19" s="214"/>
      <c r="Z19" s="214"/>
      <c r="AA19" s="214"/>
      <c r="AB19" s="214"/>
      <c r="AC19" s="214"/>
      <c r="AD19" s="215"/>
    </row>
    <row r="20" spans="2:30" ht="27" customHeight="1">
      <c r="B20" s="199">
        <f>'男子一覧'!$B$16</f>
      </c>
      <c r="C20" s="200"/>
      <c r="D20" s="200"/>
      <c r="E20" s="200"/>
      <c r="F20" s="201"/>
      <c r="G20" s="199">
        <f>IF(B18="","",VLOOKUP(B20,'選手データ入力'!$A$2:$N$42,2,0))</f>
      </c>
      <c r="H20" s="200"/>
      <c r="I20" s="200"/>
      <c r="J20" s="200"/>
      <c r="K20" s="200"/>
      <c r="L20" s="200"/>
      <c r="M20" s="200"/>
      <c r="N20" s="200"/>
      <c r="O20" s="200"/>
      <c r="P20" s="200"/>
      <c r="Q20" s="201"/>
      <c r="R20" s="205">
        <f>IF(B18="","",VLOOKUP(B20,'選手データ入力'!$A$2:$N$42,4,0))</f>
      </c>
      <c r="S20" s="206"/>
      <c r="T20" s="199">
        <f>IF(B20="","",'基本入力'!$B$9)</f>
      </c>
      <c r="U20" s="200"/>
      <c r="V20" s="200"/>
      <c r="W20" s="200"/>
      <c r="X20" s="200"/>
      <c r="Y20" s="200"/>
      <c r="Z20" s="200"/>
      <c r="AA20" s="200"/>
      <c r="AB20" s="200"/>
      <c r="AC20" s="200"/>
      <c r="AD20" s="201"/>
    </row>
    <row r="21" spans="2:30" ht="27" customHeight="1">
      <c r="B21" s="202"/>
      <c r="C21" s="203"/>
      <c r="D21" s="203"/>
      <c r="E21" s="203"/>
      <c r="F21" s="204"/>
      <c r="G21" s="202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R21" s="207"/>
      <c r="S21" s="208"/>
      <c r="T21" s="202"/>
      <c r="U21" s="203"/>
      <c r="V21" s="203"/>
      <c r="W21" s="203"/>
      <c r="X21" s="203"/>
      <c r="Y21" s="203"/>
      <c r="Z21" s="203"/>
      <c r="AA21" s="203"/>
      <c r="AB21" s="203"/>
      <c r="AC21" s="203"/>
      <c r="AD21" s="204"/>
    </row>
    <row r="22" spans="1:32" ht="13.5">
      <c r="A22" s="9" t="s">
        <v>90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2:30" ht="18" customHeight="1">
      <c r="B23" s="216" t="s">
        <v>51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</row>
    <row r="24" spans="2:33" ht="19.5" customHeight="1">
      <c r="B24" s="196" t="s">
        <v>91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192" t="s">
        <v>43</v>
      </c>
      <c r="P24" s="193"/>
      <c r="Q24" s="196" t="s">
        <v>46</v>
      </c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8"/>
      <c r="AE24" s="217" t="s">
        <v>96</v>
      </c>
      <c r="AF24" s="217"/>
      <c r="AG24" s="217"/>
    </row>
    <row r="25" spans="2:33" ht="31.5" customHeight="1">
      <c r="B25" s="210">
        <f>IF('選手データ入力'!M6="","",VLOOKUP(B27,'選手データ入力'!$A$2:$N$42,12,0))</f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2"/>
      <c r="O25" s="194"/>
      <c r="P25" s="195"/>
      <c r="Q25" s="213" t="s">
        <v>44</v>
      </c>
      <c r="R25" s="214"/>
      <c r="S25" s="214"/>
      <c r="T25" s="214"/>
      <c r="U25" s="215"/>
      <c r="V25" s="210"/>
      <c r="W25" s="211"/>
      <c r="X25" s="211"/>
      <c r="Y25" s="211"/>
      <c r="Z25" s="211"/>
      <c r="AA25" s="211"/>
      <c r="AB25" s="211"/>
      <c r="AC25" s="211"/>
      <c r="AD25" s="212"/>
      <c r="AE25" s="218"/>
      <c r="AF25" s="218"/>
      <c r="AG25" s="218"/>
    </row>
    <row r="26" spans="2:30" ht="18.75" customHeight="1">
      <c r="B26" s="213" t="s">
        <v>47</v>
      </c>
      <c r="C26" s="214"/>
      <c r="D26" s="214"/>
      <c r="E26" s="214"/>
      <c r="F26" s="215"/>
      <c r="G26" s="213" t="s">
        <v>48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5"/>
      <c r="R26" s="209" t="s">
        <v>1</v>
      </c>
      <c r="S26" s="209"/>
      <c r="T26" s="213" t="s">
        <v>49</v>
      </c>
      <c r="U26" s="214"/>
      <c r="V26" s="214"/>
      <c r="W26" s="214"/>
      <c r="X26" s="214"/>
      <c r="Y26" s="214"/>
      <c r="Z26" s="214"/>
      <c r="AA26" s="214"/>
      <c r="AB26" s="214"/>
      <c r="AC26" s="214"/>
      <c r="AD26" s="215"/>
    </row>
    <row r="27" spans="2:30" ht="27" customHeight="1">
      <c r="B27" s="199">
        <f>'男子一覧'!$B$17</f>
      </c>
      <c r="C27" s="200"/>
      <c r="D27" s="200"/>
      <c r="E27" s="200"/>
      <c r="F27" s="201"/>
      <c r="G27" s="199">
        <f>IF(B25="","",VLOOKUP(B27,'選手データ入力'!$A$2:$N$42,2,0))</f>
      </c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205">
        <f>IF(B25="","",VLOOKUP(B27,'選手データ入力'!$A$2:$N$42,4,0))</f>
      </c>
      <c r="S27" s="206"/>
      <c r="T27" s="199">
        <f>IF(B27="","",'基本入力'!$B$9)</f>
      </c>
      <c r="U27" s="200"/>
      <c r="V27" s="200"/>
      <c r="W27" s="200"/>
      <c r="X27" s="200"/>
      <c r="Y27" s="200"/>
      <c r="Z27" s="200"/>
      <c r="AA27" s="200"/>
      <c r="AB27" s="200"/>
      <c r="AC27" s="200"/>
      <c r="AD27" s="201"/>
    </row>
    <row r="28" spans="2:30" ht="27" customHeight="1">
      <c r="B28" s="202"/>
      <c r="C28" s="203"/>
      <c r="D28" s="203"/>
      <c r="E28" s="203"/>
      <c r="F28" s="204"/>
      <c r="G28" s="202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207"/>
      <c r="S28" s="208"/>
      <c r="T28" s="202"/>
      <c r="U28" s="203"/>
      <c r="V28" s="203"/>
      <c r="W28" s="203"/>
      <c r="X28" s="203"/>
      <c r="Y28" s="203"/>
      <c r="Z28" s="203"/>
      <c r="AA28" s="203"/>
      <c r="AB28" s="203"/>
      <c r="AC28" s="203"/>
      <c r="AD28" s="204"/>
    </row>
    <row r="29" spans="1:32" ht="13.5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2:30" ht="18" customHeight="1">
      <c r="B30" s="216" t="s">
        <v>51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</row>
    <row r="31" spans="2:33" ht="19.5" customHeight="1">
      <c r="B31" s="196" t="s">
        <v>91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  <c r="O31" s="192" t="s">
        <v>43</v>
      </c>
      <c r="P31" s="193"/>
      <c r="Q31" s="196" t="s">
        <v>46</v>
      </c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8"/>
      <c r="AE31" s="217" t="s">
        <v>96</v>
      </c>
      <c r="AF31" s="217"/>
      <c r="AG31" s="217"/>
    </row>
    <row r="32" spans="2:33" ht="31.5" customHeight="1">
      <c r="B32" s="210">
        <f>IF('選手データ入力'!M7="","",VLOOKUP(B34,'選手データ入力'!$A$2:$N$42,12,0))</f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2"/>
      <c r="O32" s="194"/>
      <c r="P32" s="195"/>
      <c r="Q32" s="213" t="s">
        <v>44</v>
      </c>
      <c r="R32" s="214"/>
      <c r="S32" s="214"/>
      <c r="T32" s="214"/>
      <c r="U32" s="215"/>
      <c r="V32" s="210"/>
      <c r="W32" s="211"/>
      <c r="X32" s="211"/>
      <c r="Y32" s="211"/>
      <c r="Z32" s="211"/>
      <c r="AA32" s="211"/>
      <c r="AB32" s="211"/>
      <c r="AC32" s="211"/>
      <c r="AD32" s="212"/>
      <c r="AE32" s="218"/>
      <c r="AF32" s="218"/>
      <c r="AG32" s="218"/>
    </row>
    <row r="33" spans="2:30" ht="18.75" customHeight="1">
      <c r="B33" s="213" t="s">
        <v>47</v>
      </c>
      <c r="C33" s="214"/>
      <c r="D33" s="214"/>
      <c r="E33" s="214"/>
      <c r="F33" s="215"/>
      <c r="G33" s="213" t="s">
        <v>48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5"/>
      <c r="R33" s="209" t="s">
        <v>1</v>
      </c>
      <c r="S33" s="209"/>
      <c r="T33" s="213" t="s">
        <v>49</v>
      </c>
      <c r="U33" s="214"/>
      <c r="V33" s="214"/>
      <c r="W33" s="214"/>
      <c r="X33" s="214"/>
      <c r="Y33" s="214"/>
      <c r="Z33" s="214"/>
      <c r="AA33" s="214"/>
      <c r="AB33" s="214"/>
      <c r="AC33" s="214"/>
      <c r="AD33" s="215"/>
    </row>
    <row r="34" spans="2:30" ht="27" customHeight="1">
      <c r="B34" s="199">
        <f>'男子一覧'!$B$18</f>
      </c>
      <c r="C34" s="200"/>
      <c r="D34" s="200"/>
      <c r="E34" s="200"/>
      <c r="F34" s="201"/>
      <c r="G34" s="199">
        <f>IF(B32="","",VLOOKUP(B34,'選手データ入力'!$A$2:$N$42,2,0))</f>
      </c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5">
        <f>IF(B32="","",VLOOKUP(B34,'選手データ入力'!$A$2:$N$42,4,0))</f>
      </c>
      <c r="S34" s="206"/>
      <c r="T34" s="199">
        <f>IF(B34="","",'基本入力'!$B$9)</f>
      </c>
      <c r="U34" s="200"/>
      <c r="V34" s="200"/>
      <c r="W34" s="200"/>
      <c r="X34" s="200"/>
      <c r="Y34" s="200"/>
      <c r="Z34" s="200"/>
      <c r="AA34" s="200"/>
      <c r="AB34" s="200"/>
      <c r="AC34" s="200"/>
      <c r="AD34" s="201"/>
    </row>
    <row r="35" spans="2:30" ht="27" customHeight="1">
      <c r="B35" s="202"/>
      <c r="C35" s="203"/>
      <c r="D35" s="203"/>
      <c r="E35" s="203"/>
      <c r="F35" s="204"/>
      <c r="G35" s="202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7"/>
      <c r="S35" s="208"/>
      <c r="T35" s="202"/>
      <c r="U35" s="203"/>
      <c r="V35" s="203"/>
      <c r="W35" s="203"/>
      <c r="X35" s="203"/>
      <c r="Y35" s="203"/>
      <c r="Z35" s="203"/>
      <c r="AA35" s="203"/>
      <c r="AB35" s="203"/>
      <c r="AC35" s="203"/>
      <c r="AD35" s="204"/>
    </row>
    <row r="36" spans="1:32" ht="13.5">
      <c r="A36" s="9" t="s">
        <v>90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ht="13.5" customHeight="1"/>
    <row r="38" spans="1:32" ht="13.5" customHeight="1">
      <c r="A38" s="9" t="s">
        <v>90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2:30" ht="17.25">
      <c r="B39" s="216" t="s">
        <v>51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</row>
    <row r="40" spans="2:33" s="7" customFormat="1" ht="18.75" customHeight="1">
      <c r="B40" s="196" t="s">
        <v>91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2" t="s">
        <v>43</v>
      </c>
      <c r="P40" s="193"/>
      <c r="Q40" s="196" t="s">
        <v>46</v>
      </c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8"/>
      <c r="AE40" s="217" t="s">
        <v>96</v>
      </c>
      <c r="AF40" s="217"/>
      <c r="AG40" s="217"/>
    </row>
    <row r="41" spans="2:33" ht="31.5" customHeight="1">
      <c r="B41" s="210">
        <f>IF('選手データ入力'!M8="","",VLOOKUP(B43,'選手データ入力'!$A$2:$N$42,12,0))</f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2"/>
      <c r="O41" s="194"/>
      <c r="P41" s="195"/>
      <c r="Q41" s="213" t="s">
        <v>44</v>
      </c>
      <c r="R41" s="214"/>
      <c r="S41" s="214"/>
      <c r="T41" s="214"/>
      <c r="U41" s="215"/>
      <c r="V41" s="210"/>
      <c r="W41" s="211"/>
      <c r="X41" s="211"/>
      <c r="Y41" s="211"/>
      <c r="Z41" s="211"/>
      <c r="AA41" s="211"/>
      <c r="AB41" s="211"/>
      <c r="AC41" s="211"/>
      <c r="AD41" s="212"/>
      <c r="AE41" s="218"/>
      <c r="AF41" s="218"/>
      <c r="AG41" s="218"/>
    </row>
    <row r="42" spans="2:30" ht="18.75" customHeight="1">
      <c r="B42" s="213" t="s">
        <v>47</v>
      </c>
      <c r="C42" s="214"/>
      <c r="D42" s="214"/>
      <c r="E42" s="214"/>
      <c r="F42" s="215"/>
      <c r="G42" s="213" t="s">
        <v>48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5"/>
      <c r="R42" s="209" t="s">
        <v>1</v>
      </c>
      <c r="S42" s="209"/>
      <c r="T42" s="213" t="s">
        <v>49</v>
      </c>
      <c r="U42" s="214"/>
      <c r="V42" s="214"/>
      <c r="W42" s="214"/>
      <c r="X42" s="214"/>
      <c r="Y42" s="214"/>
      <c r="Z42" s="214"/>
      <c r="AA42" s="214"/>
      <c r="AB42" s="214"/>
      <c r="AC42" s="214"/>
      <c r="AD42" s="215"/>
    </row>
    <row r="43" spans="2:30" ht="27" customHeight="1">
      <c r="B43" s="199">
        <f>'男子一覧'!$B$19</f>
      </c>
      <c r="C43" s="200"/>
      <c r="D43" s="200"/>
      <c r="E43" s="200"/>
      <c r="F43" s="201"/>
      <c r="G43" s="199">
        <f>IF(B41="","",VLOOKUP(B43,'選手データ入力'!$A$2:$N$42,2,0))</f>
      </c>
      <c r="H43" s="200"/>
      <c r="I43" s="200"/>
      <c r="J43" s="200"/>
      <c r="K43" s="200"/>
      <c r="L43" s="200"/>
      <c r="M43" s="200"/>
      <c r="N43" s="200"/>
      <c r="O43" s="200"/>
      <c r="P43" s="200"/>
      <c r="Q43" s="201"/>
      <c r="R43" s="205">
        <f>IF(B41="","",VLOOKUP(B43,'選手データ入力'!$A$2:$N$42,4,0))</f>
      </c>
      <c r="S43" s="206"/>
      <c r="T43" s="199">
        <f>IF(B43="","",'基本入力'!$B$9)</f>
      </c>
      <c r="U43" s="200"/>
      <c r="V43" s="200"/>
      <c r="W43" s="200"/>
      <c r="X43" s="200"/>
      <c r="Y43" s="200"/>
      <c r="Z43" s="200"/>
      <c r="AA43" s="200"/>
      <c r="AB43" s="200"/>
      <c r="AC43" s="200"/>
      <c r="AD43" s="201"/>
    </row>
    <row r="44" spans="2:30" ht="27" customHeight="1">
      <c r="B44" s="202"/>
      <c r="C44" s="203"/>
      <c r="D44" s="203"/>
      <c r="E44" s="203"/>
      <c r="F44" s="204"/>
      <c r="G44" s="202"/>
      <c r="H44" s="203"/>
      <c r="I44" s="203"/>
      <c r="J44" s="203"/>
      <c r="K44" s="203"/>
      <c r="L44" s="203"/>
      <c r="M44" s="203"/>
      <c r="N44" s="203"/>
      <c r="O44" s="203"/>
      <c r="P44" s="203"/>
      <c r="Q44" s="204"/>
      <c r="R44" s="207"/>
      <c r="S44" s="208"/>
      <c r="T44" s="202"/>
      <c r="U44" s="203"/>
      <c r="V44" s="203"/>
      <c r="W44" s="203"/>
      <c r="X44" s="203"/>
      <c r="Y44" s="203"/>
      <c r="Z44" s="203"/>
      <c r="AA44" s="203"/>
      <c r="AB44" s="203"/>
      <c r="AC44" s="203"/>
      <c r="AD44" s="204"/>
    </row>
    <row r="45" spans="1:32" ht="13.5">
      <c r="A45" s="9" t="s">
        <v>90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2:30" ht="17.25">
      <c r="B46" s="216" t="s">
        <v>51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</row>
    <row r="47" spans="2:33" ht="18.75" customHeight="1">
      <c r="B47" s="196" t="s">
        <v>91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8"/>
      <c r="O47" s="192" t="s">
        <v>43</v>
      </c>
      <c r="P47" s="193"/>
      <c r="Q47" s="196" t="s">
        <v>46</v>
      </c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8"/>
      <c r="AE47" s="217" t="s">
        <v>96</v>
      </c>
      <c r="AF47" s="217"/>
      <c r="AG47" s="217"/>
    </row>
    <row r="48" spans="2:33" ht="31.5" customHeight="1">
      <c r="B48" s="210">
        <f>IF('選手データ入力'!M9="","",VLOOKUP(B50,'選手データ入力'!$A$2:$N$42,12,0))</f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2"/>
      <c r="O48" s="194"/>
      <c r="P48" s="195"/>
      <c r="Q48" s="213" t="s">
        <v>44</v>
      </c>
      <c r="R48" s="214"/>
      <c r="S48" s="214"/>
      <c r="T48" s="214"/>
      <c r="U48" s="215"/>
      <c r="V48" s="210"/>
      <c r="W48" s="211"/>
      <c r="X48" s="211"/>
      <c r="Y48" s="211"/>
      <c r="Z48" s="211"/>
      <c r="AA48" s="211"/>
      <c r="AB48" s="211"/>
      <c r="AC48" s="211"/>
      <c r="AD48" s="212"/>
      <c r="AE48" s="218"/>
      <c r="AF48" s="218"/>
      <c r="AG48" s="218"/>
    </row>
    <row r="49" spans="2:30" ht="18.75" customHeight="1">
      <c r="B49" s="213" t="s">
        <v>47</v>
      </c>
      <c r="C49" s="214"/>
      <c r="D49" s="214"/>
      <c r="E49" s="214"/>
      <c r="F49" s="215"/>
      <c r="G49" s="213" t="s">
        <v>48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5"/>
      <c r="R49" s="209" t="s">
        <v>1</v>
      </c>
      <c r="S49" s="209"/>
      <c r="T49" s="213" t="s">
        <v>49</v>
      </c>
      <c r="U49" s="214"/>
      <c r="V49" s="214"/>
      <c r="W49" s="214"/>
      <c r="X49" s="214"/>
      <c r="Y49" s="214"/>
      <c r="Z49" s="214"/>
      <c r="AA49" s="214"/>
      <c r="AB49" s="214"/>
      <c r="AC49" s="214"/>
      <c r="AD49" s="215"/>
    </row>
    <row r="50" spans="2:30" ht="27" customHeight="1">
      <c r="B50" s="199">
        <f>'男子一覧'!$B$20</f>
      </c>
      <c r="C50" s="200"/>
      <c r="D50" s="200"/>
      <c r="E50" s="200"/>
      <c r="F50" s="201"/>
      <c r="G50" s="199">
        <f>IF(B48="","",VLOOKUP(B50,'選手データ入力'!$A$2:$N$42,2,0))</f>
      </c>
      <c r="H50" s="200"/>
      <c r="I50" s="200"/>
      <c r="J50" s="200"/>
      <c r="K50" s="200"/>
      <c r="L50" s="200"/>
      <c r="M50" s="200"/>
      <c r="N50" s="200"/>
      <c r="O50" s="200"/>
      <c r="P50" s="200"/>
      <c r="Q50" s="201"/>
      <c r="R50" s="205">
        <f>IF(B48="","",VLOOKUP(B50,'選手データ入力'!$A$2:$N$42,4,0))</f>
      </c>
      <c r="S50" s="206"/>
      <c r="T50" s="199">
        <f>IF(B50="","",'基本入力'!$B$9)</f>
      </c>
      <c r="U50" s="200"/>
      <c r="V50" s="200"/>
      <c r="W50" s="200"/>
      <c r="X50" s="200"/>
      <c r="Y50" s="200"/>
      <c r="Z50" s="200"/>
      <c r="AA50" s="200"/>
      <c r="AB50" s="200"/>
      <c r="AC50" s="200"/>
      <c r="AD50" s="201"/>
    </row>
    <row r="51" spans="2:30" ht="27" customHeight="1">
      <c r="B51" s="202"/>
      <c r="C51" s="203"/>
      <c r="D51" s="203"/>
      <c r="E51" s="203"/>
      <c r="F51" s="204"/>
      <c r="G51" s="202"/>
      <c r="H51" s="203"/>
      <c r="I51" s="203"/>
      <c r="J51" s="203"/>
      <c r="K51" s="203"/>
      <c r="L51" s="203"/>
      <c r="M51" s="203"/>
      <c r="N51" s="203"/>
      <c r="O51" s="203"/>
      <c r="P51" s="203"/>
      <c r="Q51" s="204"/>
      <c r="R51" s="207"/>
      <c r="S51" s="208"/>
      <c r="T51" s="202"/>
      <c r="U51" s="203"/>
      <c r="V51" s="203"/>
      <c r="W51" s="203"/>
      <c r="X51" s="203"/>
      <c r="Y51" s="203"/>
      <c r="Z51" s="203"/>
      <c r="AA51" s="203"/>
      <c r="AB51" s="203"/>
      <c r="AC51" s="203"/>
      <c r="AD51" s="204"/>
    </row>
    <row r="52" spans="1:32" ht="13.5">
      <c r="A52" s="9" t="s">
        <v>90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2:30" ht="17.25">
      <c r="B53" s="216" t="s">
        <v>51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</row>
    <row r="54" spans="2:33" ht="18.75" customHeight="1">
      <c r="B54" s="196" t="s">
        <v>91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8"/>
      <c r="O54" s="192" t="s">
        <v>43</v>
      </c>
      <c r="P54" s="193"/>
      <c r="Q54" s="196" t="s">
        <v>46</v>
      </c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8"/>
      <c r="AE54" s="217" t="s">
        <v>96</v>
      </c>
      <c r="AF54" s="217"/>
      <c r="AG54" s="217"/>
    </row>
    <row r="55" spans="2:33" ht="31.5" customHeight="1">
      <c r="B55" s="210">
        <f>IF('選手データ入力'!M9="","",VLOOKUP(B57,'選手データ入力'!$A$2:$N$42,12,0))</f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2"/>
      <c r="O55" s="194"/>
      <c r="P55" s="195"/>
      <c r="Q55" s="213" t="s">
        <v>44</v>
      </c>
      <c r="R55" s="214"/>
      <c r="S55" s="214"/>
      <c r="T55" s="214"/>
      <c r="U55" s="215"/>
      <c r="V55" s="210"/>
      <c r="W55" s="211"/>
      <c r="X55" s="211"/>
      <c r="Y55" s="211"/>
      <c r="Z55" s="211"/>
      <c r="AA55" s="211"/>
      <c r="AB55" s="211"/>
      <c r="AC55" s="211"/>
      <c r="AD55" s="212"/>
      <c r="AE55" s="218"/>
      <c r="AF55" s="218"/>
      <c r="AG55" s="218"/>
    </row>
    <row r="56" spans="2:30" ht="18.75" customHeight="1">
      <c r="B56" s="213" t="s">
        <v>47</v>
      </c>
      <c r="C56" s="214"/>
      <c r="D56" s="214"/>
      <c r="E56" s="214"/>
      <c r="F56" s="215"/>
      <c r="G56" s="213" t="s">
        <v>48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5"/>
      <c r="R56" s="209" t="s">
        <v>1</v>
      </c>
      <c r="S56" s="209"/>
      <c r="T56" s="213" t="s">
        <v>49</v>
      </c>
      <c r="U56" s="214"/>
      <c r="V56" s="214"/>
      <c r="W56" s="214"/>
      <c r="X56" s="214"/>
      <c r="Y56" s="214"/>
      <c r="Z56" s="214"/>
      <c r="AA56" s="214"/>
      <c r="AB56" s="214"/>
      <c r="AC56" s="214"/>
      <c r="AD56" s="215"/>
    </row>
    <row r="57" spans="2:30" ht="27" customHeight="1">
      <c r="B57" s="199">
        <f>'男子一覧'!$B$21</f>
      </c>
      <c r="C57" s="200"/>
      <c r="D57" s="200"/>
      <c r="E57" s="200"/>
      <c r="F57" s="201"/>
      <c r="G57" s="199">
        <f>IF(B55="","",VLOOKUP(B57,'選手データ入力'!$A$2:$N$42,2,0))</f>
      </c>
      <c r="H57" s="200"/>
      <c r="I57" s="200"/>
      <c r="J57" s="200"/>
      <c r="K57" s="200"/>
      <c r="L57" s="200"/>
      <c r="M57" s="200"/>
      <c r="N57" s="200"/>
      <c r="O57" s="200"/>
      <c r="P57" s="200"/>
      <c r="Q57" s="201"/>
      <c r="R57" s="205">
        <f>IF(B55="","",VLOOKUP(B57,'選手データ入力'!$A$2:$N$42,4,0))</f>
      </c>
      <c r="S57" s="206"/>
      <c r="T57" s="199">
        <f>IF(B57="","",'基本入力'!$B$9)</f>
      </c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</row>
    <row r="58" spans="2:30" ht="27" customHeight="1">
      <c r="B58" s="202"/>
      <c r="C58" s="203"/>
      <c r="D58" s="203"/>
      <c r="E58" s="203"/>
      <c r="F58" s="204"/>
      <c r="G58" s="202"/>
      <c r="H58" s="203"/>
      <c r="I58" s="203"/>
      <c r="J58" s="203"/>
      <c r="K58" s="203"/>
      <c r="L58" s="203"/>
      <c r="M58" s="203"/>
      <c r="N58" s="203"/>
      <c r="O58" s="203"/>
      <c r="P58" s="203"/>
      <c r="Q58" s="204"/>
      <c r="R58" s="207"/>
      <c r="S58" s="208"/>
      <c r="T58" s="202"/>
      <c r="U58" s="203"/>
      <c r="V58" s="203"/>
      <c r="W58" s="203"/>
      <c r="X58" s="203"/>
      <c r="Y58" s="203"/>
      <c r="Z58" s="203"/>
      <c r="AA58" s="203"/>
      <c r="AB58" s="203"/>
      <c r="AC58" s="203"/>
      <c r="AD58" s="204"/>
    </row>
    <row r="59" spans="1:32" ht="13.5">
      <c r="A59" s="9" t="s">
        <v>90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2:30" ht="18" customHeight="1">
      <c r="B60" s="216" t="s">
        <v>51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</row>
    <row r="61" spans="2:33" ht="19.5" customHeight="1">
      <c r="B61" s="196" t="s">
        <v>91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8"/>
      <c r="O61" s="192" t="s">
        <v>43</v>
      </c>
      <c r="P61" s="193"/>
      <c r="Q61" s="196" t="s">
        <v>46</v>
      </c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8"/>
      <c r="AE61" s="217" t="s">
        <v>96</v>
      </c>
      <c r="AF61" s="217"/>
      <c r="AG61" s="217"/>
    </row>
    <row r="62" spans="2:33" ht="31.5" customHeight="1">
      <c r="B62" s="210">
        <f>IF('選手データ入力'!M10="","",VLOOKUP(B64,'選手データ入力'!$A$2:$N$42,12,0))</f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2"/>
      <c r="O62" s="194"/>
      <c r="P62" s="195"/>
      <c r="Q62" s="213" t="s">
        <v>44</v>
      </c>
      <c r="R62" s="214"/>
      <c r="S62" s="214"/>
      <c r="T62" s="214"/>
      <c r="U62" s="215"/>
      <c r="V62" s="210"/>
      <c r="W62" s="211"/>
      <c r="X62" s="211"/>
      <c r="Y62" s="211"/>
      <c r="Z62" s="211"/>
      <c r="AA62" s="211"/>
      <c r="AB62" s="211"/>
      <c r="AC62" s="211"/>
      <c r="AD62" s="212"/>
      <c r="AE62" s="218"/>
      <c r="AF62" s="218"/>
      <c r="AG62" s="218"/>
    </row>
    <row r="63" spans="2:30" ht="18.75" customHeight="1">
      <c r="B63" s="213" t="s">
        <v>47</v>
      </c>
      <c r="C63" s="214"/>
      <c r="D63" s="214"/>
      <c r="E63" s="214"/>
      <c r="F63" s="215"/>
      <c r="G63" s="213" t="s">
        <v>48</v>
      </c>
      <c r="H63" s="214"/>
      <c r="I63" s="214"/>
      <c r="J63" s="214"/>
      <c r="K63" s="214"/>
      <c r="L63" s="214"/>
      <c r="M63" s="214"/>
      <c r="N63" s="214"/>
      <c r="O63" s="214"/>
      <c r="P63" s="214"/>
      <c r="Q63" s="215"/>
      <c r="R63" s="209" t="s">
        <v>1</v>
      </c>
      <c r="S63" s="209"/>
      <c r="T63" s="213" t="s">
        <v>49</v>
      </c>
      <c r="U63" s="214"/>
      <c r="V63" s="214"/>
      <c r="W63" s="214"/>
      <c r="X63" s="214"/>
      <c r="Y63" s="214"/>
      <c r="Z63" s="214"/>
      <c r="AA63" s="214"/>
      <c r="AB63" s="214"/>
      <c r="AC63" s="214"/>
      <c r="AD63" s="215"/>
    </row>
    <row r="64" spans="2:30" ht="27" customHeight="1">
      <c r="B64" s="199">
        <f>'男子一覧'!$B$22</f>
      </c>
      <c r="C64" s="200"/>
      <c r="D64" s="200"/>
      <c r="E64" s="200"/>
      <c r="F64" s="201"/>
      <c r="G64" s="199">
        <f>IF(B62="","",VLOOKUP(B64,'選手データ入力'!$A$2:$N$42,2,0))</f>
      </c>
      <c r="H64" s="200"/>
      <c r="I64" s="200"/>
      <c r="J64" s="200"/>
      <c r="K64" s="200"/>
      <c r="L64" s="200"/>
      <c r="M64" s="200"/>
      <c r="N64" s="200"/>
      <c r="O64" s="200"/>
      <c r="P64" s="200"/>
      <c r="Q64" s="201"/>
      <c r="R64" s="205">
        <f>IF(B62="","",VLOOKUP(B64,'選手データ入力'!$A$2:$N$42,4,0))</f>
      </c>
      <c r="S64" s="206"/>
      <c r="T64" s="199">
        <f>IF(B64="","",'基本入力'!$B$9)</f>
      </c>
      <c r="U64" s="200"/>
      <c r="V64" s="200"/>
      <c r="W64" s="200"/>
      <c r="X64" s="200"/>
      <c r="Y64" s="200"/>
      <c r="Z64" s="200"/>
      <c r="AA64" s="200"/>
      <c r="AB64" s="200"/>
      <c r="AC64" s="200"/>
      <c r="AD64" s="201"/>
    </row>
    <row r="65" spans="2:30" ht="27" customHeight="1">
      <c r="B65" s="202"/>
      <c r="C65" s="203"/>
      <c r="D65" s="203"/>
      <c r="E65" s="203"/>
      <c r="F65" s="204"/>
      <c r="G65" s="202"/>
      <c r="H65" s="203"/>
      <c r="I65" s="203"/>
      <c r="J65" s="203"/>
      <c r="K65" s="203"/>
      <c r="L65" s="203"/>
      <c r="M65" s="203"/>
      <c r="N65" s="203"/>
      <c r="O65" s="203"/>
      <c r="P65" s="203"/>
      <c r="Q65" s="204"/>
      <c r="R65" s="207"/>
      <c r="S65" s="208"/>
      <c r="T65" s="202"/>
      <c r="U65" s="203"/>
      <c r="V65" s="203"/>
      <c r="W65" s="203"/>
      <c r="X65" s="203"/>
      <c r="Y65" s="203"/>
      <c r="Z65" s="203"/>
      <c r="AA65" s="203"/>
      <c r="AB65" s="203"/>
      <c r="AC65" s="203"/>
      <c r="AD65" s="204"/>
    </row>
    <row r="66" spans="1:32" ht="13.5">
      <c r="A66" s="9" t="s">
        <v>90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2:30" ht="18" customHeight="1">
      <c r="B67" s="216" t="s">
        <v>51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</row>
    <row r="68" spans="2:33" ht="19.5" customHeight="1">
      <c r="B68" s="196" t="s">
        <v>91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8"/>
      <c r="O68" s="192" t="s">
        <v>43</v>
      </c>
      <c r="P68" s="193"/>
      <c r="Q68" s="196" t="s">
        <v>46</v>
      </c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217" t="s">
        <v>96</v>
      </c>
      <c r="AF68" s="217"/>
      <c r="AG68" s="217"/>
    </row>
    <row r="69" spans="2:33" ht="31.5" customHeight="1">
      <c r="B69" s="210">
        <f>IF('選手データ入力'!M11="","",VLOOKUP(B71,'選手データ入力'!$A$2:$N$42,12,0))</f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2"/>
      <c r="O69" s="194"/>
      <c r="P69" s="195"/>
      <c r="Q69" s="213" t="s">
        <v>44</v>
      </c>
      <c r="R69" s="214"/>
      <c r="S69" s="214"/>
      <c r="T69" s="214"/>
      <c r="U69" s="215"/>
      <c r="V69" s="210"/>
      <c r="W69" s="211"/>
      <c r="X69" s="211"/>
      <c r="Y69" s="211"/>
      <c r="Z69" s="211"/>
      <c r="AA69" s="211"/>
      <c r="AB69" s="211"/>
      <c r="AC69" s="211"/>
      <c r="AD69" s="212"/>
      <c r="AE69" s="218"/>
      <c r="AF69" s="218"/>
      <c r="AG69" s="218"/>
    </row>
    <row r="70" spans="2:30" ht="18.75" customHeight="1">
      <c r="B70" s="213" t="s">
        <v>47</v>
      </c>
      <c r="C70" s="214"/>
      <c r="D70" s="214"/>
      <c r="E70" s="214"/>
      <c r="F70" s="215"/>
      <c r="G70" s="213" t="s">
        <v>48</v>
      </c>
      <c r="H70" s="214"/>
      <c r="I70" s="214"/>
      <c r="J70" s="214"/>
      <c r="K70" s="214"/>
      <c r="L70" s="214"/>
      <c r="M70" s="214"/>
      <c r="N70" s="214"/>
      <c r="O70" s="214"/>
      <c r="P70" s="214"/>
      <c r="Q70" s="215"/>
      <c r="R70" s="209" t="s">
        <v>1</v>
      </c>
      <c r="S70" s="209"/>
      <c r="T70" s="213" t="s">
        <v>49</v>
      </c>
      <c r="U70" s="214"/>
      <c r="V70" s="214"/>
      <c r="W70" s="214"/>
      <c r="X70" s="214"/>
      <c r="Y70" s="214"/>
      <c r="Z70" s="214"/>
      <c r="AA70" s="214"/>
      <c r="AB70" s="214"/>
      <c r="AC70" s="214"/>
      <c r="AD70" s="215"/>
    </row>
    <row r="71" spans="2:30" ht="27" customHeight="1">
      <c r="B71" s="199">
        <f>'男子一覧'!$B$23</f>
      </c>
      <c r="C71" s="200"/>
      <c r="D71" s="200"/>
      <c r="E71" s="200"/>
      <c r="F71" s="201"/>
      <c r="G71" s="199">
        <f>IF(B69="","",VLOOKUP(B71,'選手データ入力'!$A$2:$N$42,2,0))</f>
      </c>
      <c r="H71" s="200"/>
      <c r="I71" s="200"/>
      <c r="J71" s="200"/>
      <c r="K71" s="200"/>
      <c r="L71" s="200"/>
      <c r="M71" s="200"/>
      <c r="N71" s="200"/>
      <c r="O71" s="200"/>
      <c r="P71" s="200"/>
      <c r="Q71" s="201"/>
      <c r="R71" s="205">
        <f>IF(B69="","",VLOOKUP(B71,'選手データ入力'!$A$2:$N$42,4,0))</f>
      </c>
      <c r="S71" s="206"/>
      <c r="T71" s="199">
        <f>IF(B71="","",'基本入力'!$B$9)</f>
      </c>
      <c r="U71" s="200"/>
      <c r="V71" s="200"/>
      <c r="W71" s="200"/>
      <c r="X71" s="200"/>
      <c r="Y71" s="200"/>
      <c r="Z71" s="200"/>
      <c r="AA71" s="200"/>
      <c r="AB71" s="200"/>
      <c r="AC71" s="200"/>
      <c r="AD71" s="201"/>
    </row>
    <row r="72" spans="2:30" ht="27" customHeight="1">
      <c r="B72" s="202"/>
      <c r="C72" s="203"/>
      <c r="D72" s="203"/>
      <c r="E72" s="203"/>
      <c r="F72" s="204"/>
      <c r="G72" s="202"/>
      <c r="H72" s="203"/>
      <c r="I72" s="203"/>
      <c r="J72" s="203"/>
      <c r="K72" s="203"/>
      <c r="L72" s="203"/>
      <c r="M72" s="203"/>
      <c r="N72" s="203"/>
      <c r="O72" s="203"/>
      <c r="P72" s="203"/>
      <c r="Q72" s="204"/>
      <c r="R72" s="207"/>
      <c r="S72" s="208"/>
      <c r="T72" s="202"/>
      <c r="U72" s="203"/>
      <c r="V72" s="203"/>
      <c r="W72" s="203"/>
      <c r="X72" s="203"/>
      <c r="Y72" s="203"/>
      <c r="Z72" s="203"/>
      <c r="AA72" s="203"/>
      <c r="AB72" s="203"/>
      <c r="AC72" s="203"/>
      <c r="AD72" s="204"/>
    </row>
    <row r="73" spans="1:32" ht="13.5">
      <c r="A73" s="9" t="s">
        <v>90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5" spans="1:32" ht="13.5" customHeight="1">
      <c r="A75" s="9" t="s">
        <v>90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2:30" ht="17.25">
      <c r="B76" s="216" t="s">
        <v>51</v>
      </c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</row>
    <row r="77" spans="2:33" s="7" customFormat="1" ht="18.75" customHeight="1">
      <c r="B77" s="196" t="s">
        <v>91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8"/>
      <c r="O77" s="192" t="s">
        <v>43</v>
      </c>
      <c r="P77" s="193"/>
      <c r="Q77" s="196" t="s">
        <v>46</v>
      </c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8"/>
      <c r="AE77" s="217" t="s">
        <v>96</v>
      </c>
      <c r="AF77" s="217"/>
      <c r="AG77" s="217"/>
    </row>
    <row r="78" spans="2:33" ht="31.5" customHeight="1">
      <c r="B78" s="210">
        <f>IF('選手データ入力'!M12="","",VLOOKUP(B80,'選手データ入力'!$A$2:$N$42,12,0))</f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2"/>
      <c r="O78" s="194"/>
      <c r="P78" s="195"/>
      <c r="Q78" s="213" t="s">
        <v>44</v>
      </c>
      <c r="R78" s="214"/>
      <c r="S78" s="214"/>
      <c r="T78" s="214"/>
      <c r="U78" s="215"/>
      <c r="V78" s="210"/>
      <c r="W78" s="211"/>
      <c r="X78" s="211"/>
      <c r="Y78" s="211"/>
      <c r="Z78" s="211"/>
      <c r="AA78" s="211"/>
      <c r="AB78" s="211"/>
      <c r="AC78" s="211"/>
      <c r="AD78" s="212"/>
      <c r="AE78" s="218"/>
      <c r="AF78" s="218"/>
      <c r="AG78" s="218"/>
    </row>
    <row r="79" spans="2:30" ht="18.75" customHeight="1">
      <c r="B79" s="213" t="s">
        <v>47</v>
      </c>
      <c r="C79" s="214"/>
      <c r="D79" s="214"/>
      <c r="E79" s="214"/>
      <c r="F79" s="215"/>
      <c r="G79" s="213" t="s">
        <v>48</v>
      </c>
      <c r="H79" s="214"/>
      <c r="I79" s="214"/>
      <c r="J79" s="214"/>
      <c r="K79" s="214"/>
      <c r="L79" s="214"/>
      <c r="M79" s="214"/>
      <c r="N79" s="214"/>
      <c r="O79" s="214"/>
      <c r="P79" s="214"/>
      <c r="Q79" s="215"/>
      <c r="R79" s="209" t="s">
        <v>1</v>
      </c>
      <c r="S79" s="209"/>
      <c r="T79" s="213" t="s">
        <v>49</v>
      </c>
      <c r="U79" s="214"/>
      <c r="V79" s="214"/>
      <c r="W79" s="214"/>
      <c r="X79" s="214"/>
      <c r="Y79" s="214"/>
      <c r="Z79" s="214"/>
      <c r="AA79" s="214"/>
      <c r="AB79" s="214"/>
      <c r="AC79" s="214"/>
      <c r="AD79" s="215"/>
    </row>
    <row r="80" spans="2:30" ht="27" customHeight="1">
      <c r="B80" s="199">
        <f>'男子一覧'!$B$24</f>
      </c>
      <c r="C80" s="200"/>
      <c r="D80" s="200"/>
      <c r="E80" s="200"/>
      <c r="F80" s="201"/>
      <c r="G80" s="199">
        <f>IF(B78="","",VLOOKUP(B80,'選手データ入力'!$A$2:$N$42,2,0))</f>
      </c>
      <c r="H80" s="200"/>
      <c r="I80" s="200"/>
      <c r="J80" s="200"/>
      <c r="K80" s="200"/>
      <c r="L80" s="200"/>
      <c r="M80" s="200"/>
      <c r="N80" s="200"/>
      <c r="O80" s="200"/>
      <c r="P80" s="200"/>
      <c r="Q80" s="201"/>
      <c r="R80" s="205">
        <f>IF(B78="","",VLOOKUP(B80,'選手データ入力'!$A$2:$N$42,4,0))</f>
      </c>
      <c r="S80" s="206"/>
      <c r="T80" s="199">
        <f>IF(B80="","",'基本入力'!$B$9)</f>
      </c>
      <c r="U80" s="200"/>
      <c r="V80" s="200"/>
      <c r="W80" s="200"/>
      <c r="X80" s="200"/>
      <c r="Y80" s="200"/>
      <c r="Z80" s="200"/>
      <c r="AA80" s="200"/>
      <c r="AB80" s="200"/>
      <c r="AC80" s="200"/>
      <c r="AD80" s="201"/>
    </row>
    <row r="81" spans="2:30" ht="27" customHeight="1">
      <c r="B81" s="202"/>
      <c r="C81" s="203"/>
      <c r="D81" s="203"/>
      <c r="E81" s="203"/>
      <c r="F81" s="204"/>
      <c r="G81" s="202"/>
      <c r="H81" s="203"/>
      <c r="I81" s="203"/>
      <c r="J81" s="203"/>
      <c r="K81" s="203"/>
      <c r="L81" s="203"/>
      <c r="M81" s="203"/>
      <c r="N81" s="203"/>
      <c r="O81" s="203"/>
      <c r="P81" s="203"/>
      <c r="Q81" s="204"/>
      <c r="R81" s="207"/>
      <c r="S81" s="208"/>
      <c r="T81" s="202"/>
      <c r="U81" s="203"/>
      <c r="V81" s="203"/>
      <c r="W81" s="203"/>
      <c r="X81" s="203"/>
      <c r="Y81" s="203"/>
      <c r="Z81" s="203"/>
      <c r="AA81" s="203"/>
      <c r="AB81" s="203"/>
      <c r="AC81" s="203"/>
      <c r="AD81" s="204"/>
    </row>
    <row r="82" spans="1:32" ht="13.5">
      <c r="A82" s="9" t="s">
        <v>90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2:30" ht="17.25">
      <c r="B83" s="216" t="s">
        <v>51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</row>
    <row r="84" spans="2:33" ht="18.75" customHeight="1">
      <c r="B84" s="196" t="s">
        <v>91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8"/>
      <c r="O84" s="192" t="s">
        <v>43</v>
      </c>
      <c r="P84" s="193"/>
      <c r="Q84" s="196" t="s">
        <v>46</v>
      </c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8"/>
      <c r="AE84" s="217" t="s">
        <v>96</v>
      </c>
      <c r="AF84" s="217"/>
      <c r="AG84" s="217"/>
    </row>
    <row r="85" spans="2:33" ht="31.5" customHeight="1">
      <c r="B85" s="210">
        <f>IF('選手データ入力'!M13="","",VLOOKUP(B87,'選手データ入力'!$A$2:$N$42,12,0))</f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2"/>
      <c r="O85" s="194"/>
      <c r="P85" s="195"/>
      <c r="Q85" s="213" t="s">
        <v>44</v>
      </c>
      <c r="R85" s="214"/>
      <c r="S85" s="214"/>
      <c r="T85" s="214"/>
      <c r="U85" s="215"/>
      <c r="V85" s="210"/>
      <c r="W85" s="211"/>
      <c r="X85" s="211"/>
      <c r="Y85" s="211"/>
      <c r="Z85" s="211"/>
      <c r="AA85" s="211"/>
      <c r="AB85" s="211"/>
      <c r="AC85" s="211"/>
      <c r="AD85" s="212"/>
      <c r="AE85" s="218"/>
      <c r="AF85" s="218"/>
      <c r="AG85" s="218"/>
    </row>
    <row r="86" spans="2:30" ht="18.75" customHeight="1">
      <c r="B86" s="213" t="s">
        <v>47</v>
      </c>
      <c r="C86" s="214"/>
      <c r="D86" s="214"/>
      <c r="E86" s="214"/>
      <c r="F86" s="215"/>
      <c r="G86" s="213" t="s">
        <v>48</v>
      </c>
      <c r="H86" s="214"/>
      <c r="I86" s="214"/>
      <c r="J86" s="214"/>
      <c r="K86" s="214"/>
      <c r="L86" s="214"/>
      <c r="M86" s="214"/>
      <c r="N86" s="214"/>
      <c r="O86" s="214"/>
      <c r="P86" s="214"/>
      <c r="Q86" s="215"/>
      <c r="R86" s="209" t="s">
        <v>1</v>
      </c>
      <c r="S86" s="209"/>
      <c r="T86" s="213" t="s">
        <v>49</v>
      </c>
      <c r="U86" s="214"/>
      <c r="V86" s="214"/>
      <c r="W86" s="214"/>
      <c r="X86" s="214"/>
      <c r="Y86" s="214"/>
      <c r="Z86" s="214"/>
      <c r="AA86" s="214"/>
      <c r="AB86" s="214"/>
      <c r="AC86" s="214"/>
      <c r="AD86" s="215"/>
    </row>
    <row r="87" spans="2:30" ht="27" customHeight="1">
      <c r="B87" s="199">
        <f>'男子一覧'!$B$25</f>
      </c>
      <c r="C87" s="200"/>
      <c r="D87" s="200"/>
      <c r="E87" s="200"/>
      <c r="F87" s="201"/>
      <c r="G87" s="199">
        <f>IF(B85="","",VLOOKUP(B87,'選手データ入力'!$A$2:$N$42,2,0))</f>
      </c>
      <c r="H87" s="200"/>
      <c r="I87" s="200"/>
      <c r="J87" s="200"/>
      <c r="K87" s="200"/>
      <c r="L87" s="200"/>
      <c r="M87" s="200"/>
      <c r="N87" s="200"/>
      <c r="O87" s="200"/>
      <c r="P87" s="200"/>
      <c r="Q87" s="201"/>
      <c r="R87" s="205">
        <f>IF(B85="","",VLOOKUP(B87,'選手データ入力'!$A$2:$N$42,4,0))</f>
      </c>
      <c r="S87" s="206"/>
      <c r="T87" s="199">
        <f>IF(B87="","",'基本入力'!$B$9)</f>
      </c>
      <c r="U87" s="200"/>
      <c r="V87" s="200"/>
      <c r="W87" s="200"/>
      <c r="X87" s="200"/>
      <c r="Y87" s="200"/>
      <c r="Z87" s="200"/>
      <c r="AA87" s="200"/>
      <c r="AB87" s="200"/>
      <c r="AC87" s="200"/>
      <c r="AD87" s="201"/>
    </row>
    <row r="88" spans="2:30" ht="27" customHeight="1">
      <c r="B88" s="202"/>
      <c r="C88" s="203"/>
      <c r="D88" s="203"/>
      <c r="E88" s="203"/>
      <c r="F88" s="204"/>
      <c r="G88" s="202"/>
      <c r="H88" s="203"/>
      <c r="I88" s="203"/>
      <c r="J88" s="203"/>
      <c r="K88" s="203"/>
      <c r="L88" s="203"/>
      <c r="M88" s="203"/>
      <c r="N88" s="203"/>
      <c r="O88" s="203"/>
      <c r="P88" s="203"/>
      <c r="Q88" s="204"/>
      <c r="R88" s="207"/>
      <c r="S88" s="208"/>
      <c r="T88" s="202"/>
      <c r="U88" s="203"/>
      <c r="V88" s="203"/>
      <c r="W88" s="203"/>
      <c r="X88" s="203"/>
      <c r="Y88" s="203"/>
      <c r="Z88" s="203"/>
      <c r="AA88" s="203"/>
      <c r="AB88" s="203"/>
      <c r="AC88" s="203"/>
      <c r="AD88" s="204"/>
    </row>
    <row r="89" spans="1:32" ht="13.5">
      <c r="A89" s="9" t="s">
        <v>90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2:30" ht="17.25">
      <c r="B90" s="216" t="s">
        <v>51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</row>
    <row r="91" spans="2:33" ht="18.75" customHeight="1">
      <c r="B91" s="196" t="s">
        <v>91</v>
      </c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8"/>
      <c r="O91" s="192" t="s">
        <v>43</v>
      </c>
      <c r="P91" s="193"/>
      <c r="Q91" s="196" t="s">
        <v>46</v>
      </c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8"/>
      <c r="AE91" s="217" t="s">
        <v>96</v>
      </c>
      <c r="AF91" s="217"/>
      <c r="AG91" s="217"/>
    </row>
    <row r="92" spans="2:33" ht="31.5" customHeight="1">
      <c r="B92" s="210">
        <f>IF('選手データ入力'!M14="","",VLOOKUP(B94,'選手データ入力'!$A$2:$N$42,12,0))</f>
      </c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2"/>
      <c r="O92" s="194"/>
      <c r="P92" s="195"/>
      <c r="Q92" s="213" t="s">
        <v>44</v>
      </c>
      <c r="R92" s="214"/>
      <c r="S92" s="214"/>
      <c r="T92" s="214"/>
      <c r="U92" s="215"/>
      <c r="V92" s="210"/>
      <c r="W92" s="211"/>
      <c r="X92" s="211"/>
      <c r="Y92" s="211"/>
      <c r="Z92" s="211"/>
      <c r="AA92" s="211"/>
      <c r="AB92" s="211"/>
      <c r="AC92" s="211"/>
      <c r="AD92" s="212"/>
      <c r="AE92" s="218"/>
      <c r="AF92" s="218"/>
      <c r="AG92" s="218"/>
    </row>
    <row r="93" spans="2:30" ht="18.75" customHeight="1">
      <c r="B93" s="213" t="s">
        <v>47</v>
      </c>
      <c r="C93" s="214"/>
      <c r="D93" s="214"/>
      <c r="E93" s="214"/>
      <c r="F93" s="215"/>
      <c r="G93" s="213" t="s">
        <v>48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5"/>
      <c r="R93" s="209" t="s">
        <v>1</v>
      </c>
      <c r="S93" s="209"/>
      <c r="T93" s="213" t="s">
        <v>49</v>
      </c>
      <c r="U93" s="214"/>
      <c r="V93" s="214"/>
      <c r="W93" s="214"/>
      <c r="X93" s="214"/>
      <c r="Y93" s="214"/>
      <c r="Z93" s="214"/>
      <c r="AA93" s="214"/>
      <c r="AB93" s="214"/>
      <c r="AC93" s="214"/>
      <c r="AD93" s="215"/>
    </row>
    <row r="94" spans="2:30" ht="27" customHeight="1">
      <c r="B94" s="199">
        <f>'男子一覧'!$B$26</f>
      </c>
      <c r="C94" s="200"/>
      <c r="D94" s="200"/>
      <c r="E94" s="200"/>
      <c r="F94" s="201"/>
      <c r="G94" s="199">
        <f>IF(B92="","",VLOOKUP(B94,'選手データ入力'!$A$2:$N$42,2,0))</f>
      </c>
      <c r="H94" s="200"/>
      <c r="I94" s="200"/>
      <c r="J94" s="200"/>
      <c r="K94" s="200"/>
      <c r="L94" s="200"/>
      <c r="M94" s="200"/>
      <c r="N94" s="200"/>
      <c r="O94" s="200"/>
      <c r="P94" s="200"/>
      <c r="Q94" s="201"/>
      <c r="R94" s="205">
        <f>IF(B92="","",VLOOKUP(B94,'選手データ入力'!$A$2:$N$42,4,0))</f>
      </c>
      <c r="S94" s="206"/>
      <c r="T94" s="199">
        <f>IF(B94="","",'基本入力'!$B$9)</f>
      </c>
      <c r="U94" s="200"/>
      <c r="V94" s="200"/>
      <c r="W94" s="200"/>
      <c r="X94" s="200"/>
      <c r="Y94" s="200"/>
      <c r="Z94" s="200"/>
      <c r="AA94" s="200"/>
      <c r="AB94" s="200"/>
      <c r="AC94" s="200"/>
      <c r="AD94" s="201"/>
    </row>
    <row r="95" spans="2:30" ht="27" customHeight="1">
      <c r="B95" s="202"/>
      <c r="C95" s="203"/>
      <c r="D95" s="203"/>
      <c r="E95" s="203"/>
      <c r="F95" s="204"/>
      <c r="G95" s="202"/>
      <c r="H95" s="203"/>
      <c r="I95" s="203"/>
      <c r="J95" s="203"/>
      <c r="K95" s="203"/>
      <c r="L95" s="203"/>
      <c r="M95" s="203"/>
      <c r="N95" s="203"/>
      <c r="O95" s="203"/>
      <c r="P95" s="203"/>
      <c r="Q95" s="204"/>
      <c r="R95" s="207"/>
      <c r="S95" s="208"/>
      <c r="T95" s="202"/>
      <c r="U95" s="203"/>
      <c r="V95" s="203"/>
      <c r="W95" s="203"/>
      <c r="X95" s="203"/>
      <c r="Y95" s="203"/>
      <c r="Z95" s="203"/>
      <c r="AA95" s="203"/>
      <c r="AB95" s="203"/>
      <c r="AC95" s="203"/>
      <c r="AD95" s="204"/>
    </row>
    <row r="96" spans="1:32" ht="13.5">
      <c r="A96" s="9" t="s">
        <v>90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2:30" ht="18" customHeight="1">
      <c r="B97" s="216" t="s">
        <v>51</v>
      </c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</row>
    <row r="98" spans="2:33" ht="19.5" customHeight="1">
      <c r="B98" s="196" t="s">
        <v>91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8"/>
      <c r="O98" s="192" t="s">
        <v>43</v>
      </c>
      <c r="P98" s="193"/>
      <c r="Q98" s="196" t="s">
        <v>46</v>
      </c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8"/>
      <c r="AE98" s="217" t="s">
        <v>96</v>
      </c>
      <c r="AF98" s="217"/>
      <c r="AG98" s="217"/>
    </row>
    <row r="99" spans="2:33" ht="31.5" customHeight="1">
      <c r="B99" s="210">
        <f>IF('選手データ入力'!M15="","",VLOOKUP(B101,'選手データ入力'!$A$2:$N$42,12,0))</f>
      </c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2"/>
      <c r="O99" s="194"/>
      <c r="P99" s="195"/>
      <c r="Q99" s="213" t="s">
        <v>44</v>
      </c>
      <c r="R99" s="214"/>
      <c r="S99" s="214"/>
      <c r="T99" s="214"/>
      <c r="U99" s="215"/>
      <c r="V99" s="210"/>
      <c r="W99" s="211"/>
      <c r="X99" s="211"/>
      <c r="Y99" s="211"/>
      <c r="Z99" s="211"/>
      <c r="AA99" s="211"/>
      <c r="AB99" s="211"/>
      <c r="AC99" s="211"/>
      <c r="AD99" s="212"/>
      <c r="AE99" s="218"/>
      <c r="AF99" s="218"/>
      <c r="AG99" s="218"/>
    </row>
    <row r="100" spans="2:30" ht="18.75" customHeight="1">
      <c r="B100" s="213" t="s">
        <v>47</v>
      </c>
      <c r="C100" s="214"/>
      <c r="D100" s="214"/>
      <c r="E100" s="214"/>
      <c r="F100" s="215"/>
      <c r="G100" s="213" t="s">
        <v>48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5"/>
      <c r="R100" s="209" t="s">
        <v>1</v>
      </c>
      <c r="S100" s="209"/>
      <c r="T100" s="213" t="s">
        <v>49</v>
      </c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5"/>
    </row>
    <row r="101" spans="2:30" ht="27" customHeight="1">
      <c r="B101" s="199">
        <f>'男子一覧'!$B$27</f>
      </c>
      <c r="C101" s="200"/>
      <c r="D101" s="200"/>
      <c r="E101" s="200"/>
      <c r="F101" s="201"/>
      <c r="G101" s="199">
        <f>IF(B99="","",VLOOKUP(B101,'選手データ入力'!$A$2:$N$42,2,0))</f>
      </c>
      <c r="H101" s="200"/>
      <c r="I101" s="200"/>
      <c r="J101" s="200"/>
      <c r="K101" s="200"/>
      <c r="L101" s="200"/>
      <c r="M101" s="200"/>
      <c r="N101" s="200"/>
      <c r="O101" s="200"/>
      <c r="P101" s="200"/>
      <c r="Q101" s="201"/>
      <c r="R101" s="205">
        <f>IF(B99="","",VLOOKUP(B101,'選手データ入力'!$A$2:$N$42,4,0))</f>
      </c>
      <c r="S101" s="206"/>
      <c r="T101" s="199">
        <f>IF(B101="","",'基本入力'!$B$9)</f>
      </c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1"/>
    </row>
    <row r="102" spans="2:30" ht="27" customHeight="1">
      <c r="B102" s="202"/>
      <c r="C102" s="203"/>
      <c r="D102" s="203"/>
      <c r="E102" s="203"/>
      <c r="F102" s="204"/>
      <c r="G102" s="202"/>
      <c r="H102" s="203"/>
      <c r="I102" s="203"/>
      <c r="J102" s="203"/>
      <c r="K102" s="203"/>
      <c r="L102" s="203"/>
      <c r="M102" s="203"/>
      <c r="N102" s="203"/>
      <c r="O102" s="203"/>
      <c r="P102" s="203"/>
      <c r="Q102" s="204"/>
      <c r="R102" s="207"/>
      <c r="S102" s="208"/>
      <c r="T102" s="202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4"/>
    </row>
    <row r="103" spans="1:32" ht="13.5">
      <c r="A103" s="9" t="s">
        <v>90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0" ht="18" customHeight="1">
      <c r="B104" s="216" t="s">
        <v>51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</row>
    <row r="105" spans="2:33" ht="19.5" customHeight="1">
      <c r="B105" s="196" t="s">
        <v>91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8"/>
      <c r="O105" s="192" t="s">
        <v>43</v>
      </c>
      <c r="P105" s="193"/>
      <c r="Q105" s="196" t="s">
        <v>46</v>
      </c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8"/>
      <c r="AE105" s="217" t="s">
        <v>96</v>
      </c>
      <c r="AF105" s="217"/>
      <c r="AG105" s="217"/>
    </row>
    <row r="106" spans="2:33" ht="31.5" customHeight="1">
      <c r="B106" s="210">
        <f>IF('選手データ入力'!M15="","",VLOOKUP(B108,'選手データ入力'!$A$2:$N$42,12,0))</f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2"/>
      <c r="O106" s="194"/>
      <c r="P106" s="195"/>
      <c r="Q106" s="213" t="s">
        <v>44</v>
      </c>
      <c r="R106" s="214"/>
      <c r="S106" s="214"/>
      <c r="T106" s="214"/>
      <c r="U106" s="215"/>
      <c r="V106" s="210"/>
      <c r="W106" s="211"/>
      <c r="X106" s="211"/>
      <c r="Y106" s="211"/>
      <c r="Z106" s="211"/>
      <c r="AA106" s="211"/>
      <c r="AB106" s="211"/>
      <c r="AC106" s="211"/>
      <c r="AD106" s="212"/>
      <c r="AE106" s="218"/>
      <c r="AF106" s="218"/>
      <c r="AG106" s="218"/>
    </row>
    <row r="107" spans="2:30" ht="18.75" customHeight="1">
      <c r="B107" s="213" t="s">
        <v>47</v>
      </c>
      <c r="C107" s="214"/>
      <c r="D107" s="214"/>
      <c r="E107" s="214"/>
      <c r="F107" s="215"/>
      <c r="G107" s="213" t="s">
        <v>48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5"/>
      <c r="R107" s="209" t="s">
        <v>1</v>
      </c>
      <c r="S107" s="209"/>
      <c r="T107" s="213" t="s">
        <v>49</v>
      </c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5"/>
    </row>
    <row r="108" spans="2:30" ht="27" customHeight="1">
      <c r="B108" s="199">
        <f>'男子一覧'!$B$28</f>
      </c>
      <c r="C108" s="200"/>
      <c r="D108" s="200"/>
      <c r="E108" s="200"/>
      <c r="F108" s="201"/>
      <c r="G108" s="199">
        <f>IF(B106="","",VLOOKUP(B108,'選手データ入力'!$A$2:$N$42,2,0))</f>
      </c>
      <c r="H108" s="200"/>
      <c r="I108" s="200"/>
      <c r="J108" s="200"/>
      <c r="K108" s="200"/>
      <c r="L108" s="200"/>
      <c r="M108" s="200"/>
      <c r="N108" s="200"/>
      <c r="O108" s="200"/>
      <c r="P108" s="200"/>
      <c r="Q108" s="201"/>
      <c r="R108" s="205">
        <f>IF(B106="","",VLOOKUP(B108,'選手データ入力'!$A$2:$N$42,4,0))</f>
      </c>
      <c r="S108" s="206"/>
      <c r="T108" s="199">
        <f>IF(B108="","",'基本入力'!$B$9)</f>
      </c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1"/>
    </row>
    <row r="109" spans="2:30" ht="27" customHeight="1">
      <c r="B109" s="202"/>
      <c r="C109" s="203"/>
      <c r="D109" s="203"/>
      <c r="E109" s="203"/>
      <c r="F109" s="204"/>
      <c r="G109" s="202"/>
      <c r="H109" s="203"/>
      <c r="I109" s="203"/>
      <c r="J109" s="203"/>
      <c r="K109" s="203"/>
      <c r="L109" s="203"/>
      <c r="M109" s="203"/>
      <c r="N109" s="203"/>
      <c r="O109" s="203"/>
      <c r="P109" s="203"/>
      <c r="Q109" s="204"/>
      <c r="R109" s="207"/>
      <c r="S109" s="208"/>
      <c r="T109" s="202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4"/>
    </row>
    <row r="110" spans="1:32" ht="13.5">
      <c r="A110" s="9" t="s">
        <v>90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ht="13.5" customHeight="1">
      <c r="A111" s="9"/>
    </row>
    <row r="112" spans="1:32" ht="13.5" customHeight="1">
      <c r="A112" s="9" t="s">
        <v>90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2:30" ht="17.25">
      <c r="B113" s="216" t="s">
        <v>51</v>
      </c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</row>
    <row r="114" spans="2:33" s="7" customFormat="1" ht="18.75" customHeight="1">
      <c r="B114" s="196" t="s">
        <v>91</v>
      </c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8"/>
      <c r="O114" s="192" t="s">
        <v>43</v>
      </c>
      <c r="P114" s="193"/>
      <c r="Q114" s="196" t="s">
        <v>46</v>
      </c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8"/>
      <c r="AE114" s="217" t="s">
        <v>96</v>
      </c>
      <c r="AF114" s="217"/>
      <c r="AG114" s="217"/>
    </row>
    <row r="115" spans="2:33" ht="31.5" customHeight="1">
      <c r="B115" s="210">
        <f>IF('選手データ入力'!M16="","",VLOOKUP(B117,'選手データ入力'!$A$2:$N$42,12,0))</f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2"/>
      <c r="O115" s="194"/>
      <c r="P115" s="195"/>
      <c r="Q115" s="213" t="s">
        <v>44</v>
      </c>
      <c r="R115" s="214"/>
      <c r="S115" s="214"/>
      <c r="T115" s="214"/>
      <c r="U115" s="215"/>
      <c r="V115" s="210"/>
      <c r="W115" s="211"/>
      <c r="X115" s="211"/>
      <c r="Y115" s="211"/>
      <c r="Z115" s="211"/>
      <c r="AA115" s="211"/>
      <c r="AB115" s="211"/>
      <c r="AC115" s="211"/>
      <c r="AD115" s="212"/>
      <c r="AE115" s="218"/>
      <c r="AF115" s="218"/>
      <c r="AG115" s="218"/>
    </row>
    <row r="116" spans="2:30" ht="18.75" customHeight="1">
      <c r="B116" s="213" t="s">
        <v>47</v>
      </c>
      <c r="C116" s="214"/>
      <c r="D116" s="214"/>
      <c r="E116" s="214"/>
      <c r="F116" s="215"/>
      <c r="G116" s="213" t="s">
        <v>48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5"/>
      <c r="R116" s="209" t="s">
        <v>1</v>
      </c>
      <c r="S116" s="209"/>
      <c r="T116" s="213" t="s">
        <v>49</v>
      </c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5"/>
    </row>
    <row r="117" spans="2:30" ht="27" customHeight="1">
      <c r="B117" s="199">
        <f>'男子一覧'!$B$29</f>
      </c>
      <c r="C117" s="200"/>
      <c r="D117" s="200"/>
      <c r="E117" s="200"/>
      <c r="F117" s="201"/>
      <c r="G117" s="199">
        <f>IF(B115="","",VLOOKUP(B117,'選手データ入力'!$A$2:$N$42,2,0))</f>
      </c>
      <c r="H117" s="200"/>
      <c r="I117" s="200"/>
      <c r="J117" s="200"/>
      <c r="K117" s="200"/>
      <c r="L117" s="200"/>
      <c r="M117" s="200"/>
      <c r="N117" s="200"/>
      <c r="O117" s="200"/>
      <c r="P117" s="200"/>
      <c r="Q117" s="201"/>
      <c r="R117" s="205">
        <f>IF(B115="","",VLOOKUP(B117,'選手データ入力'!$A$2:$N$42,4,0))</f>
      </c>
      <c r="S117" s="206"/>
      <c r="T117" s="199">
        <f>IF(B117="","",'基本入力'!$B$9)</f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1"/>
    </row>
    <row r="118" spans="2:30" ht="27" customHeight="1">
      <c r="B118" s="202"/>
      <c r="C118" s="203"/>
      <c r="D118" s="203"/>
      <c r="E118" s="203"/>
      <c r="F118" s="204"/>
      <c r="G118" s="202"/>
      <c r="H118" s="203"/>
      <c r="I118" s="203"/>
      <c r="J118" s="203"/>
      <c r="K118" s="203"/>
      <c r="L118" s="203"/>
      <c r="M118" s="203"/>
      <c r="N118" s="203"/>
      <c r="O118" s="203"/>
      <c r="P118" s="203"/>
      <c r="Q118" s="204"/>
      <c r="R118" s="207"/>
      <c r="S118" s="208"/>
      <c r="T118" s="202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4"/>
    </row>
    <row r="119" spans="1:32" ht="13.5">
      <c r="A119" s="9" t="s">
        <v>90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2:30" ht="17.25">
      <c r="B120" s="216" t="s">
        <v>51</v>
      </c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</row>
    <row r="121" spans="2:33" ht="18.75" customHeight="1">
      <c r="B121" s="196" t="s">
        <v>91</v>
      </c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8"/>
      <c r="O121" s="192" t="s">
        <v>43</v>
      </c>
      <c r="P121" s="193"/>
      <c r="Q121" s="196" t="s">
        <v>46</v>
      </c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8"/>
      <c r="AE121" s="217" t="s">
        <v>96</v>
      </c>
      <c r="AF121" s="217"/>
      <c r="AG121" s="217"/>
    </row>
    <row r="122" spans="2:33" ht="31.5" customHeight="1">
      <c r="B122" s="210">
        <f>IF('選手データ入力'!M17="","",VLOOKUP(B124,'選手データ入力'!$A$2:$N$42,12,0))</f>
      </c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2"/>
      <c r="O122" s="194"/>
      <c r="P122" s="195"/>
      <c r="Q122" s="213" t="s">
        <v>44</v>
      </c>
      <c r="R122" s="214"/>
      <c r="S122" s="214"/>
      <c r="T122" s="214"/>
      <c r="U122" s="215"/>
      <c r="V122" s="210"/>
      <c r="W122" s="211"/>
      <c r="X122" s="211"/>
      <c r="Y122" s="211"/>
      <c r="Z122" s="211"/>
      <c r="AA122" s="211"/>
      <c r="AB122" s="211"/>
      <c r="AC122" s="211"/>
      <c r="AD122" s="212"/>
      <c r="AE122" s="218"/>
      <c r="AF122" s="218"/>
      <c r="AG122" s="218"/>
    </row>
    <row r="123" spans="2:30" ht="18.75" customHeight="1">
      <c r="B123" s="213" t="s">
        <v>47</v>
      </c>
      <c r="C123" s="214"/>
      <c r="D123" s="214"/>
      <c r="E123" s="214"/>
      <c r="F123" s="215"/>
      <c r="G123" s="213" t="s">
        <v>48</v>
      </c>
      <c r="H123" s="214"/>
      <c r="I123" s="214"/>
      <c r="J123" s="214"/>
      <c r="K123" s="214"/>
      <c r="L123" s="214"/>
      <c r="M123" s="214"/>
      <c r="N123" s="214"/>
      <c r="O123" s="214"/>
      <c r="P123" s="214"/>
      <c r="Q123" s="215"/>
      <c r="R123" s="209" t="s">
        <v>1</v>
      </c>
      <c r="S123" s="209"/>
      <c r="T123" s="213" t="s">
        <v>49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5"/>
    </row>
    <row r="124" spans="2:30" ht="27" customHeight="1">
      <c r="B124" s="199">
        <f>'男子一覧'!B30</f>
      </c>
      <c r="C124" s="200"/>
      <c r="D124" s="200"/>
      <c r="E124" s="200"/>
      <c r="F124" s="201"/>
      <c r="G124" s="199">
        <f>IF(B122="","",VLOOKUP(B124,'選手データ入力'!$A$2:$N$42,2,0))</f>
      </c>
      <c r="H124" s="200"/>
      <c r="I124" s="200"/>
      <c r="J124" s="200"/>
      <c r="K124" s="200"/>
      <c r="L124" s="200"/>
      <c r="M124" s="200"/>
      <c r="N124" s="200"/>
      <c r="O124" s="200"/>
      <c r="P124" s="200"/>
      <c r="Q124" s="201"/>
      <c r="R124" s="205">
        <f>IF(B122="","",VLOOKUP(B124,'選手データ入力'!$A$2:$N$42,4,0))</f>
      </c>
      <c r="S124" s="206"/>
      <c r="T124" s="199">
        <f>IF(B124="","",'基本入力'!$B$9)</f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1"/>
    </row>
    <row r="125" spans="2:30" ht="27" customHeight="1">
      <c r="B125" s="202"/>
      <c r="C125" s="203"/>
      <c r="D125" s="203"/>
      <c r="E125" s="203"/>
      <c r="F125" s="204"/>
      <c r="G125" s="202"/>
      <c r="H125" s="203"/>
      <c r="I125" s="203"/>
      <c r="J125" s="203"/>
      <c r="K125" s="203"/>
      <c r="L125" s="203"/>
      <c r="M125" s="203"/>
      <c r="N125" s="203"/>
      <c r="O125" s="203"/>
      <c r="P125" s="203"/>
      <c r="Q125" s="204"/>
      <c r="R125" s="207"/>
      <c r="S125" s="208"/>
      <c r="T125" s="202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4"/>
    </row>
    <row r="126" spans="1:32" ht="13.5">
      <c r="A126" s="9" t="s">
        <v>90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2:30" ht="17.25">
      <c r="B127" s="216" t="s">
        <v>51</v>
      </c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</row>
    <row r="128" spans="2:33" ht="18.75" customHeight="1">
      <c r="B128" s="196" t="s">
        <v>91</v>
      </c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8"/>
      <c r="O128" s="192" t="s">
        <v>43</v>
      </c>
      <c r="P128" s="193"/>
      <c r="Q128" s="196" t="s">
        <v>46</v>
      </c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8"/>
      <c r="AE128" s="217" t="s">
        <v>96</v>
      </c>
      <c r="AF128" s="217"/>
      <c r="AG128" s="217"/>
    </row>
    <row r="129" spans="2:33" ht="31.5" customHeight="1">
      <c r="B129" s="210">
        <f>IF('選手データ入力'!M18="","",VLOOKUP(B131,'選手データ入力'!$A$2:$N$42,12,0))</f>
      </c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2"/>
      <c r="O129" s="194"/>
      <c r="P129" s="195"/>
      <c r="Q129" s="213" t="s">
        <v>44</v>
      </c>
      <c r="R129" s="214"/>
      <c r="S129" s="214"/>
      <c r="T129" s="214"/>
      <c r="U129" s="215"/>
      <c r="V129" s="210"/>
      <c r="W129" s="211"/>
      <c r="X129" s="211"/>
      <c r="Y129" s="211"/>
      <c r="Z129" s="211"/>
      <c r="AA129" s="211"/>
      <c r="AB129" s="211"/>
      <c r="AC129" s="211"/>
      <c r="AD129" s="212"/>
      <c r="AE129" s="218"/>
      <c r="AF129" s="218"/>
      <c r="AG129" s="218"/>
    </row>
    <row r="130" spans="2:30" ht="18.75" customHeight="1">
      <c r="B130" s="213" t="s">
        <v>47</v>
      </c>
      <c r="C130" s="214"/>
      <c r="D130" s="214"/>
      <c r="E130" s="214"/>
      <c r="F130" s="215"/>
      <c r="G130" s="213" t="s">
        <v>48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5"/>
      <c r="R130" s="209" t="s">
        <v>1</v>
      </c>
      <c r="S130" s="209"/>
      <c r="T130" s="213" t="s">
        <v>49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5"/>
    </row>
    <row r="131" spans="2:30" ht="27" customHeight="1">
      <c r="B131" s="199">
        <f>'男子一覧'!$B$31</f>
      </c>
      <c r="C131" s="200"/>
      <c r="D131" s="200"/>
      <c r="E131" s="200"/>
      <c r="F131" s="201"/>
      <c r="G131" s="199">
        <f>IF(B129="","",VLOOKUP(B131,'選手データ入力'!$A$2:$N$42,2,0))</f>
      </c>
      <c r="H131" s="200"/>
      <c r="I131" s="200"/>
      <c r="J131" s="200"/>
      <c r="K131" s="200"/>
      <c r="L131" s="200"/>
      <c r="M131" s="200"/>
      <c r="N131" s="200"/>
      <c r="O131" s="200"/>
      <c r="P131" s="200"/>
      <c r="Q131" s="201"/>
      <c r="R131" s="205">
        <f>IF(B129="","",VLOOKUP(B131,'選手データ入力'!$A$2:$N$42,4,0))</f>
      </c>
      <c r="S131" s="206"/>
      <c r="T131" s="199">
        <f>IF(B131="","",'基本入力'!$B$9)</f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1"/>
    </row>
    <row r="132" spans="2:30" ht="27" customHeight="1">
      <c r="B132" s="202"/>
      <c r="C132" s="203"/>
      <c r="D132" s="203"/>
      <c r="E132" s="203"/>
      <c r="F132" s="204"/>
      <c r="G132" s="202"/>
      <c r="H132" s="203"/>
      <c r="I132" s="203"/>
      <c r="J132" s="203"/>
      <c r="K132" s="203"/>
      <c r="L132" s="203"/>
      <c r="M132" s="203"/>
      <c r="N132" s="203"/>
      <c r="O132" s="203"/>
      <c r="P132" s="203"/>
      <c r="Q132" s="204"/>
      <c r="R132" s="207"/>
      <c r="S132" s="208"/>
      <c r="T132" s="202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4"/>
    </row>
    <row r="133" spans="1:32" ht="13.5">
      <c r="A133" s="9" t="s">
        <v>90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2:30" ht="18" customHeight="1">
      <c r="B134" s="216" t="s">
        <v>51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</row>
    <row r="135" spans="2:33" ht="19.5" customHeight="1">
      <c r="B135" s="196" t="s">
        <v>91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8"/>
      <c r="O135" s="192" t="s">
        <v>43</v>
      </c>
      <c r="P135" s="193"/>
      <c r="Q135" s="196" t="s">
        <v>46</v>
      </c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8"/>
      <c r="AE135" s="217" t="s">
        <v>96</v>
      </c>
      <c r="AF135" s="217"/>
      <c r="AG135" s="217"/>
    </row>
    <row r="136" spans="2:33" ht="31.5" customHeight="1">
      <c r="B136" s="210">
        <f>IF('選手データ入力'!M19="","",VLOOKUP(B138,'選手データ入力'!$A$2:$N$42,12,0))</f>
      </c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2"/>
      <c r="O136" s="194"/>
      <c r="P136" s="195"/>
      <c r="Q136" s="213" t="s">
        <v>44</v>
      </c>
      <c r="R136" s="214"/>
      <c r="S136" s="214"/>
      <c r="T136" s="214"/>
      <c r="U136" s="215"/>
      <c r="V136" s="210"/>
      <c r="W136" s="211"/>
      <c r="X136" s="211"/>
      <c r="Y136" s="211"/>
      <c r="Z136" s="211"/>
      <c r="AA136" s="211"/>
      <c r="AB136" s="211"/>
      <c r="AC136" s="211"/>
      <c r="AD136" s="212"/>
      <c r="AE136" s="218"/>
      <c r="AF136" s="218"/>
      <c r="AG136" s="218"/>
    </row>
    <row r="137" spans="2:30" ht="18.75" customHeight="1">
      <c r="B137" s="213" t="s">
        <v>47</v>
      </c>
      <c r="C137" s="214"/>
      <c r="D137" s="214"/>
      <c r="E137" s="214"/>
      <c r="F137" s="215"/>
      <c r="G137" s="213" t="s">
        <v>48</v>
      </c>
      <c r="H137" s="214"/>
      <c r="I137" s="214"/>
      <c r="J137" s="214"/>
      <c r="K137" s="214"/>
      <c r="L137" s="214"/>
      <c r="M137" s="214"/>
      <c r="N137" s="214"/>
      <c r="O137" s="214"/>
      <c r="P137" s="214"/>
      <c r="Q137" s="215"/>
      <c r="R137" s="209" t="s">
        <v>1</v>
      </c>
      <c r="S137" s="209"/>
      <c r="T137" s="213" t="s">
        <v>49</v>
      </c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5"/>
    </row>
    <row r="138" spans="2:30" ht="27" customHeight="1">
      <c r="B138" s="199">
        <f>'男子一覧'!B32</f>
      </c>
      <c r="C138" s="200"/>
      <c r="D138" s="200"/>
      <c r="E138" s="200"/>
      <c r="F138" s="201"/>
      <c r="G138" s="199">
        <f>IF(B136="","",VLOOKUP(B138,'選手データ入力'!$A$2:$N$42,2,0))</f>
      </c>
      <c r="H138" s="200"/>
      <c r="I138" s="200"/>
      <c r="J138" s="200"/>
      <c r="K138" s="200"/>
      <c r="L138" s="200"/>
      <c r="M138" s="200"/>
      <c r="N138" s="200"/>
      <c r="O138" s="200"/>
      <c r="P138" s="200"/>
      <c r="Q138" s="201"/>
      <c r="R138" s="205">
        <f>IF(B136="","",VLOOKUP(B138,'選手データ入力'!$A$2:$N$42,4,0))</f>
      </c>
      <c r="S138" s="206"/>
      <c r="T138" s="199">
        <f>IF(B138="","",'基本入力'!$B$9)</f>
      </c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1"/>
    </row>
    <row r="139" spans="2:30" ht="27" customHeight="1">
      <c r="B139" s="202"/>
      <c r="C139" s="203"/>
      <c r="D139" s="203"/>
      <c r="E139" s="203"/>
      <c r="F139" s="204"/>
      <c r="G139" s="202"/>
      <c r="H139" s="203"/>
      <c r="I139" s="203"/>
      <c r="J139" s="203"/>
      <c r="K139" s="203"/>
      <c r="L139" s="203"/>
      <c r="M139" s="203"/>
      <c r="N139" s="203"/>
      <c r="O139" s="203"/>
      <c r="P139" s="203"/>
      <c r="Q139" s="204"/>
      <c r="R139" s="207"/>
      <c r="S139" s="208"/>
      <c r="T139" s="202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4"/>
    </row>
    <row r="140" spans="1:32" ht="13.5">
      <c r="A140" s="9" t="s">
        <v>90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2:30" ht="18" customHeight="1">
      <c r="B141" s="216" t="s">
        <v>51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</row>
    <row r="142" spans="2:33" ht="19.5" customHeight="1">
      <c r="B142" s="196" t="s">
        <v>91</v>
      </c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8"/>
      <c r="O142" s="192" t="s">
        <v>43</v>
      </c>
      <c r="P142" s="193"/>
      <c r="Q142" s="196" t="s">
        <v>46</v>
      </c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8"/>
      <c r="AE142" s="217" t="s">
        <v>96</v>
      </c>
      <c r="AF142" s="217"/>
      <c r="AG142" s="217"/>
    </row>
    <row r="143" spans="2:33" ht="31.5" customHeight="1">
      <c r="B143" s="210">
        <f>IF('選手データ入力'!M20="","",VLOOKUP(B145,'選手データ入力'!$A$2:$N$42,12,0))</f>
      </c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2"/>
      <c r="O143" s="194"/>
      <c r="P143" s="195"/>
      <c r="Q143" s="213" t="s">
        <v>44</v>
      </c>
      <c r="R143" s="214"/>
      <c r="S143" s="214"/>
      <c r="T143" s="214"/>
      <c r="U143" s="215"/>
      <c r="V143" s="210"/>
      <c r="W143" s="211"/>
      <c r="X143" s="211"/>
      <c r="Y143" s="211"/>
      <c r="Z143" s="211"/>
      <c r="AA143" s="211"/>
      <c r="AB143" s="211"/>
      <c r="AC143" s="211"/>
      <c r="AD143" s="212"/>
      <c r="AE143" s="218"/>
      <c r="AF143" s="218"/>
      <c r="AG143" s="218"/>
    </row>
    <row r="144" spans="2:30" ht="18.75" customHeight="1">
      <c r="B144" s="213" t="s">
        <v>47</v>
      </c>
      <c r="C144" s="214"/>
      <c r="D144" s="214"/>
      <c r="E144" s="214"/>
      <c r="F144" s="215"/>
      <c r="G144" s="213" t="s">
        <v>48</v>
      </c>
      <c r="H144" s="214"/>
      <c r="I144" s="214"/>
      <c r="J144" s="214"/>
      <c r="K144" s="214"/>
      <c r="L144" s="214"/>
      <c r="M144" s="214"/>
      <c r="N144" s="214"/>
      <c r="O144" s="214"/>
      <c r="P144" s="214"/>
      <c r="Q144" s="215"/>
      <c r="R144" s="209" t="s">
        <v>1</v>
      </c>
      <c r="S144" s="209"/>
      <c r="T144" s="213" t="s">
        <v>49</v>
      </c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5"/>
    </row>
    <row r="145" spans="2:30" ht="27" customHeight="1">
      <c r="B145" s="199">
        <f>'男子一覧'!$B$33</f>
      </c>
      <c r="C145" s="200"/>
      <c r="D145" s="200"/>
      <c r="E145" s="200"/>
      <c r="F145" s="201"/>
      <c r="G145" s="199">
        <f>IF(B143="","",VLOOKUP(B145,'選手データ入力'!$A$2:$N$42,2,0))</f>
      </c>
      <c r="H145" s="200"/>
      <c r="I145" s="200"/>
      <c r="J145" s="200"/>
      <c r="K145" s="200"/>
      <c r="L145" s="200"/>
      <c r="M145" s="200"/>
      <c r="N145" s="200"/>
      <c r="O145" s="200"/>
      <c r="P145" s="200"/>
      <c r="Q145" s="201"/>
      <c r="R145" s="205">
        <f>IF(B143="","",VLOOKUP(B145,'選手データ入力'!$A$2:$N$42,4,0))</f>
      </c>
      <c r="S145" s="206"/>
      <c r="T145" s="199">
        <f>IF(B145="","",'基本入力'!$B$9)</f>
      </c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1"/>
    </row>
    <row r="146" spans="2:30" ht="27" customHeight="1">
      <c r="B146" s="202"/>
      <c r="C146" s="203"/>
      <c r="D146" s="203"/>
      <c r="E146" s="203"/>
      <c r="F146" s="204"/>
      <c r="G146" s="202"/>
      <c r="H146" s="203"/>
      <c r="I146" s="203"/>
      <c r="J146" s="203"/>
      <c r="K146" s="203"/>
      <c r="L146" s="203"/>
      <c r="M146" s="203"/>
      <c r="N146" s="203"/>
      <c r="O146" s="203"/>
      <c r="P146" s="203"/>
      <c r="Q146" s="204"/>
      <c r="R146" s="207"/>
      <c r="S146" s="208"/>
      <c r="T146" s="202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4"/>
    </row>
    <row r="147" spans="1:32" ht="13.5">
      <c r="A147" s="9" t="s">
        <v>90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ht="13.5" customHeight="1">
      <c r="A148" s="9"/>
    </row>
    <row r="149" spans="1:32" ht="13.5" customHeight="1">
      <c r="A149" s="9" t="s">
        <v>90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2:30" ht="17.25">
      <c r="B150" s="216" t="s">
        <v>51</v>
      </c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</row>
    <row r="151" spans="2:33" s="7" customFormat="1" ht="18.75" customHeight="1">
      <c r="B151" s="196" t="s">
        <v>91</v>
      </c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8"/>
      <c r="O151" s="192" t="s">
        <v>43</v>
      </c>
      <c r="P151" s="193"/>
      <c r="Q151" s="196" t="s">
        <v>46</v>
      </c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8"/>
      <c r="AE151" s="217" t="s">
        <v>96</v>
      </c>
      <c r="AF151" s="217"/>
      <c r="AG151" s="217"/>
    </row>
    <row r="152" spans="2:33" ht="31.5" customHeight="1">
      <c r="B152" s="210">
        <f>IF('選手データ入力'!M21="","",VLOOKUP(B154,'選手データ入力'!$A$2:$N$42,12,0))</f>
      </c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2"/>
      <c r="O152" s="194"/>
      <c r="P152" s="195"/>
      <c r="Q152" s="213" t="s">
        <v>44</v>
      </c>
      <c r="R152" s="214"/>
      <c r="S152" s="214"/>
      <c r="T152" s="214"/>
      <c r="U152" s="215"/>
      <c r="V152" s="210"/>
      <c r="W152" s="211"/>
      <c r="X152" s="211"/>
      <c r="Y152" s="211"/>
      <c r="Z152" s="211"/>
      <c r="AA152" s="211"/>
      <c r="AB152" s="211"/>
      <c r="AC152" s="211"/>
      <c r="AD152" s="212"/>
      <c r="AE152" s="218"/>
      <c r="AF152" s="218"/>
      <c r="AG152" s="218"/>
    </row>
    <row r="153" spans="2:30" ht="18.75" customHeight="1">
      <c r="B153" s="213" t="s">
        <v>47</v>
      </c>
      <c r="C153" s="214"/>
      <c r="D153" s="214"/>
      <c r="E153" s="214"/>
      <c r="F153" s="215"/>
      <c r="G153" s="213" t="s">
        <v>48</v>
      </c>
      <c r="H153" s="214"/>
      <c r="I153" s="214"/>
      <c r="J153" s="214"/>
      <c r="K153" s="214"/>
      <c r="L153" s="214"/>
      <c r="M153" s="214"/>
      <c r="N153" s="214"/>
      <c r="O153" s="214"/>
      <c r="P153" s="214"/>
      <c r="Q153" s="215"/>
      <c r="R153" s="209" t="s">
        <v>1</v>
      </c>
      <c r="S153" s="209"/>
      <c r="T153" s="213" t="s">
        <v>49</v>
      </c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5"/>
    </row>
    <row r="154" spans="2:30" ht="27" customHeight="1">
      <c r="B154" s="199">
        <f>'一覧予備'!$B$14</f>
      </c>
      <c r="C154" s="200"/>
      <c r="D154" s="200"/>
      <c r="E154" s="200"/>
      <c r="F154" s="201"/>
      <c r="G154" s="199">
        <f>IF(B152="","",VLOOKUP(B154,'選手データ入力'!$A$2:$N$42,2,0))</f>
      </c>
      <c r="H154" s="200"/>
      <c r="I154" s="200"/>
      <c r="J154" s="200"/>
      <c r="K154" s="200"/>
      <c r="L154" s="200"/>
      <c r="M154" s="200"/>
      <c r="N154" s="200"/>
      <c r="O154" s="200"/>
      <c r="P154" s="200"/>
      <c r="Q154" s="201"/>
      <c r="R154" s="205">
        <f>IF(B152="","",VLOOKUP(B154,'選手データ入力'!$A$2:$N$42,4,0))</f>
      </c>
      <c r="S154" s="206"/>
      <c r="T154" s="199">
        <f>IF(B154="","",'基本入力'!$B$9)</f>
      </c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1"/>
    </row>
    <row r="155" spans="2:30" ht="27" customHeight="1">
      <c r="B155" s="202"/>
      <c r="C155" s="203"/>
      <c r="D155" s="203"/>
      <c r="E155" s="203"/>
      <c r="F155" s="204"/>
      <c r="G155" s="202"/>
      <c r="H155" s="203"/>
      <c r="I155" s="203"/>
      <c r="J155" s="203"/>
      <c r="K155" s="203"/>
      <c r="L155" s="203"/>
      <c r="M155" s="203"/>
      <c r="N155" s="203"/>
      <c r="O155" s="203"/>
      <c r="P155" s="203"/>
      <c r="Q155" s="204"/>
      <c r="R155" s="207"/>
      <c r="S155" s="208"/>
      <c r="T155" s="202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4"/>
    </row>
    <row r="156" spans="1:32" ht="13.5">
      <c r="A156" s="9" t="s">
        <v>90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2:30" ht="17.25">
      <c r="B157" s="216" t="s">
        <v>51</v>
      </c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</row>
    <row r="158" spans="2:33" ht="18.75" customHeight="1">
      <c r="B158" s="196" t="s">
        <v>91</v>
      </c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8"/>
      <c r="O158" s="192" t="s">
        <v>43</v>
      </c>
      <c r="P158" s="193"/>
      <c r="Q158" s="196" t="s">
        <v>46</v>
      </c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8"/>
      <c r="AE158" s="217" t="s">
        <v>96</v>
      </c>
      <c r="AF158" s="217"/>
      <c r="AG158" s="217"/>
    </row>
    <row r="159" spans="2:33" ht="31.5" customHeight="1">
      <c r="B159" s="210">
        <f>IF('選手データ入力'!M22="","",VLOOKUP(B161,'選手データ入力'!$A$2:$N$42,12,0))</f>
      </c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2"/>
      <c r="O159" s="194"/>
      <c r="P159" s="195"/>
      <c r="Q159" s="213" t="s">
        <v>44</v>
      </c>
      <c r="R159" s="214"/>
      <c r="S159" s="214"/>
      <c r="T159" s="214"/>
      <c r="U159" s="215"/>
      <c r="V159" s="210"/>
      <c r="W159" s="211"/>
      <c r="X159" s="211"/>
      <c r="Y159" s="211"/>
      <c r="Z159" s="211"/>
      <c r="AA159" s="211"/>
      <c r="AB159" s="211"/>
      <c r="AC159" s="211"/>
      <c r="AD159" s="212"/>
      <c r="AE159" s="218"/>
      <c r="AF159" s="218"/>
      <c r="AG159" s="218"/>
    </row>
    <row r="160" spans="2:30" ht="18.75" customHeight="1">
      <c r="B160" s="213" t="s">
        <v>47</v>
      </c>
      <c r="C160" s="214"/>
      <c r="D160" s="214"/>
      <c r="E160" s="214"/>
      <c r="F160" s="215"/>
      <c r="G160" s="213" t="s">
        <v>48</v>
      </c>
      <c r="H160" s="214"/>
      <c r="I160" s="214"/>
      <c r="J160" s="214"/>
      <c r="K160" s="214"/>
      <c r="L160" s="214"/>
      <c r="M160" s="214"/>
      <c r="N160" s="214"/>
      <c r="O160" s="214"/>
      <c r="P160" s="214"/>
      <c r="Q160" s="215"/>
      <c r="R160" s="209" t="s">
        <v>1</v>
      </c>
      <c r="S160" s="209"/>
      <c r="T160" s="213" t="s">
        <v>49</v>
      </c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5"/>
    </row>
    <row r="161" spans="2:30" ht="27" customHeight="1">
      <c r="B161" s="199">
        <f>'一覧予備'!$B$15</f>
      </c>
      <c r="C161" s="200"/>
      <c r="D161" s="200"/>
      <c r="E161" s="200"/>
      <c r="F161" s="201"/>
      <c r="G161" s="199">
        <f>IF(B159="","",VLOOKUP(B161,'選手データ入力'!$A$2:$N$42,2,0))</f>
      </c>
      <c r="H161" s="200"/>
      <c r="I161" s="200"/>
      <c r="J161" s="200"/>
      <c r="K161" s="200"/>
      <c r="L161" s="200"/>
      <c r="M161" s="200"/>
      <c r="N161" s="200"/>
      <c r="O161" s="200"/>
      <c r="P161" s="200"/>
      <c r="Q161" s="201"/>
      <c r="R161" s="205">
        <f>IF(B159="","",VLOOKUP(B161,'選手データ入力'!$A$2:$N$42,4,0))</f>
      </c>
      <c r="S161" s="206"/>
      <c r="T161" s="199">
        <f>IF(B161="","",'基本入力'!$B$9)</f>
      </c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1"/>
    </row>
    <row r="162" spans="2:30" ht="27" customHeight="1">
      <c r="B162" s="202"/>
      <c r="C162" s="203"/>
      <c r="D162" s="203"/>
      <c r="E162" s="203"/>
      <c r="F162" s="204"/>
      <c r="G162" s="202"/>
      <c r="H162" s="203"/>
      <c r="I162" s="203"/>
      <c r="J162" s="203"/>
      <c r="K162" s="203"/>
      <c r="L162" s="203"/>
      <c r="M162" s="203"/>
      <c r="N162" s="203"/>
      <c r="O162" s="203"/>
      <c r="P162" s="203"/>
      <c r="Q162" s="204"/>
      <c r="R162" s="207"/>
      <c r="S162" s="208"/>
      <c r="T162" s="202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4"/>
    </row>
    <row r="163" spans="1:32" ht="13.5">
      <c r="A163" s="9" t="s">
        <v>90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2:30" ht="17.25">
      <c r="B164" s="216" t="s">
        <v>51</v>
      </c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</row>
    <row r="165" spans="2:33" ht="18.75" customHeight="1">
      <c r="B165" s="196" t="s">
        <v>91</v>
      </c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8"/>
      <c r="O165" s="192" t="s">
        <v>43</v>
      </c>
      <c r="P165" s="193"/>
      <c r="Q165" s="196" t="s">
        <v>46</v>
      </c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8"/>
      <c r="AE165" s="217" t="s">
        <v>96</v>
      </c>
      <c r="AF165" s="217"/>
      <c r="AG165" s="217"/>
    </row>
    <row r="166" spans="2:33" ht="31.5" customHeight="1">
      <c r="B166" s="210">
        <f>IF('選手データ入力'!M23="","",VLOOKUP(B168,'選手データ入力'!$A$2:$N$42,12,0))</f>
      </c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2"/>
      <c r="O166" s="194"/>
      <c r="P166" s="195"/>
      <c r="Q166" s="213" t="s">
        <v>44</v>
      </c>
      <c r="R166" s="214"/>
      <c r="S166" s="214"/>
      <c r="T166" s="214"/>
      <c r="U166" s="215"/>
      <c r="V166" s="210"/>
      <c r="W166" s="211"/>
      <c r="X166" s="211"/>
      <c r="Y166" s="211"/>
      <c r="Z166" s="211"/>
      <c r="AA166" s="211"/>
      <c r="AB166" s="211"/>
      <c r="AC166" s="211"/>
      <c r="AD166" s="212"/>
      <c r="AE166" s="218"/>
      <c r="AF166" s="218"/>
      <c r="AG166" s="218"/>
    </row>
    <row r="167" spans="2:30" ht="18.75" customHeight="1">
      <c r="B167" s="213" t="s">
        <v>47</v>
      </c>
      <c r="C167" s="214"/>
      <c r="D167" s="214"/>
      <c r="E167" s="214"/>
      <c r="F167" s="215"/>
      <c r="G167" s="213" t="s">
        <v>48</v>
      </c>
      <c r="H167" s="214"/>
      <c r="I167" s="214"/>
      <c r="J167" s="214"/>
      <c r="K167" s="214"/>
      <c r="L167" s="214"/>
      <c r="M167" s="214"/>
      <c r="N167" s="214"/>
      <c r="O167" s="214"/>
      <c r="P167" s="214"/>
      <c r="Q167" s="215"/>
      <c r="R167" s="209" t="s">
        <v>1</v>
      </c>
      <c r="S167" s="209"/>
      <c r="T167" s="213" t="s">
        <v>49</v>
      </c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5"/>
    </row>
    <row r="168" spans="2:30" ht="27" customHeight="1">
      <c r="B168" s="199">
        <f>'一覧予備'!$B$16</f>
      </c>
      <c r="C168" s="200"/>
      <c r="D168" s="200"/>
      <c r="E168" s="200"/>
      <c r="F168" s="201"/>
      <c r="G168" s="199">
        <f>IF(B166="","",VLOOKUP(B168,'選手データ入力'!$A$2:$N$42,2,0))</f>
      </c>
      <c r="H168" s="200"/>
      <c r="I168" s="200"/>
      <c r="J168" s="200"/>
      <c r="K168" s="200"/>
      <c r="L168" s="200"/>
      <c r="M168" s="200"/>
      <c r="N168" s="200"/>
      <c r="O168" s="200"/>
      <c r="P168" s="200"/>
      <c r="Q168" s="201"/>
      <c r="R168" s="205">
        <f>IF(B166="","",VLOOKUP(B168,'選手データ入力'!$A$2:$N$42,4,0))</f>
      </c>
      <c r="S168" s="206"/>
      <c r="T168" s="199">
        <f>IF(B168="","",'基本入力'!$B$9)</f>
      </c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1"/>
    </row>
    <row r="169" spans="2:30" ht="27" customHeight="1">
      <c r="B169" s="202"/>
      <c r="C169" s="203"/>
      <c r="D169" s="203"/>
      <c r="E169" s="203"/>
      <c r="F169" s="204"/>
      <c r="G169" s="202"/>
      <c r="H169" s="203"/>
      <c r="I169" s="203"/>
      <c r="J169" s="203"/>
      <c r="K169" s="203"/>
      <c r="L169" s="203"/>
      <c r="M169" s="203"/>
      <c r="N169" s="203"/>
      <c r="O169" s="203"/>
      <c r="P169" s="203"/>
      <c r="Q169" s="204"/>
      <c r="R169" s="207"/>
      <c r="S169" s="208"/>
      <c r="T169" s="202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4"/>
    </row>
    <row r="170" spans="1:32" ht="13.5">
      <c r="A170" s="9" t="s">
        <v>90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2:30" ht="18" customHeight="1">
      <c r="B171" s="216" t="s">
        <v>51</v>
      </c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</row>
    <row r="172" spans="2:33" ht="19.5" customHeight="1">
      <c r="B172" s="196" t="s">
        <v>91</v>
      </c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8"/>
      <c r="O172" s="192" t="s">
        <v>43</v>
      </c>
      <c r="P172" s="193"/>
      <c r="Q172" s="196" t="s">
        <v>46</v>
      </c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8"/>
      <c r="AE172" s="217" t="s">
        <v>96</v>
      </c>
      <c r="AF172" s="217"/>
      <c r="AG172" s="217"/>
    </row>
    <row r="173" spans="2:33" ht="31.5" customHeight="1">
      <c r="B173" s="210">
        <f>IF('選手データ入力'!M24="","",VLOOKUP(B175,'選手データ入力'!$A$2:$N$42,12,0))</f>
      </c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2"/>
      <c r="O173" s="194"/>
      <c r="P173" s="195"/>
      <c r="Q173" s="213" t="s">
        <v>44</v>
      </c>
      <c r="R173" s="214"/>
      <c r="S173" s="214"/>
      <c r="T173" s="214"/>
      <c r="U173" s="215"/>
      <c r="V173" s="210"/>
      <c r="W173" s="211"/>
      <c r="X173" s="211"/>
      <c r="Y173" s="211"/>
      <c r="Z173" s="211"/>
      <c r="AA173" s="211"/>
      <c r="AB173" s="211"/>
      <c r="AC173" s="211"/>
      <c r="AD173" s="212"/>
      <c r="AE173" s="218"/>
      <c r="AF173" s="218"/>
      <c r="AG173" s="218"/>
    </row>
    <row r="174" spans="2:30" ht="18.75" customHeight="1">
      <c r="B174" s="213" t="s">
        <v>47</v>
      </c>
      <c r="C174" s="214"/>
      <c r="D174" s="214"/>
      <c r="E174" s="214"/>
      <c r="F174" s="215"/>
      <c r="G174" s="213" t="s">
        <v>48</v>
      </c>
      <c r="H174" s="214"/>
      <c r="I174" s="214"/>
      <c r="J174" s="214"/>
      <c r="K174" s="214"/>
      <c r="L174" s="214"/>
      <c r="M174" s="214"/>
      <c r="N174" s="214"/>
      <c r="O174" s="214"/>
      <c r="P174" s="214"/>
      <c r="Q174" s="215"/>
      <c r="R174" s="209" t="s">
        <v>1</v>
      </c>
      <c r="S174" s="209"/>
      <c r="T174" s="213" t="s">
        <v>49</v>
      </c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5"/>
    </row>
    <row r="175" spans="2:30" ht="27" customHeight="1">
      <c r="B175" s="199">
        <f>'一覧予備'!$B$17</f>
      </c>
      <c r="C175" s="200"/>
      <c r="D175" s="200"/>
      <c r="E175" s="200"/>
      <c r="F175" s="201"/>
      <c r="G175" s="199">
        <f>IF(B173="","",VLOOKUP(B175,'選手データ入力'!$A$2:$N$42,2,0))</f>
      </c>
      <c r="H175" s="200"/>
      <c r="I175" s="200"/>
      <c r="J175" s="200"/>
      <c r="K175" s="200"/>
      <c r="L175" s="200"/>
      <c r="M175" s="200"/>
      <c r="N175" s="200"/>
      <c r="O175" s="200"/>
      <c r="P175" s="200"/>
      <c r="Q175" s="201"/>
      <c r="R175" s="205">
        <f>IF(B173="","",VLOOKUP(B175,'選手データ入力'!$A$2:$N$42,4,0))</f>
      </c>
      <c r="S175" s="206"/>
      <c r="T175" s="199">
        <f>IF(B175="","",'基本入力'!$B$9)</f>
      </c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1"/>
    </row>
    <row r="176" spans="2:30" ht="27" customHeight="1">
      <c r="B176" s="202"/>
      <c r="C176" s="203"/>
      <c r="D176" s="203"/>
      <c r="E176" s="203"/>
      <c r="F176" s="204"/>
      <c r="G176" s="202"/>
      <c r="H176" s="203"/>
      <c r="I176" s="203"/>
      <c r="J176" s="203"/>
      <c r="K176" s="203"/>
      <c r="L176" s="203"/>
      <c r="M176" s="203"/>
      <c r="N176" s="203"/>
      <c r="O176" s="203"/>
      <c r="P176" s="203"/>
      <c r="Q176" s="204"/>
      <c r="R176" s="207"/>
      <c r="S176" s="208"/>
      <c r="T176" s="202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4"/>
    </row>
    <row r="177" spans="1:32" ht="13.5">
      <c r="A177" s="9" t="s">
        <v>90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2:30" ht="18" customHeight="1">
      <c r="B178" s="216" t="s">
        <v>51</v>
      </c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</row>
    <row r="179" spans="2:33" ht="19.5" customHeight="1">
      <c r="B179" s="196" t="s">
        <v>91</v>
      </c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8"/>
      <c r="O179" s="192" t="s">
        <v>43</v>
      </c>
      <c r="P179" s="193"/>
      <c r="Q179" s="196" t="s">
        <v>46</v>
      </c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8"/>
      <c r="AE179" s="217" t="s">
        <v>96</v>
      </c>
      <c r="AF179" s="217"/>
      <c r="AG179" s="217"/>
    </row>
    <row r="180" spans="2:33" ht="31.5" customHeight="1">
      <c r="B180" s="210">
        <f>IF('選手データ入力'!M25="","",VLOOKUP(B182,'選手データ入力'!$A$2:$N$42,12,0))</f>
      </c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2"/>
      <c r="O180" s="194"/>
      <c r="P180" s="195"/>
      <c r="Q180" s="213" t="s">
        <v>44</v>
      </c>
      <c r="R180" s="214"/>
      <c r="S180" s="214"/>
      <c r="T180" s="214"/>
      <c r="U180" s="215"/>
      <c r="V180" s="210"/>
      <c r="W180" s="211"/>
      <c r="X180" s="211"/>
      <c r="Y180" s="211"/>
      <c r="Z180" s="211"/>
      <c r="AA180" s="211"/>
      <c r="AB180" s="211"/>
      <c r="AC180" s="211"/>
      <c r="AD180" s="212"/>
      <c r="AE180" s="218"/>
      <c r="AF180" s="218"/>
      <c r="AG180" s="218"/>
    </row>
    <row r="181" spans="2:30" ht="18.75" customHeight="1">
      <c r="B181" s="213" t="s">
        <v>47</v>
      </c>
      <c r="C181" s="214"/>
      <c r="D181" s="214"/>
      <c r="E181" s="214"/>
      <c r="F181" s="215"/>
      <c r="G181" s="213" t="s">
        <v>48</v>
      </c>
      <c r="H181" s="214"/>
      <c r="I181" s="214"/>
      <c r="J181" s="214"/>
      <c r="K181" s="214"/>
      <c r="L181" s="214"/>
      <c r="M181" s="214"/>
      <c r="N181" s="214"/>
      <c r="O181" s="214"/>
      <c r="P181" s="214"/>
      <c r="Q181" s="215"/>
      <c r="R181" s="209" t="s">
        <v>1</v>
      </c>
      <c r="S181" s="209"/>
      <c r="T181" s="213" t="s">
        <v>49</v>
      </c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5"/>
    </row>
    <row r="182" spans="2:30" ht="27" customHeight="1">
      <c r="B182" s="199">
        <f>'一覧予備'!$B$18</f>
      </c>
      <c r="C182" s="200"/>
      <c r="D182" s="200"/>
      <c r="E182" s="200"/>
      <c r="F182" s="201"/>
      <c r="G182" s="199">
        <f>IF(B180="","",VLOOKUP(B182,'選手データ入力'!$A$2:$N$42,2,0))</f>
      </c>
      <c r="H182" s="200"/>
      <c r="I182" s="200"/>
      <c r="J182" s="200"/>
      <c r="K182" s="200"/>
      <c r="L182" s="200"/>
      <c r="M182" s="200"/>
      <c r="N182" s="200"/>
      <c r="O182" s="200"/>
      <c r="P182" s="200"/>
      <c r="Q182" s="201"/>
      <c r="R182" s="205">
        <f>IF(B180="","",VLOOKUP(B182,'選手データ入力'!$A$2:$N$42,4,0))</f>
      </c>
      <c r="S182" s="206"/>
      <c r="T182" s="199">
        <f>IF(B182="","",'基本入力'!$B$9)</f>
      </c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1"/>
    </row>
    <row r="183" spans="2:30" ht="27" customHeight="1">
      <c r="B183" s="202"/>
      <c r="C183" s="203"/>
      <c r="D183" s="203"/>
      <c r="E183" s="203"/>
      <c r="F183" s="204"/>
      <c r="G183" s="202"/>
      <c r="H183" s="203"/>
      <c r="I183" s="203"/>
      <c r="J183" s="203"/>
      <c r="K183" s="203"/>
      <c r="L183" s="203"/>
      <c r="M183" s="203"/>
      <c r="N183" s="203"/>
      <c r="O183" s="203"/>
      <c r="P183" s="203"/>
      <c r="Q183" s="204"/>
      <c r="R183" s="207"/>
      <c r="S183" s="208"/>
      <c r="T183" s="202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4"/>
    </row>
    <row r="184" spans="1:32" ht="13.5">
      <c r="A184" s="9" t="s">
        <v>90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6" spans="1:32" ht="13.5" customHeight="1">
      <c r="A186" s="9" t="s">
        <v>90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2:30" ht="17.25">
      <c r="B187" s="216" t="s">
        <v>51</v>
      </c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</row>
    <row r="188" spans="2:33" s="7" customFormat="1" ht="18.75" customHeight="1">
      <c r="B188" s="196" t="s">
        <v>91</v>
      </c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8"/>
      <c r="O188" s="192" t="s">
        <v>43</v>
      </c>
      <c r="P188" s="193"/>
      <c r="Q188" s="196" t="s">
        <v>46</v>
      </c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8"/>
      <c r="AE188" s="217" t="s">
        <v>96</v>
      </c>
      <c r="AF188" s="217"/>
      <c r="AG188" s="217"/>
    </row>
    <row r="189" spans="2:33" ht="31.5" customHeight="1">
      <c r="B189" s="210">
        <f>IF('選手データ入力'!M26="","",VLOOKUP(B191,'選手データ入力'!$A$2:$N$42,12,0))</f>
      </c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2"/>
      <c r="O189" s="194"/>
      <c r="P189" s="195"/>
      <c r="Q189" s="213" t="s">
        <v>44</v>
      </c>
      <c r="R189" s="214"/>
      <c r="S189" s="214"/>
      <c r="T189" s="214"/>
      <c r="U189" s="215"/>
      <c r="V189" s="210"/>
      <c r="W189" s="211"/>
      <c r="X189" s="211"/>
      <c r="Y189" s="211"/>
      <c r="Z189" s="211"/>
      <c r="AA189" s="211"/>
      <c r="AB189" s="211"/>
      <c r="AC189" s="211"/>
      <c r="AD189" s="212"/>
      <c r="AE189" s="218"/>
      <c r="AF189" s="218"/>
      <c r="AG189" s="218"/>
    </row>
    <row r="190" spans="2:30" ht="18.75" customHeight="1">
      <c r="B190" s="213" t="s">
        <v>47</v>
      </c>
      <c r="C190" s="214"/>
      <c r="D190" s="214"/>
      <c r="E190" s="214"/>
      <c r="F190" s="215"/>
      <c r="G190" s="213" t="s">
        <v>48</v>
      </c>
      <c r="H190" s="214"/>
      <c r="I190" s="214"/>
      <c r="J190" s="214"/>
      <c r="K190" s="214"/>
      <c r="L190" s="214"/>
      <c r="M190" s="214"/>
      <c r="N190" s="214"/>
      <c r="O190" s="214"/>
      <c r="P190" s="214"/>
      <c r="Q190" s="215"/>
      <c r="R190" s="209" t="s">
        <v>1</v>
      </c>
      <c r="S190" s="209"/>
      <c r="T190" s="213" t="s">
        <v>49</v>
      </c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5"/>
    </row>
    <row r="191" spans="2:30" ht="27" customHeight="1">
      <c r="B191" s="199">
        <f>'一覧予備'!$B$19</f>
      </c>
      <c r="C191" s="200"/>
      <c r="D191" s="200"/>
      <c r="E191" s="200"/>
      <c r="F191" s="201"/>
      <c r="G191" s="199">
        <f>IF(B189="","",VLOOKUP(B191,'選手データ入力'!$A$2:$N$42,2,0))</f>
      </c>
      <c r="H191" s="200"/>
      <c r="I191" s="200"/>
      <c r="J191" s="200"/>
      <c r="K191" s="200"/>
      <c r="L191" s="200"/>
      <c r="M191" s="200"/>
      <c r="N191" s="200"/>
      <c r="O191" s="200"/>
      <c r="P191" s="200"/>
      <c r="Q191" s="201"/>
      <c r="R191" s="205">
        <f>IF(B189="","",VLOOKUP(B191,'選手データ入力'!$A$2:$N$42,4,0))</f>
      </c>
      <c r="S191" s="206"/>
      <c r="T191" s="199">
        <f>IF(B191="","",'基本入力'!$B$9)</f>
      </c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1"/>
    </row>
    <row r="192" spans="2:30" ht="27" customHeight="1">
      <c r="B192" s="202"/>
      <c r="C192" s="203"/>
      <c r="D192" s="203"/>
      <c r="E192" s="203"/>
      <c r="F192" s="204"/>
      <c r="G192" s="202"/>
      <c r="H192" s="203"/>
      <c r="I192" s="203"/>
      <c r="J192" s="203"/>
      <c r="K192" s="203"/>
      <c r="L192" s="203"/>
      <c r="M192" s="203"/>
      <c r="N192" s="203"/>
      <c r="O192" s="203"/>
      <c r="P192" s="203"/>
      <c r="Q192" s="204"/>
      <c r="R192" s="207"/>
      <c r="S192" s="208"/>
      <c r="T192" s="202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4"/>
    </row>
    <row r="193" spans="1:32" ht="13.5">
      <c r="A193" s="9" t="s">
        <v>90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2:30" ht="17.25">
      <c r="B194" s="216" t="s">
        <v>51</v>
      </c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</row>
    <row r="195" spans="2:33" ht="18.75" customHeight="1">
      <c r="B195" s="196" t="s">
        <v>91</v>
      </c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8"/>
      <c r="O195" s="192" t="s">
        <v>43</v>
      </c>
      <c r="P195" s="193"/>
      <c r="Q195" s="196" t="s">
        <v>46</v>
      </c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8"/>
      <c r="AE195" s="217" t="s">
        <v>96</v>
      </c>
      <c r="AF195" s="217"/>
      <c r="AG195" s="217"/>
    </row>
    <row r="196" spans="2:33" ht="31.5" customHeight="1">
      <c r="B196" s="210">
        <f>IF('選手データ入力'!M27="","",VLOOKUP(B198,'選手データ入力'!$A$2:$N$42,12,0))</f>
      </c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2"/>
      <c r="O196" s="194"/>
      <c r="P196" s="195"/>
      <c r="Q196" s="213" t="s">
        <v>44</v>
      </c>
      <c r="R196" s="214"/>
      <c r="S196" s="214"/>
      <c r="T196" s="214"/>
      <c r="U196" s="215"/>
      <c r="V196" s="210"/>
      <c r="W196" s="211"/>
      <c r="X196" s="211"/>
      <c r="Y196" s="211"/>
      <c r="Z196" s="211"/>
      <c r="AA196" s="211"/>
      <c r="AB196" s="211"/>
      <c r="AC196" s="211"/>
      <c r="AD196" s="212"/>
      <c r="AE196" s="218"/>
      <c r="AF196" s="218"/>
      <c r="AG196" s="218"/>
    </row>
    <row r="197" spans="2:30" ht="18.75" customHeight="1">
      <c r="B197" s="213" t="s">
        <v>47</v>
      </c>
      <c r="C197" s="214"/>
      <c r="D197" s="214"/>
      <c r="E197" s="214"/>
      <c r="F197" s="215"/>
      <c r="G197" s="213" t="s">
        <v>48</v>
      </c>
      <c r="H197" s="214"/>
      <c r="I197" s="214"/>
      <c r="J197" s="214"/>
      <c r="K197" s="214"/>
      <c r="L197" s="214"/>
      <c r="M197" s="214"/>
      <c r="N197" s="214"/>
      <c r="O197" s="214"/>
      <c r="P197" s="214"/>
      <c r="Q197" s="215"/>
      <c r="R197" s="209" t="s">
        <v>1</v>
      </c>
      <c r="S197" s="209"/>
      <c r="T197" s="213" t="s">
        <v>49</v>
      </c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5"/>
    </row>
    <row r="198" spans="2:30" ht="27" customHeight="1">
      <c r="B198" s="199">
        <f>'一覧予備'!$B$20</f>
      </c>
      <c r="C198" s="200"/>
      <c r="D198" s="200"/>
      <c r="E198" s="200"/>
      <c r="F198" s="201"/>
      <c r="G198" s="199">
        <f>IF(B196="","",VLOOKUP(B198,'選手データ入力'!$A$2:$N$42,2,0))</f>
      </c>
      <c r="H198" s="200"/>
      <c r="I198" s="200"/>
      <c r="J198" s="200"/>
      <c r="K198" s="200"/>
      <c r="L198" s="200"/>
      <c r="M198" s="200"/>
      <c r="N198" s="200"/>
      <c r="O198" s="200"/>
      <c r="P198" s="200"/>
      <c r="Q198" s="201"/>
      <c r="R198" s="205">
        <f>IF(B196="","",VLOOKUP(B198,'選手データ入力'!$A$2:$N$42,4,0))</f>
      </c>
      <c r="S198" s="206"/>
      <c r="T198" s="199">
        <f>IF(B198="","",'基本入力'!$B$9)</f>
      </c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1"/>
    </row>
    <row r="199" spans="2:30" ht="27" customHeight="1">
      <c r="B199" s="202"/>
      <c r="C199" s="203"/>
      <c r="D199" s="203"/>
      <c r="E199" s="203"/>
      <c r="F199" s="204"/>
      <c r="G199" s="202"/>
      <c r="H199" s="203"/>
      <c r="I199" s="203"/>
      <c r="J199" s="203"/>
      <c r="K199" s="203"/>
      <c r="L199" s="203"/>
      <c r="M199" s="203"/>
      <c r="N199" s="203"/>
      <c r="O199" s="203"/>
      <c r="P199" s="203"/>
      <c r="Q199" s="204"/>
      <c r="R199" s="207"/>
      <c r="S199" s="208"/>
      <c r="T199" s="202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4"/>
    </row>
    <row r="200" spans="1:32" ht="13.5">
      <c r="A200" s="9" t="s">
        <v>90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2:30" ht="17.25">
      <c r="B201" s="216" t="s">
        <v>51</v>
      </c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</row>
    <row r="202" spans="2:33" ht="18.75" customHeight="1">
      <c r="B202" s="196" t="s">
        <v>91</v>
      </c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8"/>
      <c r="O202" s="192" t="s">
        <v>43</v>
      </c>
      <c r="P202" s="193"/>
      <c r="Q202" s="196" t="s">
        <v>46</v>
      </c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8"/>
      <c r="AE202" s="217" t="s">
        <v>96</v>
      </c>
      <c r="AF202" s="217"/>
      <c r="AG202" s="217"/>
    </row>
    <row r="203" spans="2:33" ht="31.5" customHeight="1">
      <c r="B203" s="210">
        <f>IF('選手データ入力'!M28="","",VLOOKUP(B205,'選手データ入力'!$A$2:$N$42,12,0))</f>
      </c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2"/>
      <c r="O203" s="194"/>
      <c r="P203" s="195"/>
      <c r="Q203" s="213" t="s">
        <v>44</v>
      </c>
      <c r="R203" s="214"/>
      <c r="S203" s="214"/>
      <c r="T203" s="214"/>
      <c r="U203" s="215"/>
      <c r="V203" s="210"/>
      <c r="W203" s="211"/>
      <c r="X203" s="211"/>
      <c r="Y203" s="211"/>
      <c r="Z203" s="211"/>
      <c r="AA203" s="211"/>
      <c r="AB203" s="211"/>
      <c r="AC203" s="211"/>
      <c r="AD203" s="212"/>
      <c r="AE203" s="218"/>
      <c r="AF203" s="218"/>
      <c r="AG203" s="218"/>
    </row>
    <row r="204" spans="2:30" ht="18.75" customHeight="1">
      <c r="B204" s="213" t="s">
        <v>47</v>
      </c>
      <c r="C204" s="214"/>
      <c r="D204" s="214"/>
      <c r="E204" s="214"/>
      <c r="F204" s="215"/>
      <c r="G204" s="213" t="s">
        <v>48</v>
      </c>
      <c r="H204" s="214"/>
      <c r="I204" s="214"/>
      <c r="J204" s="214"/>
      <c r="K204" s="214"/>
      <c r="L204" s="214"/>
      <c r="M204" s="214"/>
      <c r="N204" s="214"/>
      <c r="O204" s="214"/>
      <c r="P204" s="214"/>
      <c r="Q204" s="215"/>
      <c r="R204" s="209" t="s">
        <v>1</v>
      </c>
      <c r="S204" s="209"/>
      <c r="T204" s="213" t="s">
        <v>49</v>
      </c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5"/>
    </row>
    <row r="205" spans="2:30" ht="27" customHeight="1">
      <c r="B205" s="199">
        <f>'一覧予備'!$B$21</f>
      </c>
      <c r="C205" s="200"/>
      <c r="D205" s="200"/>
      <c r="E205" s="200"/>
      <c r="F205" s="201"/>
      <c r="G205" s="199">
        <f>IF(B203="","",VLOOKUP(B205,'選手データ入力'!$A$2:$N$42,2,0))</f>
      </c>
      <c r="H205" s="200"/>
      <c r="I205" s="200"/>
      <c r="J205" s="200"/>
      <c r="K205" s="200"/>
      <c r="L205" s="200"/>
      <c r="M205" s="200"/>
      <c r="N205" s="200"/>
      <c r="O205" s="200"/>
      <c r="P205" s="200"/>
      <c r="Q205" s="201"/>
      <c r="R205" s="205">
        <f>IF(B203="","",VLOOKUP(B205,'選手データ入力'!$A$2:$N$42,4,0))</f>
      </c>
      <c r="S205" s="206"/>
      <c r="T205" s="199">
        <f>IF(B205="","",'基本入力'!$B$9)</f>
      </c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1"/>
    </row>
    <row r="206" spans="2:30" ht="27" customHeight="1">
      <c r="B206" s="202"/>
      <c r="C206" s="203"/>
      <c r="D206" s="203"/>
      <c r="E206" s="203"/>
      <c r="F206" s="204"/>
      <c r="G206" s="202"/>
      <c r="H206" s="203"/>
      <c r="I206" s="203"/>
      <c r="J206" s="203"/>
      <c r="K206" s="203"/>
      <c r="L206" s="203"/>
      <c r="M206" s="203"/>
      <c r="N206" s="203"/>
      <c r="O206" s="203"/>
      <c r="P206" s="203"/>
      <c r="Q206" s="204"/>
      <c r="R206" s="207"/>
      <c r="S206" s="208"/>
      <c r="T206" s="202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4"/>
    </row>
    <row r="207" spans="1:32" ht="13.5">
      <c r="A207" s="9" t="s">
        <v>90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2:30" ht="18" customHeight="1">
      <c r="B208" s="216" t="s">
        <v>51</v>
      </c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</row>
    <row r="209" spans="2:33" ht="19.5" customHeight="1">
      <c r="B209" s="196" t="s">
        <v>91</v>
      </c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8"/>
      <c r="O209" s="192" t="s">
        <v>43</v>
      </c>
      <c r="P209" s="193"/>
      <c r="Q209" s="196" t="s">
        <v>46</v>
      </c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8"/>
      <c r="AE209" s="217" t="s">
        <v>96</v>
      </c>
      <c r="AF209" s="217"/>
      <c r="AG209" s="217"/>
    </row>
    <row r="210" spans="2:33" ht="31.5" customHeight="1">
      <c r="B210" s="210">
        <f>IF('選手データ入力'!M29="","",VLOOKUP(B212,'選手データ入力'!$A$2:$N$42,12,0))</f>
      </c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2"/>
      <c r="O210" s="194"/>
      <c r="P210" s="195"/>
      <c r="Q210" s="213" t="s">
        <v>44</v>
      </c>
      <c r="R210" s="214"/>
      <c r="S210" s="214"/>
      <c r="T210" s="214"/>
      <c r="U210" s="215"/>
      <c r="V210" s="210"/>
      <c r="W210" s="211"/>
      <c r="X210" s="211"/>
      <c r="Y210" s="211"/>
      <c r="Z210" s="211"/>
      <c r="AA210" s="211"/>
      <c r="AB210" s="211"/>
      <c r="AC210" s="211"/>
      <c r="AD210" s="212"/>
      <c r="AE210" s="218"/>
      <c r="AF210" s="218"/>
      <c r="AG210" s="218"/>
    </row>
    <row r="211" spans="2:30" ht="18.75" customHeight="1">
      <c r="B211" s="213" t="s">
        <v>47</v>
      </c>
      <c r="C211" s="214"/>
      <c r="D211" s="214"/>
      <c r="E211" s="214"/>
      <c r="F211" s="215"/>
      <c r="G211" s="213" t="s">
        <v>48</v>
      </c>
      <c r="H211" s="214"/>
      <c r="I211" s="214"/>
      <c r="J211" s="214"/>
      <c r="K211" s="214"/>
      <c r="L211" s="214"/>
      <c r="M211" s="214"/>
      <c r="N211" s="214"/>
      <c r="O211" s="214"/>
      <c r="P211" s="214"/>
      <c r="Q211" s="215"/>
      <c r="R211" s="209" t="s">
        <v>1</v>
      </c>
      <c r="S211" s="209"/>
      <c r="T211" s="213" t="s">
        <v>49</v>
      </c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5"/>
    </row>
    <row r="212" spans="2:30" ht="27" customHeight="1">
      <c r="B212" s="199">
        <f>'一覧予備'!$B$22</f>
      </c>
      <c r="C212" s="200"/>
      <c r="D212" s="200"/>
      <c r="E212" s="200"/>
      <c r="F212" s="201"/>
      <c r="G212" s="199">
        <f>IF(B210="","",VLOOKUP(B212,'選手データ入力'!$A$2:$N$42,2,0))</f>
      </c>
      <c r="H212" s="200"/>
      <c r="I212" s="200"/>
      <c r="J212" s="200"/>
      <c r="K212" s="200"/>
      <c r="L212" s="200"/>
      <c r="M212" s="200"/>
      <c r="N212" s="200"/>
      <c r="O212" s="200"/>
      <c r="P212" s="200"/>
      <c r="Q212" s="201"/>
      <c r="R212" s="205">
        <f>IF(B210="","",VLOOKUP(B212,'選手データ入力'!$A$2:$N$42,4,0))</f>
      </c>
      <c r="S212" s="206"/>
      <c r="T212" s="199">
        <f>IF(B212="","",'基本入力'!$B$9)</f>
      </c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1"/>
    </row>
    <row r="213" spans="2:30" ht="27" customHeight="1">
      <c r="B213" s="202"/>
      <c r="C213" s="203"/>
      <c r="D213" s="203"/>
      <c r="E213" s="203"/>
      <c r="F213" s="204"/>
      <c r="G213" s="202"/>
      <c r="H213" s="203"/>
      <c r="I213" s="203"/>
      <c r="J213" s="203"/>
      <c r="K213" s="203"/>
      <c r="L213" s="203"/>
      <c r="M213" s="203"/>
      <c r="N213" s="203"/>
      <c r="O213" s="203"/>
      <c r="P213" s="203"/>
      <c r="Q213" s="204"/>
      <c r="R213" s="207"/>
      <c r="S213" s="208"/>
      <c r="T213" s="202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4"/>
    </row>
    <row r="214" spans="1:32" ht="13.5">
      <c r="A214" s="9" t="s">
        <v>90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2:30" ht="18" customHeight="1">
      <c r="B215" s="216" t="s">
        <v>51</v>
      </c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</row>
    <row r="216" spans="2:33" ht="19.5" customHeight="1">
      <c r="B216" s="196" t="s">
        <v>91</v>
      </c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8"/>
      <c r="O216" s="192" t="s">
        <v>43</v>
      </c>
      <c r="P216" s="193"/>
      <c r="Q216" s="196" t="s">
        <v>46</v>
      </c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8"/>
      <c r="AE216" s="217" t="s">
        <v>96</v>
      </c>
      <c r="AF216" s="217"/>
      <c r="AG216" s="217"/>
    </row>
    <row r="217" spans="2:33" ht="31.5" customHeight="1">
      <c r="B217" s="210">
        <f>IF('選手データ入力'!M30="","",VLOOKUP(B219,'選手データ入力'!$A$2:$N$42,12,0))</f>
      </c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2"/>
      <c r="O217" s="194"/>
      <c r="P217" s="195"/>
      <c r="Q217" s="213" t="s">
        <v>44</v>
      </c>
      <c r="R217" s="214"/>
      <c r="S217" s="214"/>
      <c r="T217" s="214"/>
      <c r="U217" s="215"/>
      <c r="V217" s="210"/>
      <c r="W217" s="211"/>
      <c r="X217" s="211"/>
      <c r="Y217" s="211"/>
      <c r="Z217" s="211"/>
      <c r="AA217" s="211"/>
      <c r="AB217" s="211"/>
      <c r="AC217" s="211"/>
      <c r="AD217" s="212"/>
      <c r="AE217" s="218"/>
      <c r="AF217" s="218"/>
      <c r="AG217" s="218"/>
    </row>
    <row r="218" spans="2:30" ht="18.75" customHeight="1">
      <c r="B218" s="213" t="s">
        <v>47</v>
      </c>
      <c r="C218" s="214"/>
      <c r="D218" s="214"/>
      <c r="E218" s="214"/>
      <c r="F218" s="215"/>
      <c r="G218" s="213" t="s">
        <v>48</v>
      </c>
      <c r="H218" s="214"/>
      <c r="I218" s="214"/>
      <c r="J218" s="214"/>
      <c r="K218" s="214"/>
      <c r="L218" s="214"/>
      <c r="M218" s="214"/>
      <c r="N218" s="214"/>
      <c r="O218" s="214"/>
      <c r="P218" s="214"/>
      <c r="Q218" s="215"/>
      <c r="R218" s="209" t="s">
        <v>1</v>
      </c>
      <c r="S218" s="209"/>
      <c r="T218" s="213" t="s">
        <v>49</v>
      </c>
      <c r="U218" s="214"/>
      <c r="V218" s="214"/>
      <c r="W218" s="214"/>
      <c r="X218" s="214"/>
      <c r="Y218" s="214"/>
      <c r="Z218" s="214"/>
      <c r="AA218" s="214"/>
      <c r="AB218" s="214"/>
      <c r="AC218" s="214"/>
      <c r="AD218" s="215"/>
    </row>
    <row r="219" spans="2:30" ht="27" customHeight="1">
      <c r="B219" s="199">
        <f>'一覧予備'!$B$23</f>
      </c>
      <c r="C219" s="200"/>
      <c r="D219" s="200"/>
      <c r="E219" s="200"/>
      <c r="F219" s="201"/>
      <c r="G219" s="199">
        <f>IF(B217="","",VLOOKUP(B219,'選手データ入力'!$A$2:$N$42,2,0))</f>
      </c>
      <c r="H219" s="200"/>
      <c r="I219" s="200"/>
      <c r="J219" s="200"/>
      <c r="K219" s="200"/>
      <c r="L219" s="200"/>
      <c r="M219" s="200"/>
      <c r="N219" s="200"/>
      <c r="O219" s="200"/>
      <c r="P219" s="200"/>
      <c r="Q219" s="201"/>
      <c r="R219" s="205">
        <f>IF(B217="","",VLOOKUP(B219,'選手データ入力'!$A$2:$N$42,4,0))</f>
      </c>
      <c r="S219" s="206"/>
      <c r="T219" s="199">
        <f>IF(B219="","",'基本入力'!$B$9)</f>
      </c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1"/>
    </row>
    <row r="220" spans="2:30" ht="27" customHeight="1">
      <c r="B220" s="202"/>
      <c r="C220" s="203"/>
      <c r="D220" s="203"/>
      <c r="E220" s="203"/>
      <c r="F220" s="204"/>
      <c r="G220" s="202"/>
      <c r="H220" s="203"/>
      <c r="I220" s="203"/>
      <c r="J220" s="203"/>
      <c r="K220" s="203"/>
      <c r="L220" s="203"/>
      <c r="M220" s="203"/>
      <c r="N220" s="203"/>
      <c r="O220" s="203"/>
      <c r="P220" s="203"/>
      <c r="Q220" s="204"/>
      <c r="R220" s="207"/>
      <c r="S220" s="208"/>
      <c r="T220" s="202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4"/>
    </row>
    <row r="221" spans="1:32" ht="13.5">
      <c r="A221" s="9" t="s">
        <v>90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3" spans="1:32" ht="13.5" customHeight="1">
      <c r="A223" s="9" t="s">
        <v>90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2:30" ht="17.25">
      <c r="B224" s="216" t="s">
        <v>51</v>
      </c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</row>
    <row r="225" spans="2:33" s="7" customFormat="1" ht="18.75" customHeight="1">
      <c r="B225" s="196" t="s">
        <v>91</v>
      </c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8"/>
      <c r="O225" s="192" t="s">
        <v>43</v>
      </c>
      <c r="P225" s="193"/>
      <c r="Q225" s="196" t="s">
        <v>46</v>
      </c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8"/>
      <c r="AE225" s="217" t="s">
        <v>96</v>
      </c>
      <c r="AF225" s="217"/>
      <c r="AG225" s="217"/>
    </row>
    <row r="226" spans="2:33" ht="31.5" customHeight="1">
      <c r="B226" s="210">
        <f>IF('選手データ入力'!M31="","",VLOOKUP(B228,'選手データ入力'!$A$2:$N$42,12,0))</f>
      </c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2"/>
      <c r="O226" s="194"/>
      <c r="P226" s="195"/>
      <c r="Q226" s="213" t="s">
        <v>44</v>
      </c>
      <c r="R226" s="214"/>
      <c r="S226" s="214"/>
      <c r="T226" s="214"/>
      <c r="U226" s="215"/>
      <c r="V226" s="210"/>
      <c r="W226" s="211"/>
      <c r="X226" s="211"/>
      <c r="Y226" s="211"/>
      <c r="Z226" s="211"/>
      <c r="AA226" s="211"/>
      <c r="AB226" s="211"/>
      <c r="AC226" s="211"/>
      <c r="AD226" s="212"/>
      <c r="AE226" s="218"/>
      <c r="AF226" s="218"/>
      <c r="AG226" s="218"/>
    </row>
    <row r="227" spans="2:30" ht="18.75" customHeight="1">
      <c r="B227" s="213" t="s">
        <v>47</v>
      </c>
      <c r="C227" s="214"/>
      <c r="D227" s="214"/>
      <c r="E227" s="214"/>
      <c r="F227" s="215"/>
      <c r="G227" s="213" t="s">
        <v>48</v>
      </c>
      <c r="H227" s="214"/>
      <c r="I227" s="214"/>
      <c r="J227" s="214"/>
      <c r="K227" s="214"/>
      <c r="L227" s="214"/>
      <c r="M227" s="214"/>
      <c r="N227" s="214"/>
      <c r="O227" s="214"/>
      <c r="P227" s="214"/>
      <c r="Q227" s="215"/>
      <c r="R227" s="209" t="s">
        <v>1</v>
      </c>
      <c r="S227" s="209"/>
      <c r="T227" s="213" t="s">
        <v>49</v>
      </c>
      <c r="U227" s="214"/>
      <c r="V227" s="214"/>
      <c r="W227" s="214"/>
      <c r="X227" s="214"/>
      <c r="Y227" s="214"/>
      <c r="Z227" s="214"/>
      <c r="AA227" s="214"/>
      <c r="AB227" s="214"/>
      <c r="AC227" s="214"/>
      <c r="AD227" s="215"/>
    </row>
    <row r="228" spans="2:30" ht="27" customHeight="1">
      <c r="B228" s="199">
        <f>'一覧予備'!$B$24</f>
      </c>
      <c r="C228" s="200"/>
      <c r="D228" s="200"/>
      <c r="E228" s="200"/>
      <c r="F228" s="201"/>
      <c r="G228" s="199">
        <f>IF(B226="","",VLOOKUP(B228,'選手データ入力'!$A$2:$N$42,2,0))</f>
      </c>
      <c r="H228" s="200"/>
      <c r="I228" s="200"/>
      <c r="J228" s="200"/>
      <c r="K228" s="200"/>
      <c r="L228" s="200"/>
      <c r="M228" s="200"/>
      <c r="N228" s="200"/>
      <c r="O228" s="200"/>
      <c r="P228" s="200"/>
      <c r="Q228" s="201"/>
      <c r="R228" s="205">
        <f>IF(B226="","",VLOOKUP(B228,'選手データ入力'!$A$2:$N$42,4,0))</f>
      </c>
      <c r="S228" s="206"/>
      <c r="T228" s="199">
        <f>IF(B228="","",'基本入力'!$B$9)</f>
      </c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1"/>
    </row>
    <row r="229" spans="2:30" ht="27" customHeight="1">
      <c r="B229" s="202"/>
      <c r="C229" s="203"/>
      <c r="D229" s="203"/>
      <c r="E229" s="203"/>
      <c r="F229" s="204"/>
      <c r="G229" s="202"/>
      <c r="H229" s="203"/>
      <c r="I229" s="203"/>
      <c r="J229" s="203"/>
      <c r="K229" s="203"/>
      <c r="L229" s="203"/>
      <c r="M229" s="203"/>
      <c r="N229" s="203"/>
      <c r="O229" s="203"/>
      <c r="P229" s="203"/>
      <c r="Q229" s="204"/>
      <c r="R229" s="207"/>
      <c r="S229" s="208"/>
      <c r="T229" s="202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4"/>
    </row>
    <row r="230" spans="1:32" ht="13.5">
      <c r="A230" s="9" t="s">
        <v>90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2:30" ht="17.25">
      <c r="B231" s="216" t="s">
        <v>51</v>
      </c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</row>
    <row r="232" spans="2:33" ht="18.75" customHeight="1">
      <c r="B232" s="196" t="s">
        <v>91</v>
      </c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8"/>
      <c r="O232" s="192" t="s">
        <v>43</v>
      </c>
      <c r="P232" s="193"/>
      <c r="Q232" s="196" t="s">
        <v>46</v>
      </c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8"/>
      <c r="AE232" s="217" t="s">
        <v>96</v>
      </c>
      <c r="AF232" s="217"/>
      <c r="AG232" s="217"/>
    </row>
    <row r="233" spans="2:33" ht="31.5" customHeight="1">
      <c r="B233" s="210">
        <f>IF('選手データ入力'!M32="","",VLOOKUP(B235,'選手データ入力'!$A$2:$N$42,12,0))</f>
      </c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2"/>
      <c r="O233" s="194"/>
      <c r="P233" s="195"/>
      <c r="Q233" s="213" t="s">
        <v>44</v>
      </c>
      <c r="R233" s="214"/>
      <c r="S233" s="214"/>
      <c r="T233" s="214"/>
      <c r="U233" s="215"/>
      <c r="V233" s="210"/>
      <c r="W233" s="211"/>
      <c r="X233" s="211"/>
      <c r="Y233" s="211"/>
      <c r="Z233" s="211"/>
      <c r="AA233" s="211"/>
      <c r="AB233" s="211"/>
      <c r="AC233" s="211"/>
      <c r="AD233" s="212"/>
      <c r="AE233" s="218"/>
      <c r="AF233" s="218"/>
      <c r="AG233" s="218"/>
    </row>
    <row r="234" spans="2:30" ht="18.75" customHeight="1">
      <c r="B234" s="213" t="s">
        <v>47</v>
      </c>
      <c r="C234" s="214"/>
      <c r="D234" s="214"/>
      <c r="E234" s="214"/>
      <c r="F234" s="215"/>
      <c r="G234" s="213" t="s">
        <v>48</v>
      </c>
      <c r="H234" s="214"/>
      <c r="I234" s="214"/>
      <c r="J234" s="214"/>
      <c r="K234" s="214"/>
      <c r="L234" s="214"/>
      <c r="M234" s="214"/>
      <c r="N234" s="214"/>
      <c r="O234" s="214"/>
      <c r="P234" s="214"/>
      <c r="Q234" s="215"/>
      <c r="R234" s="209" t="s">
        <v>1</v>
      </c>
      <c r="S234" s="209"/>
      <c r="T234" s="213" t="s">
        <v>49</v>
      </c>
      <c r="U234" s="214"/>
      <c r="V234" s="214"/>
      <c r="W234" s="214"/>
      <c r="X234" s="214"/>
      <c r="Y234" s="214"/>
      <c r="Z234" s="214"/>
      <c r="AA234" s="214"/>
      <c r="AB234" s="214"/>
      <c r="AC234" s="214"/>
      <c r="AD234" s="215"/>
    </row>
    <row r="235" spans="2:30" ht="27" customHeight="1">
      <c r="B235" s="199">
        <f>'一覧予備'!$B$25</f>
      </c>
      <c r="C235" s="200"/>
      <c r="D235" s="200"/>
      <c r="E235" s="200"/>
      <c r="F235" s="201"/>
      <c r="G235" s="199">
        <f>IF(B233="","",VLOOKUP(B235,'選手データ入力'!$A$2:$N$42,2,0))</f>
      </c>
      <c r="H235" s="200"/>
      <c r="I235" s="200"/>
      <c r="J235" s="200"/>
      <c r="K235" s="200"/>
      <c r="L235" s="200"/>
      <c r="M235" s="200"/>
      <c r="N235" s="200"/>
      <c r="O235" s="200"/>
      <c r="P235" s="200"/>
      <c r="Q235" s="201"/>
      <c r="R235" s="205">
        <f>IF(B233="","",VLOOKUP(B235,'選手データ入力'!$A$2:$N$42,4,0))</f>
      </c>
      <c r="S235" s="206"/>
      <c r="T235" s="199">
        <f>IF(B235="","",'基本入力'!$B$9)</f>
      </c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1"/>
    </row>
    <row r="236" spans="2:30" ht="27" customHeight="1">
      <c r="B236" s="202"/>
      <c r="C236" s="203"/>
      <c r="D236" s="203"/>
      <c r="E236" s="203"/>
      <c r="F236" s="204"/>
      <c r="G236" s="202"/>
      <c r="H236" s="203"/>
      <c r="I236" s="203"/>
      <c r="J236" s="203"/>
      <c r="K236" s="203"/>
      <c r="L236" s="203"/>
      <c r="M236" s="203"/>
      <c r="N236" s="203"/>
      <c r="O236" s="203"/>
      <c r="P236" s="203"/>
      <c r="Q236" s="204"/>
      <c r="R236" s="207"/>
      <c r="S236" s="208"/>
      <c r="T236" s="202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4"/>
    </row>
    <row r="237" spans="1:32" ht="13.5">
      <c r="A237" s="9" t="s">
        <v>90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2:30" ht="17.25">
      <c r="B238" s="216" t="s">
        <v>51</v>
      </c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</row>
    <row r="239" spans="2:33" ht="18.75" customHeight="1">
      <c r="B239" s="196" t="s">
        <v>91</v>
      </c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8"/>
      <c r="O239" s="192" t="s">
        <v>43</v>
      </c>
      <c r="P239" s="193"/>
      <c r="Q239" s="196" t="s">
        <v>46</v>
      </c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8"/>
      <c r="AE239" s="217" t="s">
        <v>96</v>
      </c>
      <c r="AF239" s="217"/>
      <c r="AG239" s="217"/>
    </row>
    <row r="240" spans="2:33" ht="31.5" customHeight="1">
      <c r="B240" s="210">
        <f>IF('選手データ入力'!M33="","",VLOOKUP(B242,'選手データ入力'!$A$2:$N$42,12,0))</f>
      </c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2"/>
      <c r="O240" s="194"/>
      <c r="P240" s="195"/>
      <c r="Q240" s="213" t="s">
        <v>44</v>
      </c>
      <c r="R240" s="214"/>
      <c r="S240" s="214"/>
      <c r="T240" s="214"/>
      <c r="U240" s="215"/>
      <c r="V240" s="210"/>
      <c r="W240" s="211"/>
      <c r="X240" s="211"/>
      <c r="Y240" s="211"/>
      <c r="Z240" s="211"/>
      <c r="AA240" s="211"/>
      <c r="AB240" s="211"/>
      <c r="AC240" s="211"/>
      <c r="AD240" s="212"/>
      <c r="AE240" s="218"/>
      <c r="AF240" s="218"/>
      <c r="AG240" s="218"/>
    </row>
    <row r="241" spans="2:30" ht="18.75" customHeight="1">
      <c r="B241" s="213" t="s">
        <v>47</v>
      </c>
      <c r="C241" s="214"/>
      <c r="D241" s="214"/>
      <c r="E241" s="214"/>
      <c r="F241" s="215"/>
      <c r="G241" s="213" t="s">
        <v>48</v>
      </c>
      <c r="H241" s="214"/>
      <c r="I241" s="214"/>
      <c r="J241" s="214"/>
      <c r="K241" s="214"/>
      <c r="L241" s="214"/>
      <c r="M241" s="214"/>
      <c r="N241" s="214"/>
      <c r="O241" s="214"/>
      <c r="P241" s="214"/>
      <c r="Q241" s="215"/>
      <c r="R241" s="209" t="s">
        <v>1</v>
      </c>
      <c r="S241" s="209"/>
      <c r="T241" s="213" t="s">
        <v>49</v>
      </c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5"/>
    </row>
    <row r="242" spans="2:30" ht="27" customHeight="1">
      <c r="B242" s="199">
        <f>'一覧予備'!$B$26</f>
      </c>
      <c r="C242" s="200"/>
      <c r="D242" s="200"/>
      <c r="E242" s="200"/>
      <c r="F242" s="201"/>
      <c r="G242" s="199">
        <f>IF(B240="","",VLOOKUP(B242,'選手データ入力'!$A$2:$N$42,2,0))</f>
      </c>
      <c r="H242" s="200"/>
      <c r="I242" s="200"/>
      <c r="J242" s="200"/>
      <c r="K242" s="200"/>
      <c r="L242" s="200"/>
      <c r="M242" s="200"/>
      <c r="N242" s="200"/>
      <c r="O242" s="200"/>
      <c r="P242" s="200"/>
      <c r="Q242" s="201"/>
      <c r="R242" s="205">
        <f>IF(B240="","",VLOOKUP(B242,'選手データ入力'!$A$2:$N$42,4,0))</f>
      </c>
      <c r="S242" s="206"/>
      <c r="T242" s="199">
        <f>IF(B242="","",'基本入力'!$B$9)</f>
      </c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1"/>
    </row>
    <row r="243" spans="2:30" ht="27" customHeight="1">
      <c r="B243" s="202"/>
      <c r="C243" s="203"/>
      <c r="D243" s="203"/>
      <c r="E243" s="203"/>
      <c r="F243" s="204"/>
      <c r="G243" s="202"/>
      <c r="H243" s="203"/>
      <c r="I243" s="203"/>
      <c r="J243" s="203"/>
      <c r="K243" s="203"/>
      <c r="L243" s="203"/>
      <c r="M243" s="203"/>
      <c r="N243" s="203"/>
      <c r="O243" s="203"/>
      <c r="P243" s="203"/>
      <c r="Q243" s="204"/>
      <c r="R243" s="207"/>
      <c r="S243" s="208"/>
      <c r="T243" s="202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4"/>
    </row>
    <row r="244" spans="1:32" ht="13.5">
      <c r="A244" s="9" t="s">
        <v>90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2:30" ht="18" customHeight="1">
      <c r="B245" s="216" t="s">
        <v>51</v>
      </c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</row>
    <row r="246" spans="2:33" ht="19.5" customHeight="1">
      <c r="B246" s="196" t="s">
        <v>91</v>
      </c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8"/>
      <c r="O246" s="192" t="s">
        <v>43</v>
      </c>
      <c r="P246" s="193"/>
      <c r="Q246" s="196" t="s">
        <v>46</v>
      </c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8"/>
      <c r="AE246" s="217" t="s">
        <v>96</v>
      </c>
      <c r="AF246" s="217"/>
      <c r="AG246" s="217"/>
    </row>
    <row r="247" spans="2:33" ht="31.5" customHeight="1">
      <c r="B247" s="210">
        <f>IF('選手データ入力'!M34="","",VLOOKUP(B249,'選手データ入力'!$A$2:$N$42,12,0))</f>
      </c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2"/>
      <c r="O247" s="194"/>
      <c r="P247" s="195"/>
      <c r="Q247" s="213" t="s">
        <v>44</v>
      </c>
      <c r="R247" s="214"/>
      <c r="S247" s="214"/>
      <c r="T247" s="214"/>
      <c r="U247" s="215"/>
      <c r="V247" s="210"/>
      <c r="W247" s="211"/>
      <c r="X247" s="211"/>
      <c r="Y247" s="211"/>
      <c r="Z247" s="211"/>
      <c r="AA247" s="211"/>
      <c r="AB247" s="211"/>
      <c r="AC247" s="211"/>
      <c r="AD247" s="212"/>
      <c r="AE247" s="218"/>
      <c r="AF247" s="218"/>
      <c r="AG247" s="218"/>
    </row>
    <row r="248" spans="2:30" ht="18.75" customHeight="1">
      <c r="B248" s="213" t="s">
        <v>47</v>
      </c>
      <c r="C248" s="214"/>
      <c r="D248" s="214"/>
      <c r="E248" s="214"/>
      <c r="F248" s="215"/>
      <c r="G248" s="213" t="s">
        <v>48</v>
      </c>
      <c r="H248" s="214"/>
      <c r="I248" s="214"/>
      <c r="J248" s="214"/>
      <c r="K248" s="214"/>
      <c r="L248" s="214"/>
      <c r="M248" s="214"/>
      <c r="N248" s="214"/>
      <c r="O248" s="214"/>
      <c r="P248" s="214"/>
      <c r="Q248" s="215"/>
      <c r="R248" s="209" t="s">
        <v>1</v>
      </c>
      <c r="S248" s="209"/>
      <c r="T248" s="213" t="s">
        <v>49</v>
      </c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5"/>
    </row>
    <row r="249" spans="2:30" ht="27" customHeight="1">
      <c r="B249" s="199">
        <f>'一覧予備'!$B$27</f>
      </c>
      <c r="C249" s="200"/>
      <c r="D249" s="200"/>
      <c r="E249" s="200"/>
      <c r="F249" s="201"/>
      <c r="G249" s="199">
        <f>IF(B247="","",VLOOKUP(B249,'選手データ入力'!$A$2:$N$42,2,0))</f>
      </c>
      <c r="H249" s="200"/>
      <c r="I249" s="200"/>
      <c r="J249" s="200"/>
      <c r="K249" s="200"/>
      <c r="L249" s="200"/>
      <c r="M249" s="200"/>
      <c r="N249" s="200"/>
      <c r="O249" s="200"/>
      <c r="P249" s="200"/>
      <c r="Q249" s="201"/>
      <c r="R249" s="205">
        <f>IF(B247="","",VLOOKUP(B249,'選手データ入力'!$A$2:$N$42,4,0))</f>
      </c>
      <c r="S249" s="206"/>
      <c r="T249" s="199">
        <f>IF(B249="","",'基本入力'!$B$9)</f>
      </c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1"/>
    </row>
    <row r="250" spans="2:30" ht="27" customHeight="1">
      <c r="B250" s="202"/>
      <c r="C250" s="203"/>
      <c r="D250" s="203"/>
      <c r="E250" s="203"/>
      <c r="F250" s="204"/>
      <c r="G250" s="202"/>
      <c r="H250" s="203"/>
      <c r="I250" s="203"/>
      <c r="J250" s="203"/>
      <c r="K250" s="203"/>
      <c r="L250" s="203"/>
      <c r="M250" s="203"/>
      <c r="N250" s="203"/>
      <c r="O250" s="203"/>
      <c r="P250" s="203"/>
      <c r="Q250" s="204"/>
      <c r="R250" s="207"/>
      <c r="S250" s="208"/>
      <c r="T250" s="202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4"/>
    </row>
    <row r="251" spans="1:32" ht="13.5">
      <c r="A251" s="9" t="s">
        <v>90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2:30" ht="18" customHeight="1">
      <c r="B252" s="216" t="s">
        <v>51</v>
      </c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</row>
    <row r="253" spans="2:33" ht="19.5" customHeight="1">
      <c r="B253" s="196" t="s">
        <v>91</v>
      </c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8"/>
      <c r="O253" s="192" t="s">
        <v>43</v>
      </c>
      <c r="P253" s="193"/>
      <c r="Q253" s="196" t="s">
        <v>46</v>
      </c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8"/>
      <c r="AE253" s="217" t="s">
        <v>96</v>
      </c>
      <c r="AF253" s="217"/>
      <c r="AG253" s="217"/>
    </row>
    <row r="254" spans="2:33" ht="31.5" customHeight="1">
      <c r="B254" s="210">
        <f>IF('選手データ入力'!M35="","",VLOOKUP(B256,'選手データ入力'!$A$2:$N$42,12,0))</f>
      </c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2"/>
      <c r="O254" s="194"/>
      <c r="P254" s="195"/>
      <c r="Q254" s="213" t="s">
        <v>44</v>
      </c>
      <c r="R254" s="214"/>
      <c r="S254" s="214"/>
      <c r="T254" s="214"/>
      <c r="U254" s="215"/>
      <c r="V254" s="210"/>
      <c r="W254" s="211"/>
      <c r="X254" s="211"/>
      <c r="Y254" s="211"/>
      <c r="Z254" s="211"/>
      <c r="AA254" s="211"/>
      <c r="AB254" s="211"/>
      <c r="AC254" s="211"/>
      <c r="AD254" s="212"/>
      <c r="AE254" s="218"/>
      <c r="AF254" s="218"/>
      <c r="AG254" s="218"/>
    </row>
    <row r="255" spans="2:30" ht="18.75" customHeight="1">
      <c r="B255" s="213" t="s">
        <v>47</v>
      </c>
      <c r="C255" s="214"/>
      <c r="D255" s="214"/>
      <c r="E255" s="214"/>
      <c r="F255" s="215"/>
      <c r="G255" s="213" t="s">
        <v>48</v>
      </c>
      <c r="H255" s="214"/>
      <c r="I255" s="214"/>
      <c r="J255" s="214"/>
      <c r="K255" s="214"/>
      <c r="L255" s="214"/>
      <c r="M255" s="214"/>
      <c r="N255" s="214"/>
      <c r="O255" s="214"/>
      <c r="P255" s="214"/>
      <c r="Q255" s="215"/>
      <c r="R255" s="209" t="s">
        <v>1</v>
      </c>
      <c r="S255" s="209"/>
      <c r="T255" s="213" t="s">
        <v>49</v>
      </c>
      <c r="U255" s="214"/>
      <c r="V255" s="214"/>
      <c r="W255" s="214"/>
      <c r="X255" s="214"/>
      <c r="Y255" s="214"/>
      <c r="Z255" s="214"/>
      <c r="AA255" s="214"/>
      <c r="AB255" s="214"/>
      <c r="AC255" s="214"/>
      <c r="AD255" s="215"/>
    </row>
    <row r="256" spans="2:30" ht="27" customHeight="1">
      <c r="B256" s="199">
        <f>'一覧予備'!$B$28</f>
      </c>
      <c r="C256" s="200"/>
      <c r="D256" s="200"/>
      <c r="E256" s="200"/>
      <c r="F256" s="201"/>
      <c r="G256" s="199">
        <f>IF(B254="","",VLOOKUP(B256,'選手データ入力'!$A$2:$N$42,2,0))</f>
      </c>
      <c r="H256" s="200"/>
      <c r="I256" s="200"/>
      <c r="J256" s="200"/>
      <c r="K256" s="200"/>
      <c r="L256" s="200"/>
      <c r="M256" s="200"/>
      <c r="N256" s="200"/>
      <c r="O256" s="200"/>
      <c r="P256" s="200"/>
      <c r="Q256" s="201"/>
      <c r="R256" s="205">
        <f>IF(B254="","",VLOOKUP(B256,'選手データ入力'!$A$2:$N$42,4,0))</f>
      </c>
      <c r="S256" s="206"/>
      <c r="T256" s="199">
        <f>IF(B256="","",'基本入力'!$B$9)</f>
      </c>
      <c r="U256" s="200"/>
      <c r="V256" s="200"/>
      <c r="W256" s="200"/>
      <c r="X256" s="200"/>
      <c r="Y256" s="200"/>
      <c r="Z256" s="200"/>
      <c r="AA256" s="200"/>
      <c r="AB256" s="200"/>
      <c r="AC256" s="200"/>
      <c r="AD256" s="201"/>
    </row>
    <row r="257" spans="2:30" ht="27" customHeight="1">
      <c r="B257" s="202"/>
      <c r="C257" s="203"/>
      <c r="D257" s="203"/>
      <c r="E257" s="203"/>
      <c r="F257" s="204"/>
      <c r="G257" s="202"/>
      <c r="H257" s="203"/>
      <c r="I257" s="203"/>
      <c r="J257" s="203"/>
      <c r="K257" s="203"/>
      <c r="L257" s="203"/>
      <c r="M257" s="203"/>
      <c r="N257" s="203"/>
      <c r="O257" s="203"/>
      <c r="P257" s="203"/>
      <c r="Q257" s="204"/>
      <c r="R257" s="207"/>
      <c r="S257" s="208"/>
      <c r="T257" s="202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4"/>
    </row>
    <row r="258" spans="1:32" ht="13.5">
      <c r="A258" s="9" t="s">
        <v>90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60" spans="1:31" ht="13.5" customHeight="1">
      <c r="A260" s="9" t="s">
        <v>90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2:30" ht="17.25">
      <c r="B261" s="216" t="s">
        <v>51</v>
      </c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</row>
    <row r="262" spans="2:33" s="7" customFormat="1" ht="18.75" customHeight="1">
      <c r="B262" s="196" t="s">
        <v>91</v>
      </c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8"/>
      <c r="O262" s="192" t="s">
        <v>43</v>
      </c>
      <c r="P262" s="193"/>
      <c r="Q262" s="196" t="s">
        <v>46</v>
      </c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8"/>
      <c r="AE262" s="217" t="s">
        <v>96</v>
      </c>
      <c r="AF262" s="217"/>
      <c r="AG262" s="217"/>
    </row>
    <row r="263" spans="2:33" ht="31.5" customHeight="1">
      <c r="B263" s="210">
        <f>IF('選手データ入力'!M36="","",VLOOKUP(B265,'選手データ入力'!$A$2:$N$42,12,0))</f>
      </c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2"/>
      <c r="O263" s="194"/>
      <c r="P263" s="195"/>
      <c r="Q263" s="213" t="s">
        <v>44</v>
      </c>
      <c r="R263" s="214"/>
      <c r="S263" s="214"/>
      <c r="T263" s="214"/>
      <c r="U263" s="215"/>
      <c r="V263" s="210"/>
      <c r="W263" s="211"/>
      <c r="X263" s="211"/>
      <c r="Y263" s="211"/>
      <c r="Z263" s="211"/>
      <c r="AA263" s="211"/>
      <c r="AB263" s="211"/>
      <c r="AC263" s="211"/>
      <c r="AD263" s="212"/>
      <c r="AE263" s="218"/>
      <c r="AF263" s="218"/>
      <c r="AG263" s="218"/>
    </row>
    <row r="264" spans="2:30" ht="18.75" customHeight="1">
      <c r="B264" s="213" t="s">
        <v>47</v>
      </c>
      <c r="C264" s="214"/>
      <c r="D264" s="214"/>
      <c r="E264" s="214"/>
      <c r="F264" s="215"/>
      <c r="G264" s="213" t="s">
        <v>48</v>
      </c>
      <c r="H264" s="214"/>
      <c r="I264" s="214"/>
      <c r="J264" s="214"/>
      <c r="K264" s="214"/>
      <c r="L264" s="214"/>
      <c r="M264" s="214"/>
      <c r="N264" s="214"/>
      <c r="O264" s="214"/>
      <c r="P264" s="214"/>
      <c r="Q264" s="215"/>
      <c r="R264" s="209" t="s">
        <v>1</v>
      </c>
      <c r="S264" s="209"/>
      <c r="T264" s="213" t="s">
        <v>49</v>
      </c>
      <c r="U264" s="214"/>
      <c r="V264" s="214"/>
      <c r="W264" s="214"/>
      <c r="X264" s="214"/>
      <c r="Y264" s="214"/>
      <c r="Z264" s="214"/>
      <c r="AA264" s="214"/>
      <c r="AB264" s="214"/>
      <c r="AC264" s="214"/>
      <c r="AD264" s="215"/>
    </row>
    <row r="265" spans="2:30" ht="27" customHeight="1">
      <c r="B265" s="199">
        <f>'一覧予備'!$B$29</f>
      </c>
      <c r="C265" s="200"/>
      <c r="D265" s="200"/>
      <c r="E265" s="200"/>
      <c r="F265" s="201"/>
      <c r="G265" s="199">
        <f>IF(B263="","",VLOOKUP(B265,'選手データ入力'!$A$2:$N$42,2,0))</f>
      </c>
      <c r="H265" s="200"/>
      <c r="I265" s="200"/>
      <c r="J265" s="200"/>
      <c r="K265" s="200"/>
      <c r="L265" s="200"/>
      <c r="M265" s="200"/>
      <c r="N265" s="200"/>
      <c r="O265" s="200"/>
      <c r="P265" s="200"/>
      <c r="Q265" s="201"/>
      <c r="R265" s="205">
        <f>IF(B263="","",VLOOKUP(B265,'選手データ入力'!$A$2:$N$42,4,0))</f>
      </c>
      <c r="S265" s="206"/>
      <c r="T265" s="199">
        <f>IF(B265="","",'基本入力'!$B$9)</f>
      </c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1"/>
    </row>
    <row r="266" spans="2:30" ht="27" customHeight="1">
      <c r="B266" s="202"/>
      <c r="C266" s="203"/>
      <c r="D266" s="203"/>
      <c r="E266" s="203"/>
      <c r="F266" s="204"/>
      <c r="G266" s="202"/>
      <c r="H266" s="203"/>
      <c r="I266" s="203"/>
      <c r="J266" s="203"/>
      <c r="K266" s="203"/>
      <c r="L266" s="203"/>
      <c r="M266" s="203"/>
      <c r="N266" s="203"/>
      <c r="O266" s="203"/>
      <c r="P266" s="203"/>
      <c r="Q266" s="204"/>
      <c r="R266" s="207"/>
      <c r="S266" s="208"/>
      <c r="T266" s="202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4"/>
    </row>
    <row r="267" spans="1:32" ht="13.5">
      <c r="A267" s="9" t="s">
        <v>90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2:30" ht="17.25">
      <c r="B268" s="216" t="s">
        <v>51</v>
      </c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</row>
    <row r="269" spans="2:33" ht="18.75" customHeight="1">
      <c r="B269" s="196" t="s">
        <v>91</v>
      </c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8"/>
      <c r="O269" s="192" t="s">
        <v>43</v>
      </c>
      <c r="P269" s="193"/>
      <c r="Q269" s="196" t="s">
        <v>46</v>
      </c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8"/>
      <c r="AE269" s="217" t="s">
        <v>96</v>
      </c>
      <c r="AF269" s="217"/>
      <c r="AG269" s="217"/>
    </row>
    <row r="270" spans="2:33" ht="31.5" customHeight="1">
      <c r="B270" s="210">
        <f>IF('選手データ入力'!M37="","",VLOOKUP(B272,'選手データ入力'!$A$2:$N$42,12,0))</f>
      </c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2"/>
      <c r="O270" s="194"/>
      <c r="P270" s="195"/>
      <c r="Q270" s="213" t="s">
        <v>44</v>
      </c>
      <c r="R270" s="214"/>
      <c r="S270" s="214"/>
      <c r="T270" s="214"/>
      <c r="U270" s="215"/>
      <c r="V270" s="210"/>
      <c r="W270" s="211"/>
      <c r="X270" s="211"/>
      <c r="Y270" s="211"/>
      <c r="Z270" s="211"/>
      <c r="AA270" s="211"/>
      <c r="AB270" s="211"/>
      <c r="AC270" s="211"/>
      <c r="AD270" s="212"/>
      <c r="AE270" s="218"/>
      <c r="AF270" s="218"/>
      <c r="AG270" s="218"/>
    </row>
    <row r="271" spans="2:30" ht="18.75" customHeight="1">
      <c r="B271" s="213" t="s">
        <v>47</v>
      </c>
      <c r="C271" s="214"/>
      <c r="D271" s="214"/>
      <c r="E271" s="214"/>
      <c r="F271" s="215"/>
      <c r="G271" s="213" t="s">
        <v>48</v>
      </c>
      <c r="H271" s="214"/>
      <c r="I271" s="214"/>
      <c r="J271" s="214"/>
      <c r="K271" s="214"/>
      <c r="L271" s="214"/>
      <c r="M271" s="214"/>
      <c r="N271" s="214"/>
      <c r="O271" s="214"/>
      <c r="P271" s="214"/>
      <c r="Q271" s="215"/>
      <c r="R271" s="209" t="s">
        <v>1</v>
      </c>
      <c r="S271" s="209"/>
      <c r="T271" s="213" t="s">
        <v>49</v>
      </c>
      <c r="U271" s="214"/>
      <c r="V271" s="214"/>
      <c r="W271" s="214"/>
      <c r="X271" s="214"/>
      <c r="Y271" s="214"/>
      <c r="Z271" s="214"/>
      <c r="AA271" s="214"/>
      <c r="AB271" s="214"/>
      <c r="AC271" s="214"/>
      <c r="AD271" s="215"/>
    </row>
    <row r="272" spans="2:30" ht="27" customHeight="1">
      <c r="B272" s="199">
        <f>'一覧予備'!$B$30</f>
      </c>
      <c r="C272" s="200"/>
      <c r="D272" s="200"/>
      <c r="E272" s="200"/>
      <c r="F272" s="201"/>
      <c r="G272" s="199">
        <f>IF(B270="","",VLOOKUP(B272,'選手データ入力'!$A$2:$N$42,2,0))</f>
      </c>
      <c r="H272" s="200"/>
      <c r="I272" s="200"/>
      <c r="J272" s="200"/>
      <c r="K272" s="200"/>
      <c r="L272" s="200"/>
      <c r="M272" s="200"/>
      <c r="N272" s="200"/>
      <c r="O272" s="200"/>
      <c r="P272" s="200"/>
      <c r="Q272" s="201"/>
      <c r="R272" s="205">
        <f>IF(B270="","",VLOOKUP(B272,'選手データ入力'!$A$2:$N$42,4,0))</f>
      </c>
      <c r="S272" s="206"/>
      <c r="T272" s="199">
        <f>IF(B272="","",'基本入力'!$B$9)</f>
      </c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1"/>
    </row>
    <row r="273" spans="2:30" ht="27" customHeight="1">
      <c r="B273" s="202"/>
      <c r="C273" s="203"/>
      <c r="D273" s="203"/>
      <c r="E273" s="203"/>
      <c r="F273" s="204"/>
      <c r="G273" s="202"/>
      <c r="H273" s="203"/>
      <c r="I273" s="203"/>
      <c r="J273" s="203"/>
      <c r="K273" s="203"/>
      <c r="L273" s="203"/>
      <c r="M273" s="203"/>
      <c r="N273" s="203"/>
      <c r="O273" s="203"/>
      <c r="P273" s="203"/>
      <c r="Q273" s="204"/>
      <c r="R273" s="207"/>
      <c r="S273" s="208"/>
      <c r="T273" s="202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4"/>
    </row>
    <row r="274" spans="1:32" ht="13.5">
      <c r="A274" s="9" t="s">
        <v>90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2:30" ht="17.25">
      <c r="B275" s="216" t="s">
        <v>51</v>
      </c>
      <c r="C275" s="216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</row>
    <row r="276" spans="2:33" ht="18.75" customHeight="1">
      <c r="B276" s="196" t="s">
        <v>91</v>
      </c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8"/>
      <c r="O276" s="192" t="s">
        <v>43</v>
      </c>
      <c r="P276" s="193"/>
      <c r="Q276" s="196" t="s">
        <v>46</v>
      </c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8"/>
      <c r="AE276" s="217" t="s">
        <v>96</v>
      </c>
      <c r="AF276" s="217"/>
      <c r="AG276" s="217"/>
    </row>
    <row r="277" spans="2:33" ht="31.5" customHeight="1">
      <c r="B277" s="210">
        <f>IF('選手データ入力'!M38="","",VLOOKUP(B279,'選手データ入力'!$A$2:$N$42,12,0))</f>
      </c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2"/>
      <c r="O277" s="194"/>
      <c r="P277" s="195"/>
      <c r="Q277" s="213" t="s">
        <v>44</v>
      </c>
      <c r="R277" s="214"/>
      <c r="S277" s="214"/>
      <c r="T277" s="214"/>
      <c r="U277" s="215"/>
      <c r="V277" s="210"/>
      <c r="W277" s="211"/>
      <c r="X277" s="211"/>
      <c r="Y277" s="211"/>
      <c r="Z277" s="211"/>
      <c r="AA277" s="211"/>
      <c r="AB277" s="211"/>
      <c r="AC277" s="211"/>
      <c r="AD277" s="212"/>
      <c r="AE277" s="218"/>
      <c r="AF277" s="218"/>
      <c r="AG277" s="218"/>
    </row>
    <row r="278" spans="2:30" ht="18.75" customHeight="1">
      <c r="B278" s="213" t="s">
        <v>47</v>
      </c>
      <c r="C278" s="214"/>
      <c r="D278" s="214"/>
      <c r="E278" s="214"/>
      <c r="F278" s="215"/>
      <c r="G278" s="213" t="s">
        <v>48</v>
      </c>
      <c r="H278" s="214"/>
      <c r="I278" s="214"/>
      <c r="J278" s="214"/>
      <c r="K278" s="214"/>
      <c r="L278" s="214"/>
      <c r="M278" s="214"/>
      <c r="N278" s="214"/>
      <c r="O278" s="214"/>
      <c r="P278" s="214"/>
      <c r="Q278" s="215"/>
      <c r="R278" s="209" t="s">
        <v>1</v>
      </c>
      <c r="S278" s="209"/>
      <c r="T278" s="213" t="s">
        <v>49</v>
      </c>
      <c r="U278" s="214"/>
      <c r="V278" s="214"/>
      <c r="W278" s="214"/>
      <c r="X278" s="214"/>
      <c r="Y278" s="214"/>
      <c r="Z278" s="214"/>
      <c r="AA278" s="214"/>
      <c r="AB278" s="214"/>
      <c r="AC278" s="214"/>
      <c r="AD278" s="215"/>
    </row>
    <row r="279" spans="2:30" ht="27" customHeight="1">
      <c r="B279" s="199">
        <f>'一覧予備'!$B$31</f>
      </c>
      <c r="C279" s="200"/>
      <c r="D279" s="200"/>
      <c r="E279" s="200"/>
      <c r="F279" s="201"/>
      <c r="G279" s="199">
        <f>IF(B277="","",VLOOKUP(B279,'選手データ入力'!$A$2:$N$42,2,0))</f>
      </c>
      <c r="H279" s="200"/>
      <c r="I279" s="200"/>
      <c r="J279" s="200"/>
      <c r="K279" s="200"/>
      <c r="L279" s="200"/>
      <c r="M279" s="200"/>
      <c r="N279" s="200"/>
      <c r="O279" s="200"/>
      <c r="P279" s="200"/>
      <c r="Q279" s="201"/>
      <c r="R279" s="205">
        <f>IF(B277="","",VLOOKUP(B279,'選手データ入力'!$A$2:$N$42,4,0))</f>
      </c>
      <c r="S279" s="206"/>
      <c r="T279" s="199">
        <f>IF(B279="","",'基本入力'!$B$9)</f>
      </c>
      <c r="U279" s="200"/>
      <c r="V279" s="200"/>
      <c r="W279" s="200"/>
      <c r="X279" s="200"/>
      <c r="Y279" s="200"/>
      <c r="Z279" s="200"/>
      <c r="AA279" s="200"/>
      <c r="AB279" s="200"/>
      <c r="AC279" s="200"/>
      <c r="AD279" s="201"/>
    </row>
    <row r="280" spans="2:30" ht="27" customHeight="1">
      <c r="B280" s="202"/>
      <c r="C280" s="203"/>
      <c r="D280" s="203"/>
      <c r="E280" s="203"/>
      <c r="F280" s="204"/>
      <c r="G280" s="202"/>
      <c r="H280" s="203"/>
      <c r="I280" s="203"/>
      <c r="J280" s="203"/>
      <c r="K280" s="203"/>
      <c r="L280" s="203"/>
      <c r="M280" s="203"/>
      <c r="N280" s="203"/>
      <c r="O280" s="203"/>
      <c r="P280" s="203"/>
      <c r="Q280" s="204"/>
      <c r="R280" s="207"/>
      <c r="S280" s="208"/>
      <c r="T280" s="202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4"/>
    </row>
    <row r="281" spans="1:32" ht="13.5">
      <c r="A281" s="9" t="s">
        <v>90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2:30" ht="18" customHeight="1">
      <c r="B282" s="216" t="s">
        <v>51</v>
      </c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</row>
    <row r="283" spans="2:33" ht="19.5" customHeight="1">
      <c r="B283" s="196" t="s">
        <v>91</v>
      </c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8"/>
      <c r="O283" s="192" t="s">
        <v>43</v>
      </c>
      <c r="P283" s="193"/>
      <c r="Q283" s="196" t="s">
        <v>46</v>
      </c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8"/>
      <c r="AE283" s="217" t="s">
        <v>96</v>
      </c>
      <c r="AF283" s="217"/>
      <c r="AG283" s="217"/>
    </row>
    <row r="284" spans="2:33" ht="31.5" customHeight="1">
      <c r="B284" s="210">
        <f>IF('選手データ入力'!M39="","",VLOOKUP(B286,'選手データ入力'!$A$2:$N$42,12,0))</f>
      </c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2"/>
      <c r="O284" s="194"/>
      <c r="P284" s="195"/>
      <c r="Q284" s="213" t="s">
        <v>44</v>
      </c>
      <c r="R284" s="214"/>
      <c r="S284" s="214"/>
      <c r="T284" s="214"/>
      <c r="U284" s="215"/>
      <c r="V284" s="210"/>
      <c r="W284" s="211"/>
      <c r="X284" s="211"/>
      <c r="Y284" s="211"/>
      <c r="Z284" s="211"/>
      <c r="AA284" s="211"/>
      <c r="AB284" s="211"/>
      <c r="AC284" s="211"/>
      <c r="AD284" s="212"/>
      <c r="AE284" s="218"/>
      <c r="AF284" s="218"/>
      <c r="AG284" s="218"/>
    </row>
    <row r="285" spans="2:30" ht="18.75" customHeight="1">
      <c r="B285" s="213" t="s">
        <v>47</v>
      </c>
      <c r="C285" s="214"/>
      <c r="D285" s="214"/>
      <c r="E285" s="214"/>
      <c r="F285" s="215"/>
      <c r="G285" s="213" t="s">
        <v>48</v>
      </c>
      <c r="H285" s="214"/>
      <c r="I285" s="214"/>
      <c r="J285" s="214"/>
      <c r="K285" s="214"/>
      <c r="L285" s="214"/>
      <c r="M285" s="214"/>
      <c r="N285" s="214"/>
      <c r="O285" s="214"/>
      <c r="P285" s="214"/>
      <c r="Q285" s="215"/>
      <c r="R285" s="209" t="s">
        <v>1</v>
      </c>
      <c r="S285" s="209"/>
      <c r="T285" s="213" t="s">
        <v>49</v>
      </c>
      <c r="U285" s="214"/>
      <c r="V285" s="214"/>
      <c r="W285" s="214"/>
      <c r="X285" s="214"/>
      <c r="Y285" s="214"/>
      <c r="Z285" s="214"/>
      <c r="AA285" s="214"/>
      <c r="AB285" s="214"/>
      <c r="AC285" s="214"/>
      <c r="AD285" s="215"/>
    </row>
    <row r="286" spans="2:30" ht="27" customHeight="1">
      <c r="B286" s="199">
        <f>'一覧予備'!$B$32</f>
      </c>
      <c r="C286" s="200"/>
      <c r="D286" s="200"/>
      <c r="E286" s="200"/>
      <c r="F286" s="201"/>
      <c r="G286" s="199">
        <f>IF(B284="","",VLOOKUP(B286,'選手データ入力'!$A$2:$N$42,2,0))</f>
      </c>
      <c r="H286" s="200"/>
      <c r="I286" s="200"/>
      <c r="J286" s="200"/>
      <c r="K286" s="200"/>
      <c r="L286" s="200"/>
      <c r="M286" s="200"/>
      <c r="N286" s="200"/>
      <c r="O286" s="200"/>
      <c r="P286" s="200"/>
      <c r="Q286" s="201"/>
      <c r="R286" s="205">
        <f>IF(B284="","",VLOOKUP(B286,'選手データ入力'!$A$2:$N$42,4,0))</f>
      </c>
      <c r="S286" s="206"/>
      <c r="T286" s="199">
        <f>IF(B286="","",'基本入力'!$B$9)</f>
      </c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1"/>
    </row>
    <row r="287" spans="2:30" ht="27" customHeight="1">
      <c r="B287" s="202"/>
      <c r="C287" s="203"/>
      <c r="D287" s="203"/>
      <c r="E287" s="203"/>
      <c r="F287" s="204"/>
      <c r="G287" s="202"/>
      <c r="H287" s="203"/>
      <c r="I287" s="203"/>
      <c r="J287" s="203"/>
      <c r="K287" s="203"/>
      <c r="L287" s="203"/>
      <c r="M287" s="203"/>
      <c r="N287" s="203"/>
      <c r="O287" s="203"/>
      <c r="P287" s="203"/>
      <c r="Q287" s="204"/>
      <c r="R287" s="207"/>
      <c r="S287" s="208"/>
      <c r="T287" s="202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4"/>
    </row>
    <row r="288" spans="1:32" ht="13.5">
      <c r="A288" s="9" t="s">
        <v>90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2:30" ht="18" customHeight="1">
      <c r="B289" s="216" t="s">
        <v>51</v>
      </c>
      <c r="C289" s="216"/>
      <c r="D289" s="216"/>
      <c r="E289" s="216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</row>
    <row r="290" spans="2:33" ht="19.5" customHeight="1">
      <c r="B290" s="196" t="s">
        <v>91</v>
      </c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8"/>
      <c r="O290" s="192" t="s">
        <v>43</v>
      </c>
      <c r="P290" s="193"/>
      <c r="Q290" s="196" t="s">
        <v>46</v>
      </c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8"/>
      <c r="AE290" s="217" t="s">
        <v>96</v>
      </c>
      <c r="AF290" s="217"/>
      <c r="AG290" s="217"/>
    </row>
    <row r="291" spans="2:33" ht="31.5" customHeight="1">
      <c r="B291" s="210">
        <f>IF('選手データ入力'!M40="","",VLOOKUP(B293,'選手データ入力'!$A$2:$N$42,12,0))</f>
      </c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2"/>
      <c r="O291" s="194"/>
      <c r="P291" s="195"/>
      <c r="Q291" s="213" t="s">
        <v>44</v>
      </c>
      <c r="R291" s="214"/>
      <c r="S291" s="214"/>
      <c r="T291" s="214"/>
      <c r="U291" s="215"/>
      <c r="V291" s="210"/>
      <c r="W291" s="211"/>
      <c r="X291" s="211"/>
      <c r="Y291" s="211"/>
      <c r="Z291" s="211"/>
      <c r="AA291" s="211"/>
      <c r="AB291" s="211"/>
      <c r="AC291" s="211"/>
      <c r="AD291" s="212"/>
      <c r="AE291" s="218"/>
      <c r="AF291" s="218"/>
      <c r="AG291" s="218"/>
    </row>
    <row r="292" spans="2:30" ht="18.75" customHeight="1">
      <c r="B292" s="213" t="s">
        <v>47</v>
      </c>
      <c r="C292" s="214"/>
      <c r="D292" s="214"/>
      <c r="E292" s="214"/>
      <c r="F292" s="215"/>
      <c r="G292" s="213" t="s">
        <v>48</v>
      </c>
      <c r="H292" s="214"/>
      <c r="I292" s="214"/>
      <c r="J292" s="214"/>
      <c r="K292" s="214"/>
      <c r="L292" s="214"/>
      <c r="M292" s="214"/>
      <c r="N292" s="214"/>
      <c r="O292" s="214"/>
      <c r="P292" s="214"/>
      <c r="Q292" s="215"/>
      <c r="R292" s="209" t="s">
        <v>1</v>
      </c>
      <c r="S292" s="209"/>
      <c r="T292" s="213" t="s">
        <v>49</v>
      </c>
      <c r="U292" s="214"/>
      <c r="V292" s="214"/>
      <c r="W292" s="214"/>
      <c r="X292" s="214"/>
      <c r="Y292" s="214"/>
      <c r="Z292" s="214"/>
      <c r="AA292" s="214"/>
      <c r="AB292" s="214"/>
      <c r="AC292" s="214"/>
      <c r="AD292" s="215"/>
    </row>
    <row r="293" spans="2:30" ht="27" customHeight="1">
      <c r="B293" s="199">
        <f>'一覧予備'!$B$33</f>
      </c>
      <c r="C293" s="200"/>
      <c r="D293" s="200"/>
      <c r="E293" s="200"/>
      <c r="F293" s="201"/>
      <c r="G293" s="199">
        <f>IF(B291="","",VLOOKUP(B293,'選手データ入力'!$A$2:$N$42,2,0))</f>
      </c>
      <c r="H293" s="200"/>
      <c r="I293" s="200"/>
      <c r="J293" s="200"/>
      <c r="K293" s="200"/>
      <c r="L293" s="200"/>
      <c r="M293" s="200"/>
      <c r="N293" s="200"/>
      <c r="O293" s="200"/>
      <c r="P293" s="200"/>
      <c r="Q293" s="201"/>
      <c r="R293" s="205">
        <f>IF(B291="","",VLOOKUP(B293,'選手データ入力'!$A$2:$N$42,4,0))</f>
      </c>
      <c r="S293" s="206"/>
      <c r="T293" s="199">
        <f>IF(B293="","",'基本入力'!$B$9)</f>
      </c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1"/>
    </row>
    <row r="294" spans="2:30" ht="27" customHeight="1">
      <c r="B294" s="202"/>
      <c r="C294" s="203"/>
      <c r="D294" s="203"/>
      <c r="E294" s="203"/>
      <c r="F294" s="204"/>
      <c r="G294" s="202"/>
      <c r="H294" s="203"/>
      <c r="I294" s="203"/>
      <c r="J294" s="203"/>
      <c r="K294" s="203"/>
      <c r="L294" s="203"/>
      <c r="M294" s="203"/>
      <c r="N294" s="203"/>
      <c r="O294" s="203"/>
      <c r="P294" s="203"/>
      <c r="Q294" s="204"/>
      <c r="R294" s="207"/>
      <c r="S294" s="208"/>
      <c r="T294" s="202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4"/>
    </row>
    <row r="295" spans="1:32" ht="13.5">
      <c r="A295" s="9" t="s">
        <v>90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</sheetData>
  <sheetProtection/>
  <mergeCells count="680">
    <mergeCell ref="B293:F294"/>
    <mergeCell ref="G293:Q294"/>
    <mergeCell ref="R293:S294"/>
    <mergeCell ref="T293:AD294"/>
    <mergeCell ref="B292:F292"/>
    <mergeCell ref="G292:Q292"/>
    <mergeCell ref="R292:S292"/>
    <mergeCell ref="T292:AD292"/>
    <mergeCell ref="AE290:AG290"/>
    <mergeCell ref="B291:N291"/>
    <mergeCell ref="Q291:U291"/>
    <mergeCell ref="V291:AD291"/>
    <mergeCell ref="AE291:AG291"/>
    <mergeCell ref="B289:AD289"/>
    <mergeCell ref="B290:N290"/>
    <mergeCell ref="O290:P291"/>
    <mergeCell ref="Q290:AD290"/>
    <mergeCell ref="B286:F287"/>
    <mergeCell ref="G286:Q287"/>
    <mergeCell ref="R286:S287"/>
    <mergeCell ref="T286:AD287"/>
    <mergeCell ref="B285:F285"/>
    <mergeCell ref="G285:Q285"/>
    <mergeCell ref="R285:S285"/>
    <mergeCell ref="T285:AD285"/>
    <mergeCell ref="AE283:AG283"/>
    <mergeCell ref="B284:N284"/>
    <mergeCell ref="Q284:U284"/>
    <mergeCell ref="V284:AD284"/>
    <mergeCell ref="AE284:AG284"/>
    <mergeCell ref="B282:AD282"/>
    <mergeCell ref="B283:N283"/>
    <mergeCell ref="O283:P284"/>
    <mergeCell ref="Q283:AD283"/>
    <mergeCell ref="B279:F280"/>
    <mergeCell ref="G279:Q280"/>
    <mergeCell ref="R279:S280"/>
    <mergeCell ref="T279:AD280"/>
    <mergeCell ref="B278:F278"/>
    <mergeCell ref="G278:Q278"/>
    <mergeCell ref="R278:S278"/>
    <mergeCell ref="T278:AD278"/>
    <mergeCell ref="AE276:AG276"/>
    <mergeCell ref="B277:N277"/>
    <mergeCell ref="Q277:U277"/>
    <mergeCell ref="V277:AD277"/>
    <mergeCell ref="AE277:AG277"/>
    <mergeCell ref="B275:AD275"/>
    <mergeCell ref="B276:N276"/>
    <mergeCell ref="O276:P277"/>
    <mergeCell ref="Q276:AD276"/>
    <mergeCell ref="B272:F273"/>
    <mergeCell ref="G272:Q273"/>
    <mergeCell ref="R272:S273"/>
    <mergeCell ref="T272:AD273"/>
    <mergeCell ref="B271:F271"/>
    <mergeCell ref="G271:Q271"/>
    <mergeCell ref="R271:S271"/>
    <mergeCell ref="T271:AD271"/>
    <mergeCell ref="AE269:AG269"/>
    <mergeCell ref="B270:N270"/>
    <mergeCell ref="Q270:U270"/>
    <mergeCell ref="V270:AD270"/>
    <mergeCell ref="AE270:AG270"/>
    <mergeCell ref="B268:AD268"/>
    <mergeCell ref="B269:N269"/>
    <mergeCell ref="O269:P270"/>
    <mergeCell ref="Q269:AD269"/>
    <mergeCell ref="B265:F266"/>
    <mergeCell ref="G265:Q266"/>
    <mergeCell ref="R265:S266"/>
    <mergeCell ref="T265:AD266"/>
    <mergeCell ref="B264:F264"/>
    <mergeCell ref="G264:Q264"/>
    <mergeCell ref="R264:S264"/>
    <mergeCell ref="T264:AD264"/>
    <mergeCell ref="AE262:AG262"/>
    <mergeCell ref="B263:N263"/>
    <mergeCell ref="Q263:U263"/>
    <mergeCell ref="V263:AD263"/>
    <mergeCell ref="AE263:AG263"/>
    <mergeCell ref="B261:AD261"/>
    <mergeCell ref="B262:N262"/>
    <mergeCell ref="O262:P263"/>
    <mergeCell ref="Q262:AD262"/>
    <mergeCell ref="B256:F257"/>
    <mergeCell ref="G256:Q257"/>
    <mergeCell ref="R256:S257"/>
    <mergeCell ref="T256:AD257"/>
    <mergeCell ref="B255:F255"/>
    <mergeCell ref="G255:Q255"/>
    <mergeCell ref="R255:S255"/>
    <mergeCell ref="T255:AD255"/>
    <mergeCell ref="AE253:AG253"/>
    <mergeCell ref="B254:N254"/>
    <mergeCell ref="Q254:U254"/>
    <mergeCell ref="V254:AD254"/>
    <mergeCell ref="AE254:AG254"/>
    <mergeCell ref="B252:AD252"/>
    <mergeCell ref="B253:N253"/>
    <mergeCell ref="O253:P254"/>
    <mergeCell ref="Q253:AD253"/>
    <mergeCell ref="B249:F250"/>
    <mergeCell ref="G249:Q250"/>
    <mergeCell ref="R249:S250"/>
    <mergeCell ref="T249:AD250"/>
    <mergeCell ref="B248:F248"/>
    <mergeCell ref="G248:Q248"/>
    <mergeCell ref="R248:S248"/>
    <mergeCell ref="T248:AD248"/>
    <mergeCell ref="AE246:AG246"/>
    <mergeCell ref="B247:N247"/>
    <mergeCell ref="Q247:U247"/>
    <mergeCell ref="V247:AD247"/>
    <mergeCell ref="AE247:AG247"/>
    <mergeCell ref="B245:AD245"/>
    <mergeCell ref="B246:N246"/>
    <mergeCell ref="O246:P247"/>
    <mergeCell ref="Q246:AD246"/>
    <mergeCell ref="B242:F243"/>
    <mergeCell ref="G242:Q243"/>
    <mergeCell ref="R242:S243"/>
    <mergeCell ref="T242:AD243"/>
    <mergeCell ref="B241:F241"/>
    <mergeCell ref="G241:Q241"/>
    <mergeCell ref="R241:S241"/>
    <mergeCell ref="T241:AD241"/>
    <mergeCell ref="AE239:AG239"/>
    <mergeCell ref="B240:N240"/>
    <mergeCell ref="Q240:U240"/>
    <mergeCell ref="V240:AD240"/>
    <mergeCell ref="AE240:AG240"/>
    <mergeCell ref="B238:AD238"/>
    <mergeCell ref="B239:N239"/>
    <mergeCell ref="O239:P240"/>
    <mergeCell ref="Q239:AD239"/>
    <mergeCell ref="B235:F236"/>
    <mergeCell ref="G235:Q236"/>
    <mergeCell ref="R235:S236"/>
    <mergeCell ref="T235:AD236"/>
    <mergeCell ref="B234:F234"/>
    <mergeCell ref="G234:Q234"/>
    <mergeCell ref="R234:S234"/>
    <mergeCell ref="T234:AD234"/>
    <mergeCell ref="AE232:AG232"/>
    <mergeCell ref="B233:N233"/>
    <mergeCell ref="Q233:U233"/>
    <mergeCell ref="V233:AD233"/>
    <mergeCell ref="AE233:AG233"/>
    <mergeCell ref="B231:AD231"/>
    <mergeCell ref="B232:N232"/>
    <mergeCell ref="O232:P233"/>
    <mergeCell ref="Q232:AD232"/>
    <mergeCell ref="B228:F229"/>
    <mergeCell ref="G228:Q229"/>
    <mergeCell ref="R228:S229"/>
    <mergeCell ref="T228:AD229"/>
    <mergeCell ref="B227:F227"/>
    <mergeCell ref="G227:Q227"/>
    <mergeCell ref="R227:S227"/>
    <mergeCell ref="T227:AD227"/>
    <mergeCell ref="AE225:AG225"/>
    <mergeCell ref="B226:N226"/>
    <mergeCell ref="Q226:U226"/>
    <mergeCell ref="V226:AD226"/>
    <mergeCell ref="AE226:AG226"/>
    <mergeCell ref="B224:AD224"/>
    <mergeCell ref="B225:N225"/>
    <mergeCell ref="O225:P226"/>
    <mergeCell ref="Q225:AD225"/>
    <mergeCell ref="B219:F220"/>
    <mergeCell ref="G219:Q220"/>
    <mergeCell ref="R219:S220"/>
    <mergeCell ref="T219:AD220"/>
    <mergeCell ref="B218:F218"/>
    <mergeCell ref="G218:Q218"/>
    <mergeCell ref="R218:S218"/>
    <mergeCell ref="T218:AD218"/>
    <mergeCell ref="AE216:AG216"/>
    <mergeCell ref="B217:N217"/>
    <mergeCell ref="Q217:U217"/>
    <mergeCell ref="V217:AD217"/>
    <mergeCell ref="AE217:AG217"/>
    <mergeCell ref="B215:AD215"/>
    <mergeCell ref="B216:N216"/>
    <mergeCell ref="O216:P217"/>
    <mergeCell ref="Q216:AD216"/>
    <mergeCell ref="B212:F213"/>
    <mergeCell ref="G212:Q213"/>
    <mergeCell ref="R212:S213"/>
    <mergeCell ref="T212:AD213"/>
    <mergeCell ref="B211:F211"/>
    <mergeCell ref="G211:Q211"/>
    <mergeCell ref="R211:S211"/>
    <mergeCell ref="T211:AD211"/>
    <mergeCell ref="AE209:AG209"/>
    <mergeCell ref="B210:N210"/>
    <mergeCell ref="Q210:U210"/>
    <mergeCell ref="V210:AD210"/>
    <mergeCell ref="AE210:AG210"/>
    <mergeCell ref="B208:AD208"/>
    <mergeCell ref="B209:N209"/>
    <mergeCell ref="O209:P210"/>
    <mergeCell ref="Q209:AD209"/>
    <mergeCell ref="B205:F206"/>
    <mergeCell ref="G205:Q206"/>
    <mergeCell ref="R205:S206"/>
    <mergeCell ref="T205:AD206"/>
    <mergeCell ref="B204:F204"/>
    <mergeCell ref="G204:Q204"/>
    <mergeCell ref="R204:S204"/>
    <mergeCell ref="T204:AD204"/>
    <mergeCell ref="AE202:AG202"/>
    <mergeCell ref="B203:N203"/>
    <mergeCell ref="Q203:U203"/>
    <mergeCell ref="V203:AD203"/>
    <mergeCell ref="AE203:AG203"/>
    <mergeCell ref="B201:AD201"/>
    <mergeCell ref="B202:N202"/>
    <mergeCell ref="O202:P203"/>
    <mergeCell ref="Q202:AD202"/>
    <mergeCell ref="B198:F199"/>
    <mergeCell ref="G198:Q199"/>
    <mergeCell ref="R198:S199"/>
    <mergeCell ref="T198:AD199"/>
    <mergeCell ref="B197:F197"/>
    <mergeCell ref="G197:Q197"/>
    <mergeCell ref="R197:S197"/>
    <mergeCell ref="T197:AD197"/>
    <mergeCell ref="AE195:AG195"/>
    <mergeCell ref="B196:N196"/>
    <mergeCell ref="Q196:U196"/>
    <mergeCell ref="V196:AD196"/>
    <mergeCell ref="AE196:AG196"/>
    <mergeCell ref="B194:AD194"/>
    <mergeCell ref="B195:N195"/>
    <mergeCell ref="O195:P196"/>
    <mergeCell ref="Q195:AD195"/>
    <mergeCell ref="B191:F192"/>
    <mergeCell ref="G191:Q192"/>
    <mergeCell ref="R191:S192"/>
    <mergeCell ref="T191:AD192"/>
    <mergeCell ref="B190:F190"/>
    <mergeCell ref="G190:Q190"/>
    <mergeCell ref="R190:S190"/>
    <mergeCell ref="T190:AD190"/>
    <mergeCell ref="AE188:AG188"/>
    <mergeCell ref="B189:N189"/>
    <mergeCell ref="Q189:U189"/>
    <mergeCell ref="V189:AD189"/>
    <mergeCell ref="AE189:AG189"/>
    <mergeCell ref="B187:AD187"/>
    <mergeCell ref="B188:N188"/>
    <mergeCell ref="O188:P189"/>
    <mergeCell ref="Q188:AD188"/>
    <mergeCell ref="B182:F183"/>
    <mergeCell ref="G182:Q183"/>
    <mergeCell ref="R182:S183"/>
    <mergeCell ref="T182:AD183"/>
    <mergeCell ref="B181:F181"/>
    <mergeCell ref="G181:Q181"/>
    <mergeCell ref="R181:S181"/>
    <mergeCell ref="T181:AD181"/>
    <mergeCell ref="AE179:AG179"/>
    <mergeCell ref="B180:N180"/>
    <mergeCell ref="Q180:U180"/>
    <mergeCell ref="V180:AD180"/>
    <mergeCell ref="AE180:AG180"/>
    <mergeCell ref="B178:AD178"/>
    <mergeCell ref="B179:N179"/>
    <mergeCell ref="O179:P180"/>
    <mergeCell ref="Q179:AD179"/>
    <mergeCell ref="B175:F176"/>
    <mergeCell ref="G175:Q176"/>
    <mergeCell ref="R175:S176"/>
    <mergeCell ref="T175:AD176"/>
    <mergeCell ref="B174:F174"/>
    <mergeCell ref="G174:Q174"/>
    <mergeCell ref="R174:S174"/>
    <mergeCell ref="T174:AD174"/>
    <mergeCell ref="AE172:AG172"/>
    <mergeCell ref="B173:N173"/>
    <mergeCell ref="Q173:U173"/>
    <mergeCell ref="V173:AD173"/>
    <mergeCell ref="AE173:AG173"/>
    <mergeCell ref="B171:AD171"/>
    <mergeCell ref="B172:N172"/>
    <mergeCell ref="O172:P173"/>
    <mergeCell ref="Q172:AD172"/>
    <mergeCell ref="B168:F169"/>
    <mergeCell ref="G168:Q169"/>
    <mergeCell ref="R168:S169"/>
    <mergeCell ref="T168:AD169"/>
    <mergeCell ref="B167:F167"/>
    <mergeCell ref="G167:Q167"/>
    <mergeCell ref="R167:S167"/>
    <mergeCell ref="T167:AD167"/>
    <mergeCell ref="AE165:AG165"/>
    <mergeCell ref="B166:N166"/>
    <mergeCell ref="Q166:U166"/>
    <mergeCell ref="V166:AD166"/>
    <mergeCell ref="AE166:AG166"/>
    <mergeCell ref="B164:AD164"/>
    <mergeCell ref="B165:N165"/>
    <mergeCell ref="O165:P166"/>
    <mergeCell ref="Q165:AD165"/>
    <mergeCell ref="B161:F162"/>
    <mergeCell ref="G161:Q162"/>
    <mergeCell ref="R161:S162"/>
    <mergeCell ref="T161:AD162"/>
    <mergeCell ref="B160:F160"/>
    <mergeCell ref="G160:Q160"/>
    <mergeCell ref="R160:S160"/>
    <mergeCell ref="T160:AD160"/>
    <mergeCell ref="AE158:AG158"/>
    <mergeCell ref="B159:N159"/>
    <mergeCell ref="Q159:U159"/>
    <mergeCell ref="V159:AD159"/>
    <mergeCell ref="AE159:AG159"/>
    <mergeCell ref="B157:AD157"/>
    <mergeCell ref="B158:N158"/>
    <mergeCell ref="O158:P159"/>
    <mergeCell ref="Q158:AD158"/>
    <mergeCell ref="B154:F155"/>
    <mergeCell ref="G154:Q155"/>
    <mergeCell ref="R154:S155"/>
    <mergeCell ref="T154:AD155"/>
    <mergeCell ref="B153:F153"/>
    <mergeCell ref="G153:Q153"/>
    <mergeCell ref="R153:S153"/>
    <mergeCell ref="T153:AD153"/>
    <mergeCell ref="AE151:AG151"/>
    <mergeCell ref="B152:N152"/>
    <mergeCell ref="Q152:U152"/>
    <mergeCell ref="V152:AD152"/>
    <mergeCell ref="AE152:AG152"/>
    <mergeCell ref="B150:AD150"/>
    <mergeCell ref="B151:N151"/>
    <mergeCell ref="O151:P152"/>
    <mergeCell ref="Q151:AD151"/>
    <mergeCell ref="B145:F146"/>
    <mergeCell ref="G145:Q146"/>
    <mergeCell ref="R145:S146"/>
    <mergeCell ref="T145:AD146"/>
    <mergeCell ref="B144:F144"/>
    <mergeCell ref="G144:Q144"/>
    <mergeCell ref="R144:S144"/>
    <mergeCell ref="T144:AD144"/>
    <mergeCell ref="AE142:AG142"/>
    <mergeCell ref="B143:N143"/>
    <mergeCell ref="Q143:U143"/>
    <mergeCell ref="V143:AD143"/>
    <mergeCell ref="AE143:AG143"/>
    <mergeCell ref="B141:AD141"/>
    <mergeCell ref="B142:N142"/>
    <mergeCell ref="O142:P143"/>
    <mergeCell ref="Q142:AD142"/>
    <mergeCell ref="B138:F139"/>
    <mergeCell ref="G138:Q139"/>
    <mergeCell ref="R138:S139"/>
    <mergeCell ref="T138:AD139"/>
    <mergeCell ref="B137:F137"/>
    <mergeCell ref="G137:Q137"/>
    <mergeCell ref="R137:S137"/>
    <mergeCell ref="T137:AD137"/>
    <mergeCell ref="AE135:AG135"/>
    <mergeCell ref="B136:N136"/>
    <mergeCell ref="Q136:U136"/>
    <mergeCell ref="V136:AD136"/>
    <mergeCell ref="AE136:AG136"/>
    <mergeCell ref="B134:AD134"/>
    <mergeCell ref="B135:N135"/>
    <mergeCell ref="O135:P136"/>
    <mergeCell ref="Q135:AD135"/>
    <mergeCell ref="B131:F132"/>
    <mergeCell ref="G131:Q132"/>
    <mergeCell ref="R131:S132"/>
    <mergeCell ref="T131:AD132"/>
    <mergeCell ref="B130:F130"/>
    <mergeCell ref="G130:Q130"/>
    <mergeCell ref="R130:S130"/>
    <mergeCell ref="T130:AD130"/>
    <mergeCell ref="AE128:AG128"/>
    <mergeCell ref="B129:N129"/>
    <mergeCell ref="Q129:U129"/>
    <mergeCell ref="V129:AD129"/>
    <mergeCell ref="AE129:AG129"/>
    <mergeCell ref="B127:AD127"/>
    <mergeCell ref="B128:N128"/>
    <mergeCell ref="O128:P129"/>
    <mergeCell ref="Q128:AD128"/>
    <mergeCell ref="B124:F125"/>
    <mergeCell ref="G124:Q125"/>
    <mergeCell ref="R124:S125"/>
    <mergeCell ref="T124:AD125"/>
    <mergeCell ref="B123:F123"/>
    <mergeCell ref="G123:Q123"/>
    <mergeCell ref="R123:S123"/>
    <mergeCell ref="T123:AD123"/>
    <mergeCell ref="AE121:AG121"/>
    <mergeCell ref="B122:N122"/>
    <mergeCell ref="Q122:U122"/>
    <mergeCell ref="V122:AD122"/>
    <mergeCell ref="AE122:AG122"/>
    <mergeCell ref="B120:AD120"/>
    <mergeCell ref="B121:N121"/>
    <mergeCell ref="O121:P122"/>
    <mergeCell ref="Q121:AD121"/>
    <mergeCell ref="B117:F118"/>
    <mergeCell ref="G117:Q118"/>
    <mergeCell ref="R117:S118"/>
    <mergeCell ref="T117:AD118"/>
    <mergeCell ref="B116:F116"/>
    <mergeCell ref="G116:Q116"/>
    <mergeCell ref="R116:S116"/>
    <mergeCell ref="T116:AD116"/>
    <mergeCell ref="AE114:AG114"/>
    <mergeCell ref="B115:N115"/>
    <mergeCell ref="Q115:U115"/>
    <mergeCell ref="V115:AD115"/>
    <mergeCell ref="AE115:AG115"/>
    <mergeCell ref="B113:AD113"/>
    <mergeCell ref="B114:N114"/>
    <mergeCell ref="O114:P115"/>
    <mergeCell ref="Q114:AD114"/>
    <mergeCell ref="B108:F109"/>
    <mergeCell ref="G108:Q109"/>
    <mergeCell ref="R108:S109"/>
    <mergeCell ref="T108:AD109"/>
    <mergeCell ref="B107:F107"/>
    <mergeCell ref="G107:Q107"/>
    <mergeCell ref="R107:S107"/>
    <mergeCell ref="T107:AD107"/>
    <mergeCell ref="AE105:AG105"/>
    <mergeCell ref="B106:N106"/>
    <mergeCell ref="Q106:U106"/>
    <mergeCell ref="V106:AD106"/>
    <mergeCell ref="AE106:AG106"/>
    <mergeCell ref="B104:AD104"/>
    <mergeCell ref="B105:N105"/>
    <mergeCell ref="O105:P106"/>
    <mergeCell ref="Q105:AD105"/>
    <mergeCell ref="B101:F102"/>
    <mergeCell ref="G101:Q102"/>
    <mergeCell ref="R101:S102"/>
    <mergeCell ref="T101:AD102"/>
    <mergeCell ref="B100:F100"/>
    <mergeCell ref="G100:Q100"/>
    <mergeCell ref="R100:S100"/>
    <mergeCell ref="T100:AD100"/>
    <mergeCell ref="AE98:AG98"/>
    <mergeCell ref="B99:N99"/>
    <mergeCell ref="Q99:U99"/>
    <mergeCell ref="V99:AD99"/>
    <mergeCell ref="AE99:AG99"/>
    <mergeCell ref="B97:AD97"/>
    <mergeCell ref="B98:N98"/>
    <mergeCell ref="O98:P99"/>
    <mergeCell ref="Q98:AD98"/>
    <mergeCell ref="B94:F95"/>
    <mergeCell ref="G94:Q95"/>
    <mergeCell ref="R94:S95"/>
    <mergeCell ref="T94:AD95"/>
    <mergeCell ref="B93:F93"/>
    <mergeCell ref="G93:Q93"/>
    <mergeCell ref="R93:S93"/>
    <mergeCell ref="T93:AD93"/>
    <mergeCell ref="AE91:AG91"/>
    <mergeCell ref="B92:N92"/>
    <mergeCell ref="Q92:U92"/>
    <mergeCell ref="V92:AD92"/>
    <mergeCell ref="AE92:AG92"/>
    <mergeCell ref="B90:AD90"/>
    <mergeCell ref="B91:N91"/>
    <mergeCell ref="O91:P92"/>
    <mergeCell ref="Q91:AD91"/>
    <mergeCell ref="B87:F88"/>
    <mergeCell ref="G87:Q88"/>
    <mergeCell ref="R87:S88"/>
    <mergeCell ref="T87:AD88"/>
    <mergeCell ref="B86:F86"/>
    <mergeCell ref="G86:Q86"/>
    <mergeCell ref="R86:S86"/>
    <mergeCell ref="T86:AD86"/>
    <mergeCell ref="AE84:AG84"/>
    <mergeCell ref="B85:N85"/>
    <mergeCell ref="Q85:U85"/>
    <mergeCell ref="V85:AD85"/>
    <mergeCell ref="AE85:AG85"/>
    <mergeCell ref="B83:AD83"/>
    <mergeCell ref="B84:N84"/>
    <mergeCell ref="O84:P85"/>
    <mergeCell ref="Q84:AD84"/>
    <mergeCell ref="B80:F81"/>
    <mergeCell ref="G80:Q81"/>
    <mergeCell ref="R80:S81"/>
    <mergeCell ref="T80:AD81"/>
    <mergeCell ref="B79:F79"/>
    <mergeCell ref="G79:Q79"/>
    <mergeCell ref="R79:S79"/>
    <mergeCell ref="T79:AD79"/>
    <mergeCell ref="AE77:AG77"/>
    <mergeCell ref="B78:N78"/>
    <mergeCell ref="Q78:U78"/>
    <mergeCell ref="V78:AD78"/>
    <mergeCell ref="AE78:AG78"/>
    <mergeCell ref="B76:AD76"/>
    <mergeCell ref="B77:N77"/>
    <mergeCell ref="O77:P78"/>
    <mergeCell ref="Q77:AD77"/>
    <mergeCell ref="B71:F72"/>
    <mergeCell ref="G71:Q72"/>
    <mergeCell ref="R71:S72"/>
    <mergeCell ref="T71:AD72"/>
    <mergeCell ref="B70:F70"/>
    <mergeCell ref="G70:Q70"/>
    <mergeCell ref="R70:S70"/>
    <mergeCell ref="T70:AD70"/>
    <mergeCell ref="AE68:AG68"/>
    <mergeCell ref="B69:N69"/>
    <mergeCell ref="Q69:U69"/>
    <mergeCell ref="V69:AD69"/>
    <mergeCell ref="AE69:AG69"/>
    <mergeCell ref="B67:AD67"/>
    <mergeCell ref="B68:N68"/>
    <mergeCell ref="O68:P69"/>
    <mergeCell ref="Q68:AD68"/>
    <mergeCell ref="B64:F65"/>
    <mergeCell ref="G64:Q65"/>
    <mergeCell ref="R64:S65"/>
    <mergeCell ref="T64:AD65"/>
    <mergeCell ref="B63:F63"/>
    <mergeCell ref="G63:Q63"/>
    <mergeCell ref="R63:S63"/>
    <mergeCell ref="T63:AD63"/>
    <mergeCell ref="AE61:AG61"/>
    <mergeCell ref="B62:N62"/>
    <mergeCell ref="Q62:U62"/>
    <mergeCell ref="V62:AD62"/>
    <mergeCell ref="AE62:AG62"/>
    <mergeCell ref="B60:AD60"/>
    <mergeCell ref="B61:N61"/>
    <mergeCell ref="O61:P62"/>
    <mergeCell ref="Q61:AD61"/>
    <mergeCell ref="B57:F58"/>
    <mergeCell ref="G57:Q58"/>
    <mergeCell ref="R57:S58"/>
    <mergeCell ref="T57:AD58"/>
    <mergeCell ref="B56:F56"/>
    <mergeCell ref="G56:Q56"/>
    <mergeCell ref="R56:S56"/>
    <mergeCell ref="T56:AD56"/>
    <mergeCell ref="AE54:AG54"/>
    <mergeCell ref="B55:N55"/>
    <mergeCell ref="Q55:U55"/>
    <mergeCell ref="V55:AD55"/>
    <mergeCell ref="AE55:AG55"/>
    <mergeCell ref="B53:AD53"/>
    <mergeCell ref="B54:N54"/>
    <mergeCell ref="O54:P55"/>
    <mergeCell ref="Q54:AD54"/>
    <mergeCell ref="B50:F51"/>
    <mergeCell ref="G50:Q51"/>
    <mergeCell ref="R50:S51"/>
    <mergeCell ref="T50:AD51"/>
    <mergeCell ref="B49:F49"/>
    <mergeCell ref="G49:Q49"/>
    <mergeCell ref="R49:S49"/>
    <mergeCell ref="T49:AD49"/>
    <mergeCell ref="AE47:AG47"/>
    <mergeCell ref="B48:N48"/>
    <mergeCell ref="Q48:U48"/>
    <mergeCell ref="V48:AD48"/>
    <mergeCell ref="AE48:AG48"/>
    <mergeCell ref="B46:AD46"/>
    <mergeCell ref="B47:N47"/>
    <mergeCell ref="O47:P48"/>
    <mergeCell ref="Q47:AD47"/>
    <mergeCell ref="B43:F44"/>
    <mergeCell ref="G43:Q44"/>
    <mergeCell ref="R43:S44"/>
    <mergeCell ref="T43:AD44"/>
    <mergeCell ref="B42:F42"/>
    <mergeCell ref="G42:Q42"/>
    <mergeCell ref="R42:S42"/>
    <mergeCell ref="T42:AD42"/>
    <mergeCell ref="AE40:AG40"/>
    <mergeCell ref="B41:N41"/>
    <mergeCell ref="Q41:U41"/>
    <mergeCell ref="V41:AD41"/>
    <mergeCell ref="AE41:AG41"/>
    <mergeCell ref="B39:AD39"/>
    <mergeCell ref="B40:N40"/>
    <mergeCell ref="O40:P41"/>
    <mergeCell ref="Q40:AD40"/>
    <mergeCell ref="B34:F35"/>
    <mergeCell ref="G34:Q35"/>
    <mergeCell ref="R34:S35"/>
    <mergeCell ref="T34:AD35"/>
    <mergeCell ref="B33:F33"/>
    <mergeCell ref="G33:Q33"/>
    <mergeCell ref="R33:S33"/>
    <mergeCell ref="T33:AD33"/>
    <mergeCell ref="AE31:AG31"/>
    <mergeCell ref="B32:N32"/>
    <mergeCell ref="Q32:U32"/>
    <mergeCell ref="V32:AD32"/>
    <mergeCell ref="AE32:AG32"/>
    <mergeCell ref="B30:AD30"/>
    <mergeCell ref="B31:N31"/>
    <mergeCell ref="O31:P32"/>
    <mergeCell ref="Q31:AD31"/>
    <mergeCell ref="B27:F28"/>
    <mergeCell ref="G27:Q28"/>
    <mergeCell ref="R27:S28"/>
    <mergeCell ref="T27:AD28"/>
    <mergeCell ref="B26:F26"/>
    <mergeCell ref="G26:Q26"/>
    <mergeCell ref="R26:S26"/>
    <mergeCell ref="T26:AD26"/>
    <mergeCell ref="AE24:AG24"/>
    <mergeCell ref="B25:N25"/>
    <mergeCell ref="Q25:U25"/>
    <mergeCell ref="V25:AD25"/>
    <mergeCell ref="AE25:AG25"/>
    <mergeCell ref="B23:AD23"/>
    <mergeCell ref="B24:N24"/>
    <mergeCell ref="O24:P25"/>
    <mergeCell ref="Q24:AD24"/>
    <mergeCell ref="B20:F21"/>
    <mergeCell ref="G20:Q21"/>
    <mergeCell ref="R20:S21"/>
    <mergeCell ref="T20:AD21"/>
    <mergeCell ref="B19:F19"/>
    <mergeCell ref="G19:Q19"/>
    <mergeCell ref="R19:S19"/>
    <mergeCell ref="T19:AD19"/>
    <mergeCell ref="AE17:AG17"/>
    <mergeCell ref="B18:N18"/>
    <mergeCell ref="Q18:U18"/>
    <mergeCell ref="V18:AD18"/>
    <mergeCell ref="AE18:AG18"/>
    <mergeCell ref="B16:AD16"/>
    <mergeCell ref="B17:N17"/>
    <mergeCell ref="O17:P18"/>
    <mergeCell ref="Q17:AD17"/>
    <mergeCell ref="B13:F14"/>
    <mergeCell ref="G13:Q14"/>
    <mergeCell ref="R13:S14"/>
    <mergeCell ref="T13:AD14"/>
    <mergeCell ref="B12:F12"/>
    <mergeCell ref="G12:Q12"/>
    <mergeCell ref="R12:S12"/>
    <mergeCell ref="T12:AD12"/>
    <mergeCell ref="AE10:AG10"/>
    <mergeCell ref="B11:N11"/>
    <mergeCell ref="Q11:U11"/>
    <mergeCell ref="V11:AD11"/>
    <mergeCell ref="AE11:AG11"/>
    <mergeCell ref="B9:AD9"/>
    <mergeCell ref="B10:N10"/>
    <mergeCell ref="O10:P11"/>
    <mergeCell ref="Q10:AD10"/>
    <mergeCell ref="B6:F7"/>
    <mergeCell ref="G6:Q7"/>
    <mergeCell ref="R6:S7"/>
    <mergeCell ref="T6:AD7"/>
    <mergeCell ref="B5:F5"/>
    <mergeCell ref="G5:Q5"/>
    <mergeCell ref="R5:S5"/>
    <mergeCell ref="T5:AD5"/>
    <mergeCell ref="AE3:AG3"/>
    <mergeCell ref="B4:N4"/>
    <mergeCell ref="Q4:U4"/>
    <mergeCell ref="V4:AD4"/>
    <mergeCell ref="AE4:AG4"/>
    <mergeCell ref="B2:AD2"/>
    <mergeCell ref="B3:N3"/>
    <mergeCell ref="O3:P4"/>
    <mergeCell ref="Q3:AD3"/>
  </mergeCells>
  <printOptions/>
  <pageMargins left="0.787" right="0.787" top="0.984" bottom="0.984" header="0.512" footer="0.512"/>
  <pageSetup horizontalDpi="600" verticalDpi="600" orientation="portrait" paperSize="9" scale="94" r:id="rId1"/>
  <rowBreaks count="7" manualBreakCount="7">
    <brk id="36" max="255" man="1"/>
    <brk id="73" max="255" man="1"/>
    <brk id="110" max="255" man="1"/>
    <brk id="147" max="255" man="1"/>
    <brk id="184" max="255" man="1"/>
    <brk id="221" max="255" man="1"/>
    <brk id="25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AG295"/>
  <sheetViews>
    <sheetView view="pageBreakPreview" zoomScaleSheetLayoutView="100" zoomScalePageLayoutView="0" workbookViewId="0" topLeftCell="A184">
      <selection activeCell="Q4" sqref="Q4:U4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  <col min="31" max="33" width="2.25390625" style="0" customWidth="1"/>
  </cols>
  <sheetData>
    <row r="1" spans="1:32" ht="13.5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2:30" ht="17.25">
      <c r="B2" s="216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</row>
    <row r="3" spans="2:33" s="7" customFormat="1" ht="18.75" customHeight="1">
      <c r="B3" s="196" t="s">
        <v>91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  <c r="O3" s="192" t="s">
        <v>43</v>
      </c>
      <c r="P3" s="193"/>
      <c r="Q3" s="196" t="s">
        <v>46</v>
      </c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8"/>
      <c r="AE3" s="217" t="s">
        <v>96</v>
      </c>
      <c r="AF3" s="217"/>
      <c r="AG3" s="217"/>
    </row>
    <row r="4" spans="2:33" ht="31.5" customHeight="1">
      <c r="B4" s="210">
        <f>IF('選手データ入力'!L3="","",VLOOKUP(B6,'選手データ入力'!$A$2:$N$42,13,0))</f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  <c r="O4" s="194"/>
      <c r="P4" s="195"/>
      <c r="Q4" s="213" t="s">
        <v>44</v>
      </c>
      <c r="R4" s="214"/>
      <c r="S4" s="214"/>
      <c r="T4" s="214"/>
      <c r="U4" s="215"/>
      <c r="V4" s="210"/>
      <c r="W4" s="211"/>
      <c r="X4" s="211"/>
      <c r="Y4" s="211"/>
      <c r="Z4" s="211"/>
      <c r="AA4" s="211"/>
      <c r="AB4" s="211"/>
      <c r="AC4" s="211"/>
      <c r="AD4" s="212"/>
      <c r="AE4" s="218"/>
      <c r="AF4" s="218"/>
      <c r="AG4" s="218"/>
    </row>
    <row r="5" spans="2:30" ht="18.75" customHeight="1">
      <c r="B5" s="213" t="s">
        <v>47</v>
      </c>
      <c r="C5" s="214"/>
      <c r="D5" s="214"/>
      <c r="E5" s="214"/>
      <c r="F5" s="215"/>
      <c r="G5" s="213" t="s">
        <v>48</v>
      </c>
      <c r="H5" s="214"/>
      <c r="I5" s="214"/>
      <c r="J5" s="214"/>
      <c r="K5" s="214"/>
      <c r="L5" s="214"/>
      <c r="M5" s="214"/>
      <c r="N5" s="214"/>
      <c r="O5" s="214"/>
      <c r="P5" s="214"/>
      <c r="Q5" s="215"/>
      <c r="R5" s="213" t="s">
        <v>1</v>
      </c>
      <c r="S5" s="215"/>
      <c r="T5" s="213" t="s">
        <v>49</v>
      </c>
      <c r="U5" s="214"/>
      <c r="V5" s="214"/>
      <c r="W5" s="214"/>
      <c r="X5" s="214"/>
      <c r="Y5" s="214"/>
      <c r="Z5" s="214"/>
      <c r="AA5" s="214"/>
      <c r="AB5" s="214"/>
      <c r="AC5" s="214"/>
      <c r="AD5" s="215"/>
    </row>
    <row r="6" spans="2:30" ht="27" customHeight="1">
      <c r="B6" s="199">
        <f>'男子一覧'!$B$14</f>
      </c>
      <c r="C6" s="200"/>
      <c r="D6" s="200"/>
      <c r="E6" s="200"/>
      <c r="F6" s="201"/>
      <c r="G6" s="199">
        <f>IF(B4="","",VLOOKUP(B6,'選手データ入力'!$A$2:$N$42,2,0))</f>
      </c>
      <c r="H6" s="200"/>
      <c r="I6" s="200"/>
      <c r="J6" s="200"/>
      <c r="K6" s="200"/>
      <c r="L6" s="200"/>
      <c r="M6" s="200"/>
      <c r="N6" s="200"/>
      <c r="O6" s="200"/>
      <c r="P6" s="200"/>
      <c r="Q6" s="201"/>
      <c r="R6" s="205">
        <f>IF(B4="","",VLOOKUP(B6,'選手データ入力'!$A$2:$N$42,4,0))</f>
      </c>
      <c r="S6" s="206"/>
      <c r="T6" s="199">
        <f>IF(B6="","",'基本入力'!$B$9)</f>
      </c>
      <c r="U6" s="200"/>
      <c r="V6" s="200"/>
      <c r="W6" s="200"/>
      <c r="X6" s="200"/>
      <c r="Y6" s="200"/>
      <c r="Z6" s="200"/>
      <c r="AA6" s="200"/>
      <c r="AB6" s="200"/>
      <c r="AC6" s="200"/>
      <c r="AD6" s="201"/>
    </row>
    <row r="7" spans="2:30" ht="27" customHeight="1">
      <c r="B7" s="202"/>
      <c r="C7" s="203"/>
      <c r="D7" s="203"/>
      <c r="E7" s="203"/>
      <c r="F7" s="204"/>
      <c r="G7" s="202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7"/>
      <c r="S7" s="208"/>
      <c r="T7" s="202"/>
      <c r="U7" s="203"/>
      <c r="V7" s="203"/>
      <c r="W7" s="203"/>
      <c r="X7" s="203"/>
      <c r="Y7" s="203"/>
      <c r="Z7" s="203"/>
      <c r="AA7" s="203"/>
      <c r="AB7" s="203"/>
      <c r="AC7" s="203"/>
      <c r="AD7" s="204"/>
    </row>
    <row r="8" spans="1:32" ht="13.5">
      <c r="A8" s="9" t="s">
        <v>90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0" ht="17.25">
      <c r="B9" s="216" t="s">
        <v>51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</row>
    <row r="10" spans="2:33" ht="18.75" customHeight="1">
      <c r="B10" s="196" t="s">
        <v>91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8"/>
      <c r="O10" s="192" t="s">
        <v>43</v>
      </c>
      <c r="P10" s="193"/>
      <c r="Q10" s="196" t="s">
        <v>46</v>
      </c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8"/>
      <c r="AE10" s="217" t="s">
        <v>96</v>
      </c>
      <c r="AF10" s="217"/>
      <c r="AG10" s="217"/>
    </row>
    <row r="11" spans="2:33" ht="31.5" customHeight="1">
      <c r="B11" s="210">
        <f>IF('選手データ入力'!L4="","",VLOOKUP(B13,'選手データ入力'!$A$2:$N$42,13,0))</f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94"/>
      <c r="P11" s="195"/>
      <c r="Q11" s="213" t="s">
        <v>44</v>
      </c>
      <c r="R11" s="214"/>
      <c r="S11" s="214"/>
      <c r="T11" s="214"/>
      <c r="U11" s="215"/>
      <c r="V11" s="210"/>
      <c r="W11" s="211"/>
      <c r="X11" s="211"/>
      <c r="Y11" s="211"/>
      <c r="Z11" s="211"/>
      <c r="AA11" s="211"/>
      <c r="AB11" s="211"/>
      <c r="AC11" s="211"/>
      <c r="AD11" s="212"/>
      <c r="AE11" s="218"/>
      <c r="AF11" s="218"/>
      <c r="AG11" s="218"/>
    </row>
    <row r="12" spans="2:30" ht="18.75" customHeight="1">
      <c r="B12" s="213" t="s">
        <v>47</v>
      </c>
      <c r="C12" s="214"/>
      <c r="D12" s="214"/>
      <c r="E12" s="214"/>
      <c r="F12" s="215"/>
      <c r="G12" s="213" t="s">
        <v>48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 t="s">
        <v>1</v>
      </c>
      <c r="S12" s="215"/>
      <c r="T12" s="213" t="s">
        <v>49</v>
      </c>
      <c r="U12" s="214"/>
      <c r="V12" s="214"/>
      <c r="W12" s="214"/>
      <c r="X12" s="214"/>
      <c r="Y12" s="214"/>
      <c r="Z12" s="214"/>
      <c r="AA12" s="214"/>
      <c r="AB12" s="214"/>
      <c r="AC12" s="214"/>
      <c r="AD12" s="215"/>
    </row>
    <row r="13" spans="2:30" ht="27" customHeight="1">
      <c r="B13" s="199">
        <f>'男子一覧'!$B$15</f>
      </c>
      <c r="C13" s="200"/>
      <c r="D13" s="200"/>
      <c r="E13" s="200"/>
      <c r="F13" s="201"/>
      <c r="G13" s="199">
        <f>IF(B11="","",VLOOKUP(B13,'選手データ入力'!$A$2:$N$42,2,0))</f>
      </c>
      <c r="H13" s="200"/>
      <c r="I13" s="200"/>
      <c r="J13" s="200"/>
      <c r="K13" s="200"/>
      <c r="L13" s="200"/>
      <c r="M13" s="200"/>
      <c r="N13" s="200"/>
      <c r="O13" s="200"/>
      <c r="P13" s="200"/>
      <c r="Q13" s="201"/>
      <c r="R13" s="205">
        <f>IF(B11="","",VLOOKUP(B13,'選手データ入力'!$A$2:$N$42,4,0))</f>
      </c>
      <c r="S13" s="206"/>
      <c r="T13" s="199">
        <f>IF(B13="","",'基本入力'!$B$9)</f>
      </c>
      <c r="U13" s="200"/>
      <c r="V13" s="200"/>
      <c r="W13" s="200"/>
      <c r="X13" s="200"/>
      <c r="Y13" s="200"/>
      <c r="Z13" s="200"/>
      <c r="AA13" s="200"/>
      <c r="AB13" s="200"/>
      <c r="AC13" s="200"/>
      <c r="AD13" s="201"/>
    </row>
    <row r="14" spans="2:30" ht="27" customHeight="1">
      <c r="B14" s="202"/>
      <c r="C14" s="203"/>
      <c r="D14" s="203"/>
      <c r="E14" s="203"/>
      <c r="F14" s="204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4"/>
      <c r="R14" s="207"/>
      <c r="S14" s="208"/>
      <c r="T14" s="202"/>
      <c r="U14" s="203"/>
      <c r="V14" s="203"/>
      <c r="W14" s="203"/>
      <c r="X14" s="203"/>
      <c r="Y14" s="203"/>
      <c r="Z14" s="203"/>
      <c r="AA14" s="203"/>
      <c r="AB14" s="203"/>
      <c r="AC14" s="203"/>
      <c r="AD14" s="204"/>
    </row>
    <row r="15" spans="1:32" ht="13.5">
      <c r="A15" s="9" t="s">
        <v>90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0" ht="17.25">
      <c r="B16" s="216" t="s">
        <v>51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</row>
    <row r="17" spans="2:33" ht="18.75" customHeight="1">
      <c r="B17" s="196" t="s">
        <v>91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8"/>
      <c r="O17" s="192" t="s">
        <v>43</v>
      </c>
      <c r="P17" s="193"/>
      <c r="Q17" s="196" t="s">
        <v>46</v>
      </c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8"/>
      <c r="AE17" s="217" t="s">
        <v>96</v>
      </c>
      <c r="AF17" s="217"/>
      <c r="AG17" s="217"/>
    </row>
    <row r="18" spans="2:33" ht="31.5" customHeight="1">
      <c r="B18" s="210">
        <f>IF('選手データ入力'!L5="","",VLOOKUP(B20,'選手データ入力'!$A$2:$N$42,13,0))</f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2"/>
      <c r="O18" s="194"/>
      <c r="P18" s="195"/>
      <c r="Q18" s="213" t="s">
        <v>44</v>
      </c>
      <c r="R18" s="214"/>
      <c r="S18" s="214"/>
      <c r="T18" s="214"/>
      <c r="U18" s="215"/>
      <c r="V18" s="210"/>
      <c r="W18" s="211"/>
      <c r="X18" s="211"/>
      <c r="Y18" s="211"/>
      <c r="Z18" s="211"/>
      <c r="AA18" s="211"/>
      <c r="AB18" s="211"/>
      <c r="AC18" s="211"/>
      <c r="AD18" s="212"/>
      <c r="AE18" s="218"/>
      <c r="AF18" s="218"/>
      <c r="AG18" s="218"/>
    </row>
    <row r="19" spans="2:30" ht="18.75" customHeight="1">
      <c r="B19" s="213" t="s">
        <v>47</v>
      </c>
      <c r="C19" s="214"/>
      <c r="D19" s="214"/>
      <c r="E19" s="214"/>
      <c r="F19" s="215"/>
      <c r="G19" s="213" t="s">
        <v>48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5"/>
      <c r="R19" s="209" t="s">
        <v>1</v>
      </c>
      <c r="S19" s="209"/>
      <c r="T19" s="213" t="s">
        <v>49</v>
      </c>
      <c r="U19" s="214"/>
      <c r="V19" s="214"/>
      <c r="W19" s="214"/>
      <c r="X19" s="214"/>
      <c r="Y19" s="214"/>
      <c r="Z19" s="214"/>
      <c r="AA19" s="214"/>
      <c r="AB19" s="214"/>
      <c r="AC19" s="214"/>
      <c r="AD19" s="215"/>
    </row>
    <row r="20" spans="2:30" ht="27" customHeight="1">
      <c r="B20" s="199">
        <f>'男子一覧'!$B$16</f>
      </c>
      <c r="C20" s="200"/>
      <c r="D20" s="200"/>
      <c r="E20" s="200"/>
      <c r="F20" s="201"/>
      <c r="G20" s="199">
        <f>IF(B18="","",VLOOKUP(B20,'選手データ入力'!$A$2:$N$42,2,0))</f>
      </c>
      <c r="H20" s="200"/>
      <c r="I20" s="200"/>
      <c r="J20" s="200"/>
      <c r="K20" s="200"/>
      <c r="L20" s="200"/>
      <c r="M20" s="200"/>
      <c r="N20" s="200"/>
      <c r="O20" s="200"/>
      <c r="P20" s="200"/>
      <c r="Q20" s="201"/>
      <c r="R20" s="205">
        <f>IF(B18="","",VLOOKUP(B20,'選手データ入力'!$A$2:$N$42,4,0))</f>
      </c>
      <c r="S20" s="206"/>
      <c r="T20" s="199">
        <f>IF(B20="","",'基本入力'!$B$9)</f>
      </c>
      <c r="U20" s="200"/>
      <c r="V20" s="200"/>
      <c r="W20" s="200"/>
      <c r="X20" s="200"/>
      <c r="Y20" s="200"/>
      <c r="Z20" s="200"/>
      <c r="AA20" s="200"/>
      <c r="AB20" s="200"/>
      <c r="AC20" s="200"/>
      <c r="AD20" s="201"/>
    </row>
    <row r="21" spans="2:30" ht="27" customHeight="1">
      <c r="B21" s="202"/>
      <c r="C21" s="203"/>
      <c r="D21" s="203"/>
      <c r="E21" s="203"/>
      <c r="F21" s="204"/>
      <c r="G21" s="202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R21" s="207"/>
      <c r="S21" s="208"/>
      <c r="T21" s="202"/>
      <c r="U21" s="203"/>
      <c r="V21" s="203"/>
      <c r="W21" s="203"/>
      <c r="X21" s="203"/>
      <c r="Y21" s="203"/>
      <c r="Z21" s="203"/>
      <c r="AA21" s="203"/>
      <c r="AB21" s="203"/>
      <c r="AC21" s="203"/>
      <c r="AD21" s="204"/>
    </row>
    <row r="22" spans="1:32" ht="13.5">
      <c r="A22" s="9" t="s">
        <v>90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2:30" ht="18" customHeight="1">
      <c r="B23" s="216" t="s">
        <v>51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</row>
    <row r="24" spans="2:33" ht="19.5" customHeight="1">
      <c r="B24" s="196" t="s">
        <v>91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192" t="s">
        <v>43</v>
      </c>
      <c r="P24" s="193"/>
      <c r="Q24" s="196" t="s">
        <v>46</v>
      </c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8"/>
      <c r="AE24" s="217" t="s">
        <v>96</v>
      </c>
      <c r="AF24" s="217"/>
      <c r="AG24" s="217"/>
    </row>
    <row r="25" spans="2:33" ht="31.5" customHeight="1">
      <c r="B25" s="210">
        <f>IF('選手データ入力'!L5="","",VLOOKUP(B27,'選手データ入力'!$A$2:$N$42,13,0))</f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2"/>
      <c r="O25" s="194"/>
      <c r="P25" s="195"/>
      <c r="Q25" s="213" t="s">
        <v>44</v>
      </c>
      <c r="R25" s="214"/>
      <c r="S25" s="214"/>
      <c r="T25" s="214"/>
      <c r="U25" s="215"/>
      <c r="V25" s="210"/>
      <c r="W25" s="211"/>
      <c r="X25" s="211"/>
      <c r="Y25" s="211"/>
      <c r="Z25" s="211"/>
      <c r="AA25" s="211"/>
      <c r="AB25" s="211"/>
      <c r="AC25" s="211"/>
      <c r="AD25" s="212"/>
      <c r="AE25" s="218"/>
      <c r="AF25" s="218"/>
      <c r="AG25" s="218"/>
    </row>
    <row r="26" spans="2:30" ht="18.75" customHeight="1">
      <c r="B26" s="213" t="s">
        <v>47</v>
      </c>
      <c r="C26" s="214"/>
      <c r="D26" s="214"/>
      <c r="E26" s="214"/>
      <c r="F26" s="215"/>
      <c r="G26" s="213" t="s">
        <v>48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5"/>
      <c r="R26" s="209" t="s">
        <v>1</v>
      </c>
      <c r="S26" s="209"/>
      <c r="T26" s="213" t="s">
        <v>49</v>
      </c>
      <c r="U26" s="214"/>
      <c r="V26" s="214"/>
      <c r="W26" s="214"/>
      <c r="X26" s="214"/>
      <c r="Y26" s="214"/>
      <c r="Z26" s="214"/>
      <c r="AA26" s="214"/>
      <c r="AB26" s="214"/>
      <c r="AC26" s="214"/>
      <c r="AD26" s="215"/>
    </row>
    <row r="27" spans="2:30" ht="27" customHeight="1">
      <c r="B27" s="199">
        <f>'男子一覧'!$B$17</f>
      </c>
      <c r="C27" s="200"/>
      <c r="D27" s="200"/>
      <c r="E27" s="200"/>
      <c r="F27" s="201"/>
      <c r="G27" s="199">
        <f>IF(B25="","",VLOOKUP(B27,'選手データ入力'!$A$2:$N$42,2,0))</f>
      </c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205">
        <f>IF(B25="","",VLOOKUP(B27,'選手データ入力'!$A$2:$N$42,4,0))</f>
      </c>
      <c r="S27" s="206"/>
      <c r="T27" s="199">
        <f>IF(B27="","",'基本入力'!$B$9)</f>
      </c>
      <c r="U27" s="200"/>
      <c r="V27" s="200"/>
      <c r="W27" s="200"/>
      <c r="X27" s="200"/>
      <c r="Y27" s="200"/>
      <c r="Z27" s="200"/>
      <c r="AA27" s="200"/>
      <c r="AB27" s="200"/>
      <c r="AC27" s="200"/>
      <c r="AD27" s="201"/>
    </row>
    <row r="28" spans="2:30" ht="27" customHeight="1">
      <c r="B28" s="202"/>
      <c r="C28" s="203"/>
      <c r="D28" s="203"/>
      <c r="E28" s="203"/>
      <c r="F28" s="204"/>
      <c r="G28" s="202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207"/>
      <c r="S28" s="208"/>
      <c r="T28" s="202"/>
      <c r="U28" s="203"/>
      <c r="V28" s="203"/>
      <c r="W28" s="203"/>
      <c r="X28" s="203"/>
      <c r="Y28" s="203"/>
      <c r="Z28" s="203"/>
      <c r="AA28" s="203"/>
      <c r="AB28" s="203"/>
      <c r="AC28" s="203"/>
      <c r="AD28" s="204"/>
    </row>
    <row r="29" spans="1:32" ht="13.5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2:30" ht="18" customHeight="1">
      <c r="B30" s="216" t="s">
        <v>51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</row>
    <row r="31" spans="2:33" ht="19.5" customHeight="1">
      <c r="B31" s="196" t="s">
        <v>91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  <c r="O31" s="192" t="s">
        <v>43</v>
      </c>
      <c r="P31" s="193"/>
      <c r="Q31" s="196" t="s">
        <v>46</v>
      </c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8"/>
      <c r="AE31" s="217" t="s">
        <v>96</v>
      </c>
      <c r="AF31" s="217"/>
      <c r="AG31" s="217"/>
    </row>
    <row r="32" spans="2:33" ht="31.5" customHeight="1">
      <c r="B32" s="210">
        <f>IF('選手データ入力'!L6="","",VLOOKUP(B34,'選手データ入力'!$A$2:$N$42,13,0))</f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2"/>
      <c r="O32" s="194"/>
      <c r="P32" s="195"/>
      <c r="Q32" s="213" t="s">
        <v>44</v>
      </c>
      <c r="R32" s="214"/>
      <c r="S32" s="214"/>
      <c r="T32" s="214"/>
      <c r="U32" s="215"/>
      <c r="V32" s="210"/>
      <c r="W32" s="211"/>
      <c r="X32" s="211"/>
      <c r="Y32" s="211"/>
      <c r="Z32" s="211"/>
      <c r="AA32" s="211"/>
      <c r="AB32" s="211"/>
      <c r="AC32" s="211"/>
      <c r="AD32" s="212"/>
      <c r="AE32" s="218"/>
      <c r="AF32" s="218"/>
      <c r="AG32" s="218"/>
    </row>
    <row r="33" spans="2:30" ht="18.75" customHeight="1">
      <c r="B33" s="213" t="s">
        <v>47</v>
      </c>
      <c r="C33" s="214"/>
      <c r="D33" s="214"/>
      <c r="E33" s="214"/>
      <c r="F33" s="215"/>
      <c r="G33" s="213" t="s">
        <v>48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5"/>
      <c r="R33" s="209" t="s">
        <v>1</v>
      </c>
      <c r="S33" s="209"/>
      <c r="T33" s="213" t="s">
        <v>49</v>
      </c>
      <c r="U33" s="214"/>
      <c r="V33" s="214"/>
      <c r="W33" s="214"/>
      <c r="X33" s="214"/>
      <c r="Y33" s="214"/>
      <c r="Z33" s="214"/>
      <c r="AA33" s="214"/>
      <c r="AB33" s="214"/>
      <c r="AC33" s="214"/>
      <c r="AD33" s="215"/>
    </row>
    <row r="34" spans="2:30" ht="27" customHeight="1">
      <c r="B34" s="199">
        <f>'男子一覧'!$B$18</f>
      </c>
      <c r="C34" s="200"/>
      <c r="D34" s="200"/>
      <c r="E34" s="200"/>
      <c r="F34" s="201"/>
      <c r="G34" s="199">
        <f>IF(B32="","",VLOOKUP(B34,'選手データ入力'!$A$2:$N$42,2,0))</f>
      </c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5">
        <f>IF(B32="","",VLOOKUP(B34,'選手データ入力'!$A$2:$N$42,4,0))</f>
      </c>
      <c r="S34" s="206"/>
      <c r="T34" s="199">
        <f>IF(B34="","",'基本入力'!$B$9)</f>
      </c>
      <c r="U34" s="200"/>
      <c r="V34" s="200"/>
      <c r="W34" s="200"/>
      <c r="X34" s="200"/>
      <c r="Y34" s="200"/>
      <c r="Z34" s="200"/>
      <c r="AA34" s="200"/>
      <c r="AB34" s="200"/>
      <c r="AC34" s="200"/>
      <c r="AD34" s="201"/>
    </row>
    <row r="35" spans="2:30" ht="27" customHeight="1">
      <c r="B35" s="202"/>
      <c r="C35" s="203"/>
      <c r="D35" s="203"/>
      <c r="E35" s="203"/>
      <c r="F35" s="204"/>
      <c r="G35" s="202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7"/>
      <c r="S35" s="208"/>
      <c r="T35" s="202"/>
      <c r="U35" s="203"/>
      <c r="V35" s="203"/>
      <c r="W35" s="203"/>
      <c r="X35" s="203"/>
      <c r="Y35" s="203"/>
      <c r="Z35" s="203"/>
      <c r="AA35" s="203"/>
      <c r="AB35" s="203"/>
      <c r="AC35" s="203"/>
      <c r="AD35" s="204"/>
    </row>
    <row r="36" spans="1:32" ht="13.5">
      <c r="A36" s="9" t="s">
        <v>90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ht="13.5" customHeight="1"/>
    <row r="38" spans="1:32" ht="13.5" customHeight="1">
      <c r="A38" s="9" t="s">
        <v>90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2:30" ht="17.25">
      <c r="B39" s="216" t="s">
        <v>51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</row>
    <row r="40" spans="2:33" s="7" customFormat="1" ht="18.75" customHeight="1">
      <c r="B40" s="196" t="s">
        <v>91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2" t="s">
        <v>43</v>
      </c>
      <c r="P40" s="193"/>
      <c r="Q40" s="196" t="s">
        <v>46</v>
      </c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8"/>
      <c r="AE40" s="217" t="s">
        <v>96</v>
      </c>
      <c r="AF40" s="217"/>
      <c r="AG40" s="217"/>
    </row>
    <row r="41" spans="2:33" ht="31.5" customHeight="1">
      <c r="B41" s="210">
        <f>IF('選手データ入力'!L7="","",VLOOKUP(B43,'選手データ入力'!$A$2:$N$42,13,0))</f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2"/>
      <c r="O41" s="194"/>
      <c r="P41" s="195"/>
      <c r="Q41" s="213" t="s">
        <v>44</v>
      </c>
      <c r="R41" s="214"/>
      <c r="S41" s="214"/>
      <c r="T41" s="214"/>
      <c r="U41" s="215"/>
      <c r="V41" s="210"/>
      <c r="W41" s="211"/>
      <c r="X41" s="211"/>
      <c r="Y41" s="211"/>
      <c r="Z41" s="211"/>
      <c r="AA41" s="211"/>
      <c r="AB41" s="211"/>
      <c r="AC41" s="211"/>
      <c r="AD41" s="212"/>
      <c r="AE41" s="218"/>
      <c r="AF41" s="218"/>
      <c r="AG41" s="218"/>
    </row>
    <row r="42" spans="2:30" ht="18.75" customHeight="1">
      <c r="B42" s="213" t="s">
        <v>47</v>
      </c>
      <c r="C42" s="214"/>
      <c r="D42" s="214"/>
      <c r="E42" s="214"/>
      <c r="F42" s="215"/>
      <c r="G42" s="213" t="s">
        <v>48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5"/>
      <c r="R42" s="209" t="s">
        <v>1</v>
      </c>
      <c r="S42" s="209"/>
      <c r="T42" s="213" t="s">
        <v>49</v>
      </c>
      <c r="U42" s="214"/>
      <c r="V42" s="214"/>
      <c r="W42" s="214"/>
      <c r="X42" s="214"/>
      <c r="Y42" s="214"/>
      <c r="Z42" s="214"/>
      <c r="AA42" s="214"/>
      <c r="AB42" s="214"/>
      <c r="AC42" s="214"/>
      <c r="AD42" s="215"/>
    </row>
    <row r="43" spans="2:30" ht="27" customHeight="1">
      <c r="B43" s="199">
        <f>'男子一覧'!$B$19</f>
      </c>
      <c r="C43" s="200"/>
      <c r="D43" s="200"/>
      <c r="E43" s="200"/>
      <c r="F43" s="201"/>
      <c r="G43" s="199">
        <f>IF(B41="","",VLOOKUP(B43,'選手データ入力'!$A$2:$N$42,2,0))</f>
      </c>
      <c r="H43" s="200"/>
      <c r="I43" s="200"/>
      <c r="J43" s="200"/>
      <c r="K43" s="200"/>
      <c r="L43" s="200"/>
      <c r="M43" s="200"/>
      <c r="N43" s="200"/>
      <c r="O43" s="200"/>
      <c r="P43" s="200"/>
      <c r="Q43" s="201"/>
      <c r="R43" s="205">
        <f>IF(B41="","",VLOOKUP(B43,'選手データ入力'!$A$2:$N$42,4,0))</f>
      </c>
      <c r="S43" s="206"/>
      <c r="T43" s="199">
        <f>IF(B43="","",'基本入力'!$B$9)</f>
      </c>
      <c r="U43" s="200"/>
      <c r="V43" s="200"/>
      <c r="W43" s="200"/>
      <c r="X43" s="200"/>
      <c r="Y43" s="200"/>
      <c r="Z43" s="200"/>
      <c r="AA43" s="200"/>
      <c r="AB43" s="200"/>
      <c r="AC43" s="200"/>
      <c r="AD43" s="201"/>
    </row>
    <row r="44" spans="2:30" ht="27" customHeight="1">
      <c r="B44" s="202"/>
      <c r="C44" s="203"/>
      <c r="D44" s="203"/>
      <c r="E44" s="203"/>
      <c r="F44" s="204"/>
      <c r="G44" s="202"/>
      <c r="H44" s="203"/>
      <c r="I44" s="203"/>
      <c r="J44" s="203"/>
      <c r="K44" s="203"/>
      <c r="L44" s="203"/>
      <c r="M44" s="203"/>
      <c r="N44" s="203"/>
      <c r="O44" s="203"/>
      <c r="P44" s="203"/>
      <c r="Q44" s="204"/>
      <c r="R44" s="207"/>
      <c r="S44" s="208"/>
      <c r="T44" s="202"/>
      <c r="U44" s="203"/>
      <c r="V44" s="203"/>
      <c r="W44" s="203"/>
      <c r="X44" s="203"/>
      <c r="Y44" s="203"/>
      <c r="Z44" s="203"/>
      <c r="AA44" s="203"/>
      <c r="AB44" s="203"/>
      <c r="AC44" s="203"/>
      <c r="AD44" s="204"/>
    </row>
    <row r="45" spans="1:32" ht="13.5">
      <c r="A45" s="9" t="s">
        <v>90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2:30" ht="17.25">
      <c r="B46" s="216" t="s">
        <v>51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</row>
    <row r="47" spans="2:33" ht="18.75" customHeight="1">
      <c r="B47" s="196" t="s">
        <v>91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8"/>
      <c r="O47" s="192" t="s">
        <v>43</v>
      </c>
      <c r="P47" s="193"/>
      <c r="Q47" s="196" t="s">
        <v>46</v>
      </c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8"/>
      <c r="AE47" s="217" t="s">
        <v>96</v>
      </c>
      <c r="AF47" s="217"/>
      <c r="AG47" s="217"/>
    </row>
    <row r="48" spans="2:33" ht="31.5" customHeight="1">
      <c r="B48" s="210">
        <f>IF('選手データ入力'!L8="","",VLOOKUP(B50,'選手データ入力'!$A$2:$N$42,13,0))</f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2"/>
      <c r="O48" s="194"/>
      <c r="P48" s="195"/>
      <c r="Q48" s="213" t="s">
        <v>44</v>
      </c>
      <c r="R48" s="214"/>
      <c r="S48" s="214"/>
      <c r="T48" s="214"/>
      <c r="U48" s="215"/>
      <c r="V48" s="210"/>
      <c r="W48" s="211"/>
      <c r="X48" s="211"/>
      <c r="Y48" s="211"/>
      <c r="Z48" s="211"/>
      <c r="AA48" s="211"/>
      <c r="AB48" s="211"/>
      <c r="AC48" s="211"/>
      <c r="AD48" s="212"/>
      <c r="AE48" s="218"/>
      <c r="AF48" s="218"/>
      <c r="AG48" s="218"/>
    </row>
    <row r="49" spans="2:30" ht="18.75" customHeight="1">
      <c r="B49" s="213" t="s">
        <v>47</v>
      </c>
      <c r="C49" s="214"/>
      <c r="D49" s="214"/>
      <c r="E49" s="214"/>
      <c r="F49" s="215"/>
      <c r="G49" s="213" t="s">
        <v>48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5"/>
      <c r="R49" s="209" t="s">
        <v>1</v>
      </c>
      <c r="S49" s="209"/>
      <c r="T49" s="213" t="s">
        <v>49</v>
      </c>
      <c r="U49" s="214"/>
      <c r="V49" s="214"/>
      <c r="W49" s="214"/>
      <c r="X49" s="214"/>
      <c r="Y49" s="214"/>
      <c r="Z49" s="214"/>
      <c r="AA49" s="214"/>
      <c r="AB49" s="214"/>
      <c r="AC49" s="214"/>
      <c r="AD49" s="215"/>
    </row>
    <row r="50" spans="2:30" ht="27" customHeight="1">
      <c r="B50" s="199">
        <f>'男子一覧'!$B$20</f>
      </c>
      <c r="C50" s="200"/>
      <c r="D50" s="200"/>
      <c r="E50" s="200"/>
      <c r="F50" s="201"/>
      <c r="G50" s="199">
        <f>IF(B48="","",VLOOKUP(B50,'選手データ入力'!$A$2:$N$42,2,0))</f>
      </c>
      <c r="H50" s="200"/>
      <c r="I50" s="200"/>
      <c r="J50" s="200"/>
      <c r="K50" s="200"/>
      <c r="L50" s="200"/>
      <c r="M50" s="200"/>
      <c r="N50" s="200"/>
      <c r="O50" s="200"/>
      <c r="P50" s="200"/>
      <c r="Q50" s="201"/>
      <c r="R50" s="205">
        <f>IF(B48="","",VLOOKUP(B50,'選手データ入力'!$A$2:$N$42,4,0))</f>
      </c>
      <c r="S50" s="206"/>
      <c r="T50" s="199">
        <f>IF(B50="","",'基本入力'!$B$9)</f>
      </c>
      <c r="U50" s="200"/>
      <c r="V50" s="200"/>
      <c r="W50" s="200"/>
      <c r="X50" s="200"/>
      <c r="Y50" s="200"/>
      <c r="Z50" s="200"/>
      <c r="AA50" s="200"/>
      <c r="AB50" s="200"/>
      <c r="AC50" s="200"/>
      <c r="AD50" s="201"/>
    </row>
    <row r="51" spans="2:30" ht="27" customHeight="1">
      <c r="B51" s="202"/>
      <c r="C51" s="203"/>
      <c r="D51" s="203"/>
      <c r="E51" s="203"/>
      <c r="F51" s="204"/>
      <c r="G51" s="202"/>
      <c r="H51" s="203"/>
      <c r="I51" s="203"/>
      <c r="J51" s="203"/>
      <c r="K51" s="203"/>
      <c r="L51" s="203"/>
      <c r="M51" s="203"/>
      <c r="N51" s="203"/>
      <c r="O51" s="203"/>
      <c r="P51" s="203"/>
      <c r="Q51" s="204"/>
      <c r="R51" s="207"/>
      <c r="S51" s="208"/>
      <c r="T51" s="202"/>
      <c r="U51" s="203"/>
      <c r="V51" s="203"/>
      <c r="W51" s="203"/>
      <c r="X51" s="203"/>
      <c r="Y51" s="203"/>
      <c r="Z51" s="203"/>
      <c r="AA51" s="203"/>
      <c r="AB51" s="203"/>
      <c r="AC51" s="203"/>
      <c r="AD51" s="204"/>
    </row>
    <row r="52" spans="1:32" ht="13.5">
      <c r="A52" s="9" t="s">
        <v>90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2:30" ht="17.25">
      <c r="B53" s="216" t="s">
        <v>51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</row>
    <row r="54" spans="2:33" ht="18.75" customHeight="1">
      <c r="B54" s="196" t="s">
        <v>91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8"/>
      <c r="O54" s="192" t="s">
        <v>43</v>
      </c>
      <c r="P54" s="193"/>
      <c r="Q54" s="196" t="s">
        <v>46</v>
      </c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8"/>
      <c r="AE54" s="217" t="s">
        <v>96</v>
      </c>
      <c r="AF54" s="217"/>
      <c r="AG54" s="217"/>
    </row>
    <row r="55" spans="2:33" ht="31.5" customHeight="1">
      <c r="B55" s="210">
        <f>IF('選手データ入力'!L9="","",VLOOKUP(B57,'選手データ入力'!$A$2:$N$42,13,0))</f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2"/>
      <c r="O55" s="194"/>
      <c r="P55" s="195"/>
      <c r="Q55" s="213" t="s">
        <v>44</v>
      </c>
      <c r="R55" s="214"/>
      <c r="S55" s="214"/>
      <c r="T55" s="214"/>
      <c r="U55" s="215"/>
      <c r="V55" s="210"/>
      <c r="W55" s="211"/>
      <c r="X55" s="211"/>
      <c r="Y55" s="211"/>
      <c r="Z55" s="211"/>
      <c r="AA55" s="211"/>
      <c r="AB55" s="211"/>
      <c r="AC55" s="211"/>
      <c r="AD55" s="212"/>
      <c r="AE55" s="218"/>
      <c r="AF55" s="218"/>
      <c r="AG55" s="218"/>
    </row>
    <row r="56" spans="2:30" ht="18.75" customHeight="1">
      <c r="B56" s="213" t="s">
        <v>47</v>
      </c>
      <c r="C56" s="214"/>
      <c r="D56" s="214"/>
      <c r="E56" s="214"/>
      <c r="F56" s="215"/>
      <c r="G56" s="213" t="s">
        <v>48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5"/>
      <c r="R56" s="209" t="s">
        <v>1</v>
      </c>
      <c r="S56" s="209"/>
      <c r="T56" s="213" t="s">
        <v>49</v>
      </c>
      <c r="U56" s="214"/>
      <c r="V56" s="214"/>
      <c r="W56" s="214"/>
      <c r="X56" s="214"/>
      <c r="Y56" s="214"/>
      <c r="Z56" s="214"/>
      <c r="AA56" s="214"/>
      <c r="AB56" s="214"/>
      <c r="AC56" s="214"/>
      <c r="AD56" s="215"/>
    </row>
    <row r="57" spans="2:30" ht="27" customHeight="1">
      <c r="B57" s="199">
        <f>'男子一覧'!$B$21</f>
      </c>
      <c r="C57" s="200"/>
      <c r="D57" s="200"/>
      <c r="E57" s="200"/>
      <c r="F57" s="201"/>
      <c r="G57" s="199">
        <f>IF(B55="","",VLOOKUP(B57,'選手データ入力'!$A$2:$N$42,2,0))</f>
      </c>
      <c r="H57" s="200"/>
      <c r="I57" s="200"/>
      <c r="J57" s="200"/>
      <c r="K57" s="200"/>
      <c r="L57" s="200"/>
      <c r="M57" s="200"/>
      <c r="N57" s="200"/>
      <c r="O57" s="200"/>
      <c r="P57" s="200"/>
      <c r="Q57" s="201"/>
      <c r="R57" s="205">
        <f>IF(B55="","",VLOOKUP(B57,'選手データ入力'!$A$2:$N$42,4,0))</f>
      </c>
      <c r="S57" s="206"/>
      <c r="T57" s="199">
        <f>IF(B57="","",'基本入力'!$B$9)</f>
      </c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</row>
    <row r="58" spans="2:30" ht="27" customHeight="1">
      <c r="B58" s="202"/>
      <c r="C58" s="203"/>
      <c r="D58" s="203"/>
      <c r="E58" s="203"/>
      <c r="F58" s="204"/>
      <c r="G58" s="202"/>
      <c r="H58" s="203"/>
      <c r="I58" s="203"/>
      <c r="J58" s="203"/>
      <c r="K58" s="203"/>
      <c r="L58" s="203"/>
      <c r="M58" s="203"/>
      <c r="N58" s="203"/>
      <c r="O58" s="203"/>
      <c r="P58" s="203"/>
      <c r="Q58" s="204"/>
      <c r="R58" s="207"/>
      <c r="S58" s="208"/>
      <c r="T58" s="202"/>
      <c r="U58" s="203"/>
      <c r="V58" s="203"/>
      <c r="W58" s="203"/>
      <c r="X58" s="203"/>
      <c r="Y58" s="203"/>
      <c r="Z58" s="203"/>
      <c r="AA58" s="203"/>
      <c r="AB58" s="203"/>
      <c r="AC58" s="203"/>
      <c r="AD58" s="204"/>
    </row>
    <row r="59" spans="1:32" ht="13.5">
      <c r="A59" s="9" t="s">
        <v>90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2:30" ht="18" customHeight="1">
      <c r="B60" s="216" t="s">
        <v>51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</row>
    <row r="61" spans="2:33" ht="19.5" customHeight="1">
      <c r="B61" s="196" t="s">
        <v>91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8"/>
      <c r="O61" s="192" t="s">
        <v>43</v>
      </c>
      <c r="P61" s="193"/>
      <c r="Q61" s="196" t="s">
        <v>46</v>
      </c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8"/>
      <c r="AE61" s="217" t="s">
        <v>96</v>
      </c>
      <c r="AF61" s="217"/>
      <c r="AG61" s="217"/>
    </row>
    <row r="62" spans="2:33" ht="31.5" customHeight="1">
      <c r="B62" s="210">
        <f>IF('選手データ入力'!L10="","",VLOOKUP(B64,'選手データ入力'!$A$2:$N$42,13,0))</f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2"/>
      <c r="O62" s="194"/>
      <c r="P62" s="195"/>
      <c r="Q62" s="213" t="s">
        <v>44</v>
      </c>
      <c r="R62" s="214"/>
      <c r="S62" s="214"/>
      <c r="T62" s="214"/>
      <c r="U62" s="215"/>
      <c r="V62" s="210"/>
      <c r="W62" s="211"/>
      <c r="X62" s="211"/>
      <c r="Y62" s="211"/>
      <c r="Z62" s="211"/>
      <c r="AA62" s="211"/>
      <c r="AB62" s="211"/>
      <c r="AC62" s="211"/>
      <c r="AD62" s="212"/>
      <c r="AE62" s="218"/>
      <c r="AF62" s="218"/>
      <c r="AG62" s="218"/>
    </row>
    <row r="63" spans="2:30" ht="18.75" customHeight="1">
      <c r="B63" s="213" t="s">
        <v>47</v>
      </c>
      <c r="C63" s="214"/>
      <c r="D63" s="214"/>
      <c r="E63" s="214"/>
      <c r="F63" s="215"/>
      <c r="G63" s="213" t="s">
        <v>48</v>
      </c>
      <c r="H63" s="214"/>
      <c r="I63" s="214"/>
      <c r="J63" s="214"/>
      <c r="K63" s="214"/>
      <c r="L63" s="214"/>
      <c r="M63" s="214"/>
      <c r="N63" s="214"/>
      <c r="O63" s="214"/>
      <c r="P63" s="214"/>
      <c r="Q63" s="215"/>
      <c r="R63" s="209" t="s">
        <v>1</v>
      </c>
      <c r="S63" s="209"/>
      <c r="T63" s="213" t="s">
        <v>49</v>
      </c>
      <c r="U63" s="214"/>
      <c r="V63" s="214"/>
      <c r="W63" s="214"/>
      <c r="X63" s="214"/>
      <c r="Y63" s="214"/>
      <c r="Z63" s="214"/>
      <c r="AA63" s="214"/>
      <c r="AB63" s="214"/>
      <c r="AC63" s="214"/>
      <c r="AD63" s="215"/>
    </row>
    <row r="64" spans="2:30" ht="27" customHeight="1">
      <c r="B64" s="199">
        <f>'男子一覧'!$B$22</f>
      </c>
      <c r="C64" s="200"/>
      <c r="D64" s="200"/>
      <c r="E64" s="200"/>
      <c r="F64" s="201"/>
      <c r="G64" s="199">
        <f>IF(B62="","",VLOOKUP(B64,'選手データ入力'!$A$2:$N$42,2,0))</f>
      </c>
      <c r="H64" s="200"/>
      <c r="I64" s="200"/>
      <c r="J64" s="200"/>
      <c r="K64" s="200"/>
      <c r="L64" s="200"/>
      <c r="M64" s="200"/>
      <c r="N64" s="200"/>
      <c r="O64" s="200"/>
      <c r="P64" s="200"/>
      <c r="Q64" s="201"/>
      <c r="R64" s="205">
        <f>IF(B62="","",VLOOKUP(B64,'選手データ入力'!$A$2:$N$42,4,0))</f>
      </c>
      <c r="S64" s="206"/>
      <c r="T64" s="199">
        <f>IF(B64="","",'基本入力'!$B$9)</f>
      </c>
      <c r="U64" s="200"/>
      <c r="V64" s="200"/>
      <c r="W64" s="200"/>
      <c r="X64" s="200"/>
      <c r="Y64" s="200"/>
      <c r="Z64" s="200"/>
      <c r="AA64" s="200"/>
      <c r="AB64" s="200"/>
      <c r="AC64" s="200"/>
      <c r="AD64" s="201"/>
    </row>
    <row r="65" spans="2:30" ht="27" customHeight="1">
      <c r="B65" s="202"/>
      <c r="C65" s="203"/>
      <c r="D65" s="203"/>
      <c r="E65" s="203"/>
      <c r="F65" s="204"/>
      <c r="G65" s="202"/>
      <c r="H65" s="203"/>
      <c r="I65" s="203"/>
      <c r="J65" s="203"/>
      <c r="K65" s="203"/>
      <c r="L65" s="203"/>
      <c r="M65" s="203"/>
      <c r="N65" s="203"/>
      <c r="O65" s="203"/>
      <c r="P65" s="203"/>
      <c r="Q65" s="204"/>
      <c r="R65" s="207"/>
      <c r="S65" s="208"/>
      <c r="T65" s="202"/>
      <c r="U65" s="203"/>
      <c r="V65" s="203"/>
      <c r="W65" s="203"/>
      <c r="X65" s="203"/>
      <c r="Y65" s="203"/>
      <c r="Z65" s="203"/>
      <c r="AA65" s="203"/>
      <c r="AB65" s="203"/>
      <c r="AC65" s="203"/>
      <c r="AD65" s="204"/>
    </row>
    <row r="66" spans="1:32" ht="13.5">
      <c r="A66" s="9" t="s">
        <v>90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2:30" ht="18" customHeight="1">
      <c r="B67" s="216" t="s">
        <v>51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</row>
    <row r="68" spans="2:33" ht="19.5" customHeight="1">
      <c r="B68" s="196" t="s">
        <v>91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8"/>
      <c r="O68" s="192" t="s">
        <v>43</v>
      </c>
      <c r="P68" s="193"/>
      <c r="Q68" s="196" t="s">
        <v>46</v>
      </c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217" t="s">
        <v>96</v>
      </c>
      <c r="AF68" s="217"/>
      <c r="AG68" s="217"/>
    </row>
    <row r="69" spans="2:33" ht="31.5" customHeight="1">
      <c r="B69" s="210">
        <f>IF('選手データ入力'!L11="","",VLOOKUP(B71,'選手データ入力'!$A$2:$N$42,13,0))</f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2"/>
      <c r="O69" s="194"/>
      <c r="P69" s="195"/>
      <c r="Q69" s="213" t="s">
        <v>44</v>
      </c>
      <c r="R69" s="214"/>
      <c r="S69" s="214"/>
      <c r="T69" s="214"/>
      <c r="U69" s="215"/>
      <c r="V69" s="210"/>
      <c r="W69" s="211"/>
      <c r="X69" s="211"/>
      <c r="Y69" s="211"/>
      <c r="Z69" s="211"/>
      <c r="AA69" s="211"/>
      <c r="AB69" s="211"/>
      <c r="AC69" s="211"/>
      <c r="AD69" s="212"/>
      <c r="AE69" s="218"/>
      <c r="AF69" s="218"/>
      <c r="AG69" s="218"/>
    </row>
    <row r="70" spans="2:30" ht="18.75" customHeight="1">
      <c r="B70" s="213" t="s">
        <v>47</v>
      </c>
      <c r="C70" s="214"/>
      <c r="D70" s="214"/>
      <c r="E70" s="214"/>
      <c r="F70" s="215"/>
      <c r="G70" s="213" t="s">
        <v>48</v>
      </c>
      <c r="H70" s="214"/>
      <c r="I70" s="214"/>
      <c r="J70" s="214"/>
      <c r="K70" s="214"/>
      <c r="L70" s="214"/>
      <c r="M70" s="214"/>
      <c r="N70" s="214"/>
      <c r="O70" s="214"/>
      <c r="P70" s="214"/>
      <c r="Q70" s="215"/>
      <c r="R70" s="209" t="s">
        <v>1</v>
      </c>
      <c r="S70" s="209"/>
      <c r="T70" s="213" t="s">
        <v>49</v>
      </c>
      <c r="U70" s="214"/>
      <c r="V70" s="214"/>
      <c r="W70" s="214"/>
      <c r="X70" s="214"/>
      <c r="Y70" s="214"/>
      <c r="Z70" s="214"/>
      <c r="AA70" s="214"/>
      <c r="AB70" s="214"/>
      <c r="AC70" s="214"/>
      <c r="AD70" s="215"/>
    </row>
    <row r="71" spans="2:30" ht="27" customHeight="1">
      <c r="B71" s="199">
        <f>'男子一覧'!$B$23</f>
      </c>
      <c r="C71" s="200"/>
      <c r="D71" s="200"/>
      <c r="E71" s="200"/>
      <c r="F71" s="201"/>
      <c r="G71" s="199">
        <f>IF(B69="","",VLOOKUP(B71,'選手データ入力'!$A$2:$N$42,2,0))</f>
      </c>
      <c r="H71" s="200"/>
      <c r="I71" s="200"/>
      <c r="J71" s="200"/>
      <c r="K71" s="200"/>
      <c r="L71" s="200"/>
      <c r="M71" s="200"/>
      <c r="N71" s="200"/>
      <c r="O71" s="200"/>
      <c r="P71" s="200"/>
      <c r="Q71" s="201"/>
      <c r="R71" s="205">
        <f>IF(B69="","",VLOOKUP(B71,'選手データ入力'!$A$2:$N$42,4,0))</f>
      </c>
      <c r="S71" s="206"/>
      <c r="T71" s="199">
        <f>IF(B71="","",'基本入力'!$B$9)</f>
      </c>
      <c r="U71" s="200"/>
      <c r="V71" s="200"/>
      <c r="W71" s="200"/>
      <c r="X71" s="200"/>
      <c r="Y71" s="200"/>
      <c r="Z71" s="200"/>
      <c r="AA71" s="200"/>
      <c r="AB71" s="200"/>
      <c r="AC71" s="200"/>
      <c r="AD71" s="201"/>
    </row>
    <row r="72" spans="2:30" ht="27" customHeight="1">
      <c r="B72" s="202"/>
      <c r="C72" s="203"/>
      <c r="D72" s="203"/>
      <c r="E72" s="203"/>
      <c r="F72" s="204"/>
      <c r="G72" s="202"/>
      <c r="H72" s="203"/>
      <c r="I72" s="203"/>
      <c r="J72" s="203"/>
      <c r="K72" s="203"/>
      <c r="L72" s="203"/>
      <c r="M72" s="203"/>
      <c r="N72" s="203"/>
      <c r="O72" s="203"/>
      <c r="P72" s="203"/>
      <c r="Q72" s="204"/>
      <c r="R72" s="207"/>
      <c r="S72" s="208"/>
      <c r="T72" s="202"/>
      <c r="U72" s="203"/>
      <c r="V72" s="203"/>
      <c r="W72" s="203"/>
      <c r="X72" s="203"/>
      <c r="Y72" s="203"/>
      <c r="Z72" s="203"/>
      <c r="AA72" s="203"/>
      <c r="AB72" s="203"/>
      <c r="AC72" s="203"/>
      <c r="AD72" s="204"/>
    </row>
    <row r="73" spans="1:32" ht="13.5">
      <c r="A73" s="9" t="s">
        <v>90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5" spans="1:32" ht="13.5" customHeight="1">
      <c r="A75" s="9" t="s">
        <v>90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2:30" ht="17.25">
      <c r="B76" s="216" t="s">
        <v>51</v>
      </c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</row>
    <row r="77" spans="2:33" s="7" customFormat="1" ht="18.75" customHeight="1">
      <c r="B77" s="196" t="s">
        <v>91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8"/>
      <c r="O77" s="192" t="s">
        <v>43</v>
      </c>
      <c r="P77" s="193"/>
      <c r="Q77" s="196" t="s">
        <v>46</v>
      </c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8"/>
      <c r="AE77" s="217" t="s">
        <v>96</v>
      </c>
      <c r="AF77" s="217"/>
      <c r="AG77" s="217"/>
    </row>
    <row r="78" spans="2:33" ht="31.5" customHeight="1">
      <c r="B78" s="210">
        <f>IF('選手データ入力'!L12="","",VLOOKUP(B80,'選手データ入力'!$A$2:$N$42,13,0))</f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2"/>
      <c r="O78" s="194"/>
      <c r="P78" s="195"/>
      <c r="Q78" s="213" t="s">
        <v>44</v>
      </c>
      <c r="R78" s="214"/>
      <c r="S78" s="214"/>
      <c r="T78" s="214"/>
      <c r="U78" s="215"/>
      <c r="V78" s="210"/>
      <c r="W78" s="211"/>
      <c r="X78" s="211"/>
      <c r="Y78" s="211"/>
      <c r="Z78" s="211"/>
      <c r="AA78" s="211"/>
      <c r="AB78" s="211"/>
      <c r="AC78" s="211"/>
      <c r="AD78" s="212"/>
      <c r="AE78" s="218"/>
      <c r="AF78" s="218"/>
      <c r="AG78" s="218"/>
    </row>
    <row r="79" spans="2:30" ht="18.75" customHeight="1">
      <c r="B79" s="213" t="s">
        <v>47</v>
      </c>
      <c r="C79" s="214"/>
      <c r="D79" s="214"/>
      <c r="E79" s="214"/>
      <c r="F79" s="215"/>
      <c r="G79" s="213" t="s">
        <v>48</v>
      </c>
      <c r="H79" s="214"/>
      <c r="I79" s="214"/>
      <c r="J79" s="214"/>
      <c r="K79" s="214"/>
      <c r="L79" s="214"/>
      <c r="M79" s="214"/>
      <c r="N79" s="214"/>
      <c r="O79" s="214"/>
      <c r="P79" s="214"/>
      <c r="Q79" s="215"/>
      <c r="R79" s="209" t="s">
        <v>1</v>
      </c>
      <c r="S79" s="209"/>
      <c r="T79" s="213" t="s">
        <v>49</v>
      </c>
      <c r="U79" s="214"/>
      <c r="V79" s="214"/>
      <c r="W79" s="214"/>
      <c r="X79" s="214"/>
      <c r="Y79" s="214"/>
      <c r="Z79" s="214"/>
      <c r="AA79" s="214"/>
      <c r="AB79" s="214"/>
      <c r="AC79" s="214"/>
      <c r="AD79" s="215"/>
    </row>
    <row r="80" spans="2:30" ht="27" customHeight="1">
      <c r="B80" s="199">
        <f>'男子一覧'!$B$24</f>
      </c>
      <c r="C80" s="200"/>
      <c r="D80" s="200"/>
      <c r="E80" s="200"/>
      <c r="F80" s="201"/>
      <c r="G80" s="199">
        <f>IF(B78="","",VLOOKUP(B80,'選手データ入力'!$A$2:$N$42,2,0))</f>
      </c>
      <c r="H80" s="200"/>
      <c r="I80" s="200"/>
      <c r="J80" s="200"/>
      <c r="K80" s="200"/>
      <c r="L80" s="200"/>
      <c r="M80" s="200"/>
      <c r="N80" s="200"/>
      <c r="O80" s="200"/>
      <c r="P80" s="200"/>
      <c r="Q80" s="201"/>
      <c r="R80" s="205">
        <f>IF(B78="","",VLOOKUP(B80,'選手データ入力'!$A$2:$N$42,4,0))</f>
      </c>
      <c r="S80" s="206"/>
      <c r="T80" s="199">
        <f>IF(B80="","",'基本入力'!$B$9)</f>
      </c>
      <c r="U80" s="200"/>
      <c r="V80" s="200"/>
      <c r="W80" s="200"/>
      <c r="X80" s="200"/>
      <c r="Y80" s="200"/>
      <c r="Z80" s="200"/>
      <c r="AA80" s="200"/>
      <c r="AB80" s="200"/>
      <c r="AC80" s="200"/>
      <c r="AD80" s="201"/>
    </row>
    <row r="81" spans="2:30" ht="27" customHeight="1">
      <c r="B81" s="202"/>
      <c r="C81" s="203"/>
      <c r="D81" s="203"/>
      <c r="E81" s="203"/>
      <c r="F81" s="204"/>
      <c r="G81" s="202"/>
      <c r="H81" s="203"/>
      <c r="I81" s="203"/>
      <c r="J81" s="203"/>
      <c r="K81" s="203"/>
      <c r="L81" s="203"/>
      <c r="M81" s="203"/>
      <c r="N81" s="203"/>
      <c r="O81" s="203"/>
      <c r="P81" s="203"/>
      <c r="Q81" s="204"/>
      <c r="R81" s="207"/>
      <c r="S81" s="208"/>
      <c r="T81" s="202"/>
      <c r="U81" s="203"/>
      <c r="V81" s="203"/>
      <c r="W81" s="203"/>
      <c r="X81" s="203"/>
      <c r="Y81" s="203"/>
      <c r="Z81" s="203"/>
      <c r="AA81" s="203"/>
      <c r="AB81" s="203"/>
      <c r="AC81" s="203"/>
      <c r="AD81" s="204"/>
    </row>
    <row r="82" spans="1:32" ht="13.5">
      <c r="A82" s="9" t="s">
        <v>90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2:30" ht="17.25">
      <c r="B83" s="216" t="s">
        <v>51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</row>
    <row r="84" spans="2:33" ht="18.75" customHeight="1">
      <c r="B84" s="196" t="s">
        <v>91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8"/>
      <c r="O84" s="192" t="s">
        <v>43</v>
      </c>
      <c r="P84" s="193"/>
      <c r="Q84" s="196" t="s">
        <v>46</v>
      </c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8"/>
      <c r="AE84" s="217" t="s">
        <v>96</v>
      </c>
      <c r="AF84" s="217"/>
      <c r="AG84" s="217"/>
    </row>
    <row r="85" spans="2:33" ht="31.5" customHeight="1">
      <c r="B85" s="210">
        <f>IF('選手データ入力'!L13="","",VLOOKUP(B87,'選手データ入力'!$A$2:$N$42,13,0))</f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2"/>
      <c r="O85" s="194"/>
      <c r="P85" s="195"/>
      <c r="Q85" s="213" t="s">
        <v>44</v>
      </c>
      <c r="R85" s="214"/>
      <c r="S85" s="214"/>
      <c r="T85" s="214"/>
      <c r="U85" s="215"/>
      <c r="V85" s="210"/>
      <c r="W85" s="211"/>
      <c r="X85" s="211"/>
      <c r="Y85" s="211"/>
      <c r="Z85" s="211"/>
      <c r="AA85" s="211"/>
      <c r="AB85" s="211"/>
      <c r="AC85" s="211"/>
      <c r="AD85" s="212"/>
      <c r="AE85" s="218"/>
      <c r="AF85" s="218"/>
      <c r="AG85" s="218"/>
    </row>
    <row r="86" spans="2:30" ht="18.75" customHeight="1">
      <c r="B86" s="213" t="s">
        <v>47</v>
      </c>
      <c r="C86" s="214"/>
      <c r="D86" s="214"/>
      <c r="E86" s="214"/>
      <c r="F86" s="215"/>
      <c r="G86" s="213" t="s">
        <v>48</v>
      </c>
      <c r="H86" s="214"/>
      <c r="I86" s="214"/>
      <c r="J86" s="214"/>
      <c r="K86" s="214"/>
      <c r="L86" s="214"/>
      <c r="M86" s="214"/>
      <c r="N86" s="214"/>
      <c r="O86" s="214"/>
      <c r="P86" s="214"/>
      <c r="Q86" s="215"/>
      <c r="R86" s="209" t="s">
        <v>1</v>
      </c>
      <c r="S86" s="209"/>
      <c r="T86" s="213" t="s">
        <v>49</v>
      </c>
      <c r="U86" s="214"/>
      <c r="V86" s="214"/>
      <c r="W86" s="214"/>
      <c r="X86" s="214"/>
      <c r="Y86" s="214"/>
      <c r="Z86" s="214"/>
      <c r="AA86" s="214"/>
      <c r="AB86" s="214"/>
      <c r="AC86" s="214"/>
      <c r="AD86" s="215"/>
    </row>
    <row r="87" spans="2:30" ht="27" customHeight="1">
      <c r="B87" s="199">
        <f>'男子一覧'!$B$25</f>
      </c>
      <c r="C87" s="200"/>
      <c r="D87" s="200"/>
      <c r="E87" s="200"/>
      <c r="F87" s="201"/>
      <c r="G87" s="199">
        <f>IF(B85="","",VLOOKUP(B87,'選手データ入力'!$A$2:$N$42,2,0))</f>
      </c>
      <c r="H87" s="200"/>
      <c r="I87" s="200"/>
      <c r="J87" s="200"/>
      <c r="K87" s="200"/>
      <c r="L87" s="200"/>
      <c r="M87" s="200"/>
      <c r="N87" s="200"/>
      <c r="O87" s="200"/>
      <c r="P87" s="200"/>
      <c r="Q87" s="201"/>
      <c r="R87" s="205">
        <f>IF(B85="","",VLOOKUP(B87,'選手データ入力'!$A$2:$N$42,4,0))</f>
      </c>
      <c r="S87" s="206"/>
      <c r="T87" s="199">
        <f>IF(B87="","",'基本入力'!$B$9)</f>
      </c>
      <c r="U87" s="200"/>
      <c r="V87" s="200"/>
      <c r="W87" s="200"/>
      <c r="X87" s="200"/>
      <c r="Y87" s="200"/>
      <c r="Z87" s="200"/>
      <c r="AA87" s="200"/>
      <c r="AB87" s="200"/>
      <c r="AC87" s="200"/>
      <c r="AD87" s="201"/>
    </row>
    <row r="88" spans="2:30" ht="27" customHeight="1">
      <c r="B88" s="202"/>
      <c r="C88" s="203"/>
      <c r="D88" s="203"/>
      <c r="E88" s="203"/>
      <c r="F88" s="204"/>
      <c r="G88" s="202"/>
      <c r="H88" s="203"/>
      <c r="I88" s="203"/>
      <c r="J88" s="203"/>
      <c r="K88" s="203"/>
      <c r="L88" s="203"/>
      <c r="M88" s="203"/>
      <c r="N88" s="203"/>
      <c r="O88" s="203"/>
      <c r="P88" s="203"/>
      <c r="Q88" s="204"/>
      <c r="R88" s="207"/>
      <c r="S88" s="208"/>
      <c r="T88" s="202"/>
      <c r="U88" s="203"/>
      <c r="V88" s="203"/>
      <c r="W88" s="203"/>
      <c r="X88" s="203"/>
      <c r="Y88" s="203"/>
      <c r="Z88" s="203"/>
      <c r="AA88" s="203"/>
      <c r="AB88" s="203"/>
      <c r="AC88" s="203"/>
      <c r="AD88" s="204"/>
    </row>
    <row r="89" spans="1:32" ht="13.5">
      <c r="A89" s="9" t="s">
        <v>90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2:30" ht="17.25">
      <c r="B90" s="216" t="s">
        <v>51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</row>
    <row r="91" spans="2:33" ht="18.75" customHeight="1">
      <c r="B91" s="196" t="s">
        <v>91</v>
      </c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8"/>
      <c r="O91" s="192" t="s">
        <v>43</v>
      </c>
      <c r="P91" s="193"/>
      <c r="Q91" s="196" t="s">
        <v>46</v>
      </c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8"/>
      <c r="AE91" s="217" t="s">
        <v>96</v>
      </c>
      <c r="AF91" s="217"/>
      <c r="AG91" s="217"/>
    </row>
    <row r="92" spans="2:33" ht="31.5" customHeight="1">
      <c r="B92" s="210">
        <f>IF('選手データ入力'!L14="","",VLOOKUP(B94,'選手データ入力'!$A$2:$N$42,13,0))</f>
      </c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2"/>
      <c r="O92" s="194"/>
      <c r="P92" s="195"/>
      <c r="Q92" s="213" t="s">
        <v>44</v>
      </c>
      <c r="R92" s="214"/>
      <c r="S92" s="214"/>
      <c r="T92" s="214"/>
      <c r="U92" s="215"/>
      <c r="V92" s="210"/>
      <c r="W92" s="211"/>
      <c r="X92" s="211"/>
      <c r="Y92" s="211"/>
      <c r="Z92" s="211"/>
      <c r="AA92" s="211"/>
      <c r="AB92" s="211"/>
      <c r="AC92" s="211"/>
      <c r="AD92" s="212"/>
      <c r="AE92" s="218"/>
      <c r="AF92" s="218"/>
      <c r="AG92" s="218"/>
    </row>
    <row r="93" spans="2:30" ht="18.75" customHeight="1">
      <c r="B93" s="213" t="s">
        <v>47</v>
      </c>
      <c r="C93" s="214"/>
      <c r="D93" s="214"/>
      <c r="E93" s="214"/>
      <c r="F93" s="215"/>
      <c r="G93" s="213" t="s">
        <v>48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5"/>
      <c r="R93" s="209" t="s">
        <v>1</v>
      </c>
      <c r="S93" s="209"/>
      <c r="T93" s="213" t="s">
        <v>49</v>
      </c>
      <c r="U93" s="214"/>
      <c r="V93" s="214"/>
      <c r="W93" s="214"/>
      <c r="X93" s="214"/>
      <c r="Y93" s="214"/>
      <c r="Z93" s="214"/>
      <c r="AA93" s="214"/>
      <c r="AB93" s="214"/>
      <c r="AC93" s="214"/>
      <c r="AD93" s="215"/>
    </row>
    <row r="94" spans="2:30" ht="27" customHeight="1">
      <c r="B94" s="199">
        <f>'男子一覧'!$B$26</f>
      </c>
      <c r="C94" s="200"/>
      <c r="D94" s="200"/>
      <c r="E94" s="200"/>
      <c r="F94" s="201"/>
      <c r="G94" s="199">
        <f>IF(B92="","",VLOOKUP(B94,'選手データ入力'!$A$2:$N$42,2,0))</f>
      </c>
      <c r="H94" s="200"/>
      <c r="I94" s="200"/>
      <c r="J94" s="200"/>
      <c r="K94" s="200"/>
      <c r="L94" s="200"/>
      <c r="M94" s="200"/>
      <c r="N94" s="200"/>
      <c r="O94" s="200"/>
      <c r="P94" s="200"/>
      <c r="Q94" s="201"/>
      <c r="R94" s="205">
        <f>IF(B92="","",VLOOKUP(B94,'選手データ入力'!$A$2:$N$42,4,0))</f>
      </c>
      <c r="S94" s="206"/>
      <c r="T94" s="199">
        <f>IF(B94="","",'基本入力'!$B$9)</f>
      </c>
      <c r="U94" s="200"/>
      <c r="V94" s="200"/>
      <c r="W94" s="200"/>
      <c r="X94" s="200"/>
      <c r="Y94" s="200"/>
      <c r="Z94" s="200"/>
      <c r="AA94" s="200"/>
      <c r="AB94" s="200"/>
      <c r="AC94" s="200"/>
      <c r="AD94" s="201"/>
    </row>
    <row r="95" spans="2:30" ht="27" customHeight="1">
      <c r="B95" s="202"/>
      <c r="C95" s="203"/>
      <c r="D95" s="203"/>
      <c r="E95" s="203"/>
      <c r="F95" s="204"/>
      <c r="G95" s="202"/>
      <c r="H95" s="203"/>
      <c r="I95" s="203"/>
      <c r="J95" s="203"/>
      <c r="K95" s="203"/>
      <c r="L95" s="203"/>
      <c r="M95" s="203"/>
      <c r="N95" s="203"/>
      <c r="O95" s="203"/>
      <c r="P95" s="203"/>
      <c r="Q95" s="204"/>
      <c r="R95" s="207"/>
      <c r="S95" s="208"/>
      <c r="T95" s="202"/>
      <c r="U95" s="203"/>
      <c r="V95" s="203"/>
      <c r="W95" s="203"/>
      <c r="X95" s="203"/>
      <c r="Y95" s="203"/>
      <c r="Z95" s="203"/>
      <c r="AA95" s="203"/>
      <c r="AB95" s="203"/>
      <c r="AC95" s="203"/>
      <c r="AD95" s="204"/>
    </row>
    <row r="96" spans="1:32" ht="13.5">
      <c r="A96" s="9" t="s">
        <v>90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2:30" ht="18" customHeight="1">
      <c r="B97" s="216" t="s">
        <v>51</v>
      </c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</row>
    <row r="98" spans="2:33" ht="19.5" customHeight="1">
      <c r="B98" s="196" t="s">
        <v>91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8"/>
      <c r="O98" s="192" t="s">
        <v>43</v>
      </c>
      <c r="P98" s="193"/>
      <c r="Q98" s="196" t="s">
        <v>46</v>
      </c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8"/>
      <c r="AE98" s="217" t="s">
        <v>96</v>
      </c>
      <c r="AF98" s="217"/>
      <c r="AG98" s="217"/>
    </row>
    <row r="99" spans="2:33" ht="31.5" customHeight="1">
      <c r="B99" s="210">
        <f>IF('選手データ入力'!L15="","",VLOOKUP(B101,'選手データ入力'!$A$2:$N$42,13,0))</f>
      </c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2"/>
      <c r="O99" s="194"/>
      <c r="P99" s="195"/>
      <c r="Q99" s="213" t="s">
        <v>44</v>
      </c>
      <c r="R99" s="214"/>
      <c r="S99" s="214"/>
      <c r="T99" s="214"/>
      <c r="U99" s="215"/>
      <c r="V99" s="210"/>
      <c r="W99" s="211"/>
      <c r="X99" s="211"/>
      <c r="Y99" s="211"/>
      <c r="Z99" s="211"/>
      <c r="AA99" s="211"/>
      <c r="AB99" s="211"/>
      <c r="AC99" s="211"/>
      <c r="AD99" s="212"/>
      <c r="AE99" s="218"/>
      <c r="AF99" s="218"/>
      <c r="AG99" s="218"/>
    </row>
    <row r="100" spans="2:30" ht="18.75" customHeight="1">
      <c r="B100" s="213" t="s">
        <v>47</v>
      </c>
      <c r="C100" s="214"/>
      <c r="D100" s="214"/>
      <c r="E100" s="214"/>
      <c r="F100" s="215"/>
      <c r="G100" s="213" t="s">
        <v>48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5"/>
      <c r="R100" s="209" t="s">
        <v>1</v>
      </c>
      <c r="S100" s="209"/>
      <c r="T100" s="213" t="s">
        <v>49</v>
      </c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5"/>
    </row>
    <row r="101" spans="2:30" ht="27" customHeight="1">
      <c r="B101" s="199">
        <f>'男子一覧'!$B$27</f>
      </c>
      <c r="C101" s="200"/>
      <c r="D101" s="200"/>
      <c r="E101" s="200"/>
      <c r="F101" s="201"/>
      <c r="G101" s="199">
        <f>IF(B99="","",VLOOKUP(B101,'選手データ入力'!$A$2:$N$42,2,0))</f>
      </c>
      <c r="H101" s="200"/>
      <c r="I101" s="200"/>
      <c r="J101" s="200"/>
      <c r="K101" s="200"/>
      <c r="L101" s="200"/>
      <c r="M101" s="200"/>
      <c r="N101" s="200"/>
      <c r="O101" s="200"/>
      <c r="P101" s="200"/>
      <c r="Q101" s="201"/>
      <c r="R101" s="205">
        <f>IF(B99="","",VLOOKUP(B101,'選手データ入力'!$A$2:$N$42,4,0))</f>
      </c>
      <c r="S101" s="206"/>
      <c r="T101" s="199">
        <f>IF(B101="","",'基本入力'!$B$9)</f>
      </c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1"/>
    </row>
    <row r="102" spans="2:30" ht="27" customHeight="1">
      <c r="B102" s="202"/>
      <c r="C102" s="203"/>
      <c r="D102" s="203"/>
      <c r="E102" s="203"/>
      <c r="F102" s="204"/>
      <c r="G102" s="202"/>
      <c r="H102" s="203"/>
      <c r="I102" s="203"/>
      <c r="J102" s="203"/>
      <c r="K102" s="203"/>
      <c r="L102" s="203"/>
      <c r="M102" s="203"/>
      <c r="N102" s="203"/>
      <c r="O102" s="203"/>
      <c r="P102" s="203"/>
      <c r="Q102" s="204"/>
      <c r="R102" s="207"/>
      <c r="S102" s="208"/>
      <c r="T102" s="202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4"/>
    </row>
    <row r="103" spans="1:32" ht="13.5">
      <c r="A103" s="9" t="s">
        <v>90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0" ht="18" customHeight="1">
      <c r="B104" s="216" t="s">
        <v>51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</row>
    <row r="105" spans="2:33" ht="19.5" customHeight="1">
      <c r="B105" s="196" t="s">
        <v>91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8"/>
      <c r="O105" s="192" t="s">
        <v>43</v>
      </c>
      <c r="P105" s="193"/>
      <c r="Q105" s="196" t="s">
        <v>46</v>
      </c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8"/>
      <c r="AE105" s="217" t="s">
        <v>96</v>
      </c>
      <c r="AF105" s="217"/>
      <c r="AG105" s="217"/>
    </row>
    <row r="106" spans="2:33" ht="31.5" customHeight="1">
      <c r="B106" s="210">
        <f>IF('選手データ入力'!L16="","",VLOOKUP(B108,'選手データ入力'!$A$2:$N$42,13,0))</f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2"/>
      <c r="O106" s="194"/>
      <c r="P106" s="195"/>
      <c r="Q106" s="213" t="s">
        <v>44</v>
      </c>
      <c r="R106" s="214"/>
      <c r="S106" s="214"/>
      <c r="T106" s="214"/>
      <c r="U106" s="215"/>
      <c r="V106" s="210"/>
      <c r="W106" s="211"/>
      <c r="X106" s="211"/>
      <c r="Y106" s="211"/>
      <c r="Z106" s="211"/>
      <c r="AA106" s="211"/>
      <c r="AB106" s="211"/>
      <c r="AC106" s="211"/>
      <c r="AD106" s="212"/>
      <c r="AE106" s="218"/>
      <c r="AF106" s="218"/>
      <c r="AG106" s="218"/>
    </row>
    <row r="107" spans="2:30" ht="18.75" customHeight="1">
      <c r="B107" s="213" t="s">
        <v>47</v>
      </c>
      <c r="C107" s="214"/>
      <c r="D107" s="214"/>
      <c r="E107" s="214"/>
      <c r="F107" s="215"/>
      <c r="G107" s="213" t="s">
        <v>48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5"/>
      <c r="R107" s="209" t="s">
        <v>1</v>
      </c>
      <c r="S107" s="209"/>
      <c r="T107" s="213" t="s">
        <v>49</v>
      </c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5"/>
    </row>
    <row r="108" spans="2:30" ht="27" customHeight="1">
      <c r="B108" s="199">
        <f>'男子一覧'!$B$28</f>
      </c>
      <c r="C108" s="200"/>
      <c r="D108" s="200"/>
      <c r="E108" s="200"/>
      <c r="F108" s="201"/>
      <c r="G108" s="199">
        <f>IF(B106="","",VLOOKUP(B108,'選手データ入力'!$A$2:$N$42,2,0))</f>
      </c>
      <c r="H108" s="200"/>
      <c r="I108" s="200"/>
      <c r="J108" s="200"/>
      <c r="K108" s="200"/>
      <c r="L108" s="200"/>
      <c r="M108" s="200"/>
      <c r="N108" s="200"/>
      <c r="O108" s="200"/>
      <c r="P108" s="200"/>
      <c r="Q108" s="201"/>
      <c r="R108" s="205">
        <f>IF(B106="","",VLOOKUP(B108,'選手データ入力'!$A$2:$N$42,4,0))</f>
      </c>
      <c r="S108" s="206"/>
      <c r="T108" s="199">
        <f>IF(B108="","",'基本入力'!$B$9)</f>
      </c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1"/>
    </row>
    <row r="109" spans="2:30" ht="27" customHeight="1">
      <c r="B109" s="202"/>
      <c r="C109" s="203"/>
      <c r="D109" s="203"/>
      <c r="E109" s="203"/>
      <c r="F109" s="204"/>
      <c r="G109" s="202"/>
      <c r="H109" s="203"/>
      <c r="I109" s="203"/>
      <c r="J109" s="203"/>
      <c r="K109" s="203"/>
      <c r="L109" s="203"/>
      <c r="M109" s="203"/>
      <c r="N109" s="203"/>
      <c r="O109" s="203"/>
      <c r="P109" s="203"/>
      <c r="Q109" s="204"/>
      <c r="R109" s="207"/>
      <c r="S109" s="208"/>
      <c r="T109" s="202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4"/>
    </row>
    <row r="110" spans="1:32" ht="13.5">
      <c r="A110" s="9" t="s">
        <v>90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ht="13.5" customHeight="1">
      <c r="A111" s="9"/>
    </row>
    <row r="112" spans="1:32" ht="13.5" customHeight="1">
      <c r="A112" s="9" t="s">
        <v>90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2:30" ht="17.25">
      <c r="B113" s="216" t="s">
        <v>51</v>
      </c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</row>
    <row r="114" spans="2:33" s="7" customFormat="1" ht="18.75" customHeight="1">
      <c r="B114" s="196" t="s">
        <v>91</v>
      </c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8"/>
      <c r="O114" s="192" t="s">
        <v>43</v>
      </c>
      <c r="P114" s="193"/>
      <c r="Q114" s="196" t="s">
        <v>46</v>
      </c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8"/>
      <c r="AE114" s="217" t="s">
        <v>96</v>
      </c>
      <c r="AF114" s="217"/>
      <c r="AG114" s="217"/>
    </row>
    <row r="115" spans="2:33" ht="31.5" customHeight="1">
      <c r="B115" s="210">
        <f>IF('選手データ入力'!L17="","",VLOOKUP(B117,'選手データ入力'!$A$2:$N$42,13,0))</f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2"/>
      <c r="O115" s="194"/>
      <c r="P115" s="195"/>
      <c r="Q115" s="213" t="s">
        <v>44</v>
      </c>
      <c r="R115" s="214"/>
      <c r="S115" s="214"/>
      <c r="T115" s="214"/>
      <c r="U115" s="215"/>
      <c r="V115" s="210"/>
      <c r="W115" s="211"/>
      <c r="X115" s="211"/>
      <c r="Y115" s="211"/>
      <c r="Z115" s="211"/>
      <c r="AA115" s="211"/>
      <c r="AB115" s="211"/>
      <c r="AC115" s="211"/>
      <c r="AD115" s="212"/>
      <c r="AE115" s="218"/>
      <c r="AF115" s="218"/>
      <c r="AG115" s="218"/>
    </row>
    <row r="116" spans="2:30" ht="18.75" customHeight="1">
      <c r="B116" s="213" t="s">
        <v>47</v>
      </c>
      <c r="C116" s="214"/>
      <c r="D116" s="214"/>
      <c r="E116" s="214"/>
      <c r="F116" s="215"/>
      <c r="G116" s="213" t="s">
        <v>48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5"/>
      <c r="R116" s="209" t="s">
        <v>1</v>
      </c>
      <c r="S116" s="209"/>
      <c r="T116" s="213" t="s">
        <v>49</v>
      </c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5"/>
    </row>
    <row r="117" spans="2:30" ht="27" customHeight="1">
      <c r="B117" s="199">
        <f>'男子一覧'!$B$29</f>
      </c>
      <c r="C117" s="200"/>
      <c r="D117" s="200"/>
      <c r="E117" s="200"/>
      <c r="F117" s="201"/>
      <c r="G117" s="199">
        <f>IF(B115="","",VLOOKUP(B117,'選手データ入力'!$A$2:$N$42,2,0))</f>
      </c>
      <c r="H117" s="200"/>
      <c r="I117" s="200"/>
      <c r="J117" s="200"/>
      <c r="K117" s="200"/>
      <c r="L117" s="200"/>
      <c r="M117" s="200"/>
      <c r="N117" s="200"/>
      <c r="O117" s="200"/>
      <c r="P117" s="200"/>
      <c r="Q117" s="201"/>
      <c r="R117" s="205">
        <f>IF(B115="","",VLOOKUP(B117,'選手データ入力'!$A$2:$N$42,4,0))</f>
      </c>
      <c r="S117" s="206"/>
      <c r="T117" s="199">
        <f>IF(B117="","",'基本入力'!$B$9)</f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1"/>
    </row>
    <row r="118" spans="2:30" ht="27" customHeight="1">
      <c r="B118" s="202"/>
      <c r="C118" s="203"/>
      <c r="D118" s="203"/>
      <c r="E118" s="203"/>
      <c r="F118" s="204"/>
      <c r="G118" s="202"/>
      <c r="H118" s="203"/>
      <c r="I118" s="203"/>
      <c r="J118" s="203"/>
      <c r="K118" s="203"/>
      <c r="L118" s="203"/>
      <c r="M118" s="203"/>
      <c r="N118" s="203"/>
      <c r="O118" s="203"/>
      <c r="P118" s="203"/>
      <c r="Q118" s="204"/>
      <c r="R118" s="207"/>
      <c r="S118" s="208"/>
      <c r="T118" s="202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4"/>
    </row>
    <row r="119" spans="1:32" ht="13.5">
      <c r="A119" s="9" t="s">
        <v>90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2:30" ht="17.25">
      <c r="B120" s="216" t="s">
        <v>51</v>
      </c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</row>
    <row r="121" spans="2:33" ht="18.75" customHeight="1">
      <c r="B121" s="196" t="s">
        <v>91</v>
      </c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8"/>
      <c r="O121" s="192" t="s">
        <v>43</v>
      </c>
      <c r="P121" s="193"/>
      <c r="Q121" s="196" t="s">
        <v>46</v>
      </c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8"/>
      <c r="AE121" s="217" t="s">
        <v>96</v>
      </c>
      <c r="AF121" s="217"/>
      <c r="AG121" s="217"/>
    </row>
    <row r="122" spans="2:33" ht="31.5" customHeight="1">
      <c r="B122" s="210">
        <f>IF('選手データ入力'!L18="","",VLOOKUP(B124,'選手データ入力'!$A$2:$N$42,13,0))</f>
      </c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2"/>
      <c r="O122" s="194"/>
      <c r="P122" s="195"/>
      <c r="Q122" s="213" t="s">
        <v>44</v>
      </c>
      <c r="R122" s="214"/>
      <c r="S122" s="214"/>
      <c r="T122" s="214"/>
      <c r="U122" s="215"/>
      <c r="V122" s="210"/>
      <c r="W122" s="211"/>
      <c r="X122" s="211"/>
      <c r="Y122" s="211"/>
      <c r="Z122" s="211"/>
      <c r="AA122" s="211"/>
      <c r="AB122" s="211"/>
      <c r="AC122" s="211"/>
      <c r="AD122" s="212"/>
      <c r="AE122" s="218"/>
      <c r="AF122" s="218"/>
      <c r="AG122" s="218"/>
    </row>
    <row r="123" spans="2:30" ht="18.75" customHeight="1">
      <c r="B123" s="213" t="s">
        <v>47</v>
      </c>
      <c r="C123" s="214"/>
      <c r="D123" s="214"/>
      <c r="E123" s="214"/>
      <c r="F123" s="215"/>
      <c r="G123" s="213" t="s">
        <v>48</v>
      </c>
      <c r="H123" s="214"/>
      <c r="I123" s="214"/>
      <c r="J123" s="214"/>
      <c r="K123" s="214"/>
      <c r="L123" s="214"/>
      <c r="M123" s="214"/>
      <c r="N123" s="214"/>
      <c r="O123" s="214"/>
      <c r="P123" s="214"/>
      <c r="Q123" s="215"/>
      <c r="R123" s="209" t="s">
        <v>1</v>
      </c>
      <c r="S123" s="209"/>
      <c r="T123" s="213" t="s">
        <v>49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5"/>
    </row>
    <row r="124" spans="2:30" ht="27" customHeight="1">
      <c r="B124" s="199">
        <f>'男子一覧'!B30</f>
      </c>
      <c r="C124" s="200"/>
      <c r="D124" s="200"/>
      <c r="E124" s="200"/>
      <c r="F124" s="201"/>
      <c r="G124" s="199">
        <f>IF(B122="","",VLOOKUP(B124,'選手データ入力'!$A$2:$N$42,2,0))</f>
      </c>
      <c r="H124" s="200"/>
      <c r="I124" s="200"/>
      <c r="J124" s="200"/>
      <c r="K124" s="200"/>
      <c r="L124" s="200"/>
      <c r="M124" s="200"/>
      <c r="N124" s="200"/>
      <c r="O124" s="200"/>
      <c r="P124" s="200"/>
      <c r="Q124" s="201"/>
      <c r="R124" s="205">
        <f>IF(B122="","",VLOOKUP(B124,'選手データ入力'!$A$2:$N$42,4,0))</f>
      </c>
      <c r="S124" s="206"/>
      <c r="T124" s="199">
        <f>IF(B124="","",'基本入力'!$B$9)</f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1"/>
    </row>
    <row r="125" spans="2:30" ht="27" customHeight="1">
      <c r="B125" s="202"/>
      <c r="C125" s="203"/>
      <c r="D125" s="203"/>
      <c r="E125" s="203"/>
      <c r="F125" s="204"/>
      <c r="G125" s="202"/>
      <c r="H125" s="203"/>
      <c r="I125" s="203"/>
      <c r="J125" s="203"/>
      <c r="K125" s="203"/>
      <c r="L125" s="203"/>
      <c r="M125" s="203"/>
      <c r="N125" s="203"/>
      <c r="O125" s="203"/>
      <c r="P125" s="203"/>
      <c r="Q125" s="204"/>
      <c r="R125" s="207"/>
      <c r="S125" s="208"/>
      <c r="T125" s="202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4"/>
    </row>
    <row r="126" spans="1:32" ht="13.5">
      <c r="A126" s="9" t="s">
        <v>90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2:30" ht="17.25">
      <c r="B127" s="216" t="s">
        <v>51</v>
      </c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</row>
    <row r="128" spans="2:33" ht="18.75" customHeight="1">
      <c r="B128" s="196" t="s">
        <v>91</v>
      </c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8"/>
      <c r="O128" s="192" t="s">
        <v>43</v>
      </c>
      <c r="P128" s="193"/>
      <c r="Q128" s="196" t="s">
        <v>46</v>
      </c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8"/>
      <c r="AE128" s="217" t="s">
        <v>96</v>
      </c>
      <c r="AF128" s="217"/>
      <c r="AG128" s="217"/>
    </row>
    <row r="129" spans="2:33" ht="31.5" customHeight="1">
      <c r="B129" s="210">
        <f>IF('選手データ入力'!L19="","",VLOOKUP(B131,'選手データ入力'!$A$2:$N$42,13,0))</f>
      </c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2"/>
      <c r="O129" s="194"/>
      <c r="P129" s="195"/>
      <c r="Q129" s="213" t="s">
        <v>44</v>
      </c>
      <c r="R129" s="214"/>
      <c r="S129" s="214"/>
      <c r="T129" s="214"/>
      <c r="U129" s="215"/>
      <c r="V129" s="210"/>
      <c r="W129" s="211"/>
      <c r="X129" s="211"/>
      <c r="Y129" s="211"/>
      <c r="Z129" s="211"/>
      <c r="AA129" s="211"/>
      <c r="AB129" s="211"/>
      <c r="AC129" s="211"/>
      <c r="AD129" s="212"/>
      <c r="AE129" s="218"/>
      <c r="AF129" s="218"/>
      <c r="AG129" s="218"/>
    </row>
    <row r="130" spans="2:30" ht="18.75" customHeight="1">
      <c r="B130" s="213" t="s">
        <v>47</v>
      </c>
      <c r="C130" s="214"/>
      <c r="D130" s="214"/>
      <c r="E130" s="214"/>
      <c r="F130" s="215"/>
      <c r="G130" s="213" t="s">
        <v>48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5"/>
      <c r="R130" s="209" t="s">
        <v>1</v>
      </c>
      <c r="S130" s="209"/>
      <c r="T130" s="213" t="s">
        <v>49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5"/>
    </row>
    <row r="131" spans="2:30" ht="27" customHeight="1">
      <c r="B131" s="199">
        <f>'男子一覧'!$B$31</f>
      </c>
      <c r="C131" s="200"/>
      <c r="D131" s="200"/>
      <c r="E131" s="200"/>
      <c r="F131" s="201"/>
      <c r="G131" s="199">
        <f>IF(B129="","",VLOOKUP(B131,'選手データ入力'!$A$2:$N$42,2,0))</f>
      </c>
      <c r="H131" s="200"/>
      <c r="I131" s="200"/>
      <c r="J131" s="200"/>
      <c r="K131" s="200"/>
      <c r="L131" s="200"/>
      <c r="M131" s="200"/>
      <c r="N131" s="200"/>
      <c r="O131" s="200"/>
      <c r="P131" s="200"/>
      <c r="Q131" s="201"/>
      <c r="R131" s="205">
        <f>IF(B129="","",VLOOKUP(B131,'選手データ入力'!$A$2:$N$42,4,0))</f>
      </c>
      <c r="S131" s="206"/>
      <c r="T131" s="199">
        <f>IF(B131="","",'基本入力'!$B$9)</f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1"/>
    </row>
    <row r="132" spans="2:30" ht="27" customHeight="1">
      <c r="B132" s="202"/>
      <c r="C132" s="203"/>
      <c r="D132" s="203"/>
      <c r="E132" s="203"/>
      <c r="F132" s="204"/>
      <c r="G132" s="202"/>
      <c r="H132" s="203"/>
      <c r="I132" s="203"/>
      <c r="J132" s="203"/>
      <c r="K132" s="203"/>
      <c r="L132" s="203"/>
      <c r="M132" s="203"/>
      <c r="N132" s="203"/>
      <c r="O132" s="203"/>
      <c r="P132" s="203"/>
      <c r="Q132" s="204"/>
      <c r="R132" s="207"/>
      <c r="S132" s="208"/>
      <c r="T132" s="202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4"/>
    </row>
    <row r="133" spans="1:32" ht="13.5">
      <c r="A133" s="9" t="s">
        <v>90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2:30" ht="18" customHeight="1">
      <c r="B134" s="216" t="s">
        <v>51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</row>
    <row r="135" spans="2:33" ht="19.5" customHeight="1">
      <c r="B135" s="196" t="s">
        <v>91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8"/>
      <c r="O135" s="192" t="s">
        <v>43</v>
      </c>
      <c r="P135" s="193"/>
      <c r="Q135" s="196" t="s">
        <v>46</v>
      </c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8"/>
      <c r="AE135" s="217" t="s">
        <v>96</v>
      </c>
      <c r="AF135" s="217"/>
      <c r="AG135" s="217"/>
    </row>
    <row r="136" spans="2:33" ht="31.5" customHeight="1">
      <c r="B136" s="210">
        <f>IF('選手データ入力'!L20="","",VLOOKUP(B138,'選手データ入力'!$A$2:$N$42,13,0))</f>
      </c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2"/>
      <c r="O136" s="194"/>
      <c r="P136" s="195"/>
      <c r="Q136" s="213" t="s">
        <v>44</v>
      </c>
      <c r="R136" s="214"/>
      <c r="S136" s="214"/>
      <c r="T136" s="214"/>
      <c r="U136" s="215"/>
      <c r="V136" s="210"/>
      <c r="W136" s="211"/>
      <c r="X136" s="211"/>
      <c r="Y136" s="211"/>
      <c r="Z136" s="211"/>
      <c r="AA136" s="211"/>
      <c r="AB136" s="211"/>
      <c r="AC136" s="211"/>
      <c r="AD136" s="212"/>
      <c r="AE136" s="218"/>
      <c r="AF136" s="218"/>
      <c r="AG136" s="218"/>
    </row>
    <row r="137" spans="2:30" ht="18.75" customHeight="1">
      <c r="B137" s="213" t="s">
        <v>47</v>
      </c>
      <c r="C137" s="214"/>
      <c r="D137" s="214"/>
      <c r="E137" s="214"/>
      <c r="F137" s="215"/>
      <c r="G137" s="213" t="s">
        <v>48</v>
      </c>
      <c r="H137" s="214"/>
      <c r="I137" s="214"/>
      <c r="J137" s="214"/>
      <c r="K137" s="214"/>
      <c r="L137" s="214"/>
      <c r="M137" s="214"/>
      <c r="N137" s="214"/>
      <c r="O137" s="214"/>
      <c r="P137" s="214"/>
      <c r="Q137" s="215"/>
      <c r="R137" s="209" t="s">
        <v>1</v>
      </c>
      <c r="S137" s="209"/>
      <c r="T137" s="213" t="s">
        <v>49</v>
      </c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5"/>
    </row>
    <row r="138" spans="2:30" ht="27" customHeight="1">
      <c r="B138" s="199">
        <f>'男子一覧'!B32</f>
      </c>
      <c r="C138" s="200"/>
      <c r="D138" s="200"/>
      <c r="E138" s="200"/>
      <c r="F138" s="201"/>
      <c r="G138" s="199">
        <f>IF(B136="","",VLOOKUP(B138,'選手データ入力'!$A$2:$N$42,2,0))</f>
      </c>
      <c r="H138" s="200"/>
      <c r="I138" s="200"/>
      <c r="J138" s="200"/>
      <c r="K138" s="200"/>
      <c r="L138" s="200"/>
      <c r="M138" s="200"/>
      <c r="N138" s="200"/>
      <c r="O138" s="200"/>
      <c r="P138" s="200"/>
      <c r="Q138" s="201"/>
      <c r="R138" s="205">
        <f>IF(B136="","",VLOOKUP(B138,'選手データ入力'!$A$2:$N$42,4,0))</f>
      </c>
      <c r="S138" s="206"/>
      <c r="T138" s="199">
        <f>IF(B138="","",'基本入力'!$B$9)</f>
      </c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1"/>
    </row>
    <row r="139" spans="2:30" ht="27" customHeight="1">
      <c r="B139" s="202"/>
      <c r="C139" s="203"/>
      <c r="D139" s="203"/>
      <c r="E139" s="203"/>
      <c r="F139" s="204"/>
      <c r="G139" s="202"/>
      <c r="H139" s="203"/>
      <c r="I139" s="203"/>
      <c r="J139" s="203"/>
      <c r="K139" s="203"/>
      <c r="L139" s="203"/>
      <c r="M139" s="203"/>
      <c r="N139" s="203"/>
      <c r="O139" s="203"/>
      <c r="P139" s="203"/>
      <c r="Q139" s="204"/>
      <c r="R139" s="207"/>
      <c r="S139" s="208"/>
      <c r="T139" s="202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4"/>
    </row>
    <row r="140" spans="1:32" ht="13.5">
      <c r="A140" s="9" t="s">
        <v>90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2:30" ht="18" customHeight="1">
      <c r="B141" s="216" t="s">
        <v>51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</row>
    <row r="142" spans="2:33" ht="19.5" customHeight="1">
      <c r="B142" s="196" t="s">
        <v>91</v>
      </c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8"/>
      <c r="O142" s="192" t="s">
        <v>43</v>
      </c>
      <c r="P142" s="193"/>
      <c r="Q142" s="196" t="s">
        <v>46</v>
      </c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8"/>
      <c r="AE142" s="217" t="s">
        <v>96</v>
      </c>
      <c r="AF142" s="217"/>
      <c r="AG142" s="217"/>
    </row>
    <row r="143" spans="2:33" ht="31.5" customHeight="1">
      <c r="B143" s="210">
        <f>IF('選手データ入力'!L21="","",VLOOKUP(B145,'選手データ入力'!$A$2:$N$42,13,0))</f>
      </c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2"/>
      <c r="O143" s="194"/>
      <c r="P143" s="195"/>
      <c r="Q143" s="213" t="s">
        <v>44</v>
      </c>
      <c r="R143" s="214"/>
      <c r="S143" s="214"/>
      <c r="T143" s="214"/>
      <c r="U143" s="215"/>
      <c r="V143" s="210"/>
      <c r="W143" s="211"/>
      <c r="X143" s="211"/>
      <c r="Y143" s="211"/>
      <c r="Z143" s="211"/>
      <c r="AA143" s="211"/>
      <c r="AB143" s="211"/>
      <c r="AC143" s="211"/>
      <c r="AD143" s="212"/>
      <c r="AE143" s="218"/>
      <c r="AF143" s="218"/>
      <c r="AG143" s="218"/>
    </row>
    <row r="144" spans="2:30" ht="18.75" customHeight="1">
      <c r="B144" s="213" t="s">
        <v>47</v>
      </c>
      <c r="C144" s="214"/>
      <c r="D144" s="214"/>
      <c r="E144" s="214"/>
      <c r="F144" s="215"/>
      <c r="G144" s="213" t="s">
        <v>48</v>
      </c>
      <c r="H144" s="214"/>
      <c r="I144" s="214"/>
      <c r="J144" s="214"/>
      <c r="K144" s="214"/>
      <c r="L144" s="214"/>
      <c r="M144" s="214"/>
      <c r="N144" s="214"/>
      <c r="O144" s="214"/>
      <c r="P144" s="214"/>
      <c r="Q144" s="215"/>
      <c r="R144" s="209" t="s">
        <v>1</v>
      </c>
      <c r="S144" s="209"/>
      <c r="T144" s="213" t="s">
        <v>49</v>
      </c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5"/>
    </row>
    <row r="145" spans="2:30" ht="27" customHeight="1">
      <c r="B145" s="199">
        <f>'男子一覧'!$B$33</f>
      </c>
      <c r="C145" s="200"/>
      <c r="D145" s="200"/>
      <c r="E145" s="200"/>
      <c r="F145" s="201"/>
      <c r="G145" s="199">
        <f>IF(B143="","",VLOOKUP(B145,'選手データ入力'!$A$2:$N$42,2,0))</f>
      </c>
      <c r="H145" s="200"/>
      <c r="I145" s="200"/>
      <c r="J145" s="200"/>
      <c r="K145" s="200"/>
      <c r="L145" s="200"/>
      <c r="M145" s="200"/>
      <c r="N145" s="200"/>
      <c r="O145" s="200"/>
      <c r="P145" s="200"/>
      <c r="Q145" s="201"/>
      <c r="R145" s="205">
        <f>IF(B143="","",VLOOKUP(B145,'選手データ入力'!$A$2:$N$42,4,0))</f>
      </c>
      <c r="S145" s="206"/>
      <c r="T145" s="199">
        <f>IF(B145="","",'基本入力'!$B$9)</f>
      </c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1"/>
    </row>
    <row r="146" spans="2:30" ht="27" customHeight="1">
      <c r="B146" s="202"/>
      <c r="C146" s="203"/>
      <c r="D146" s="203"/>
      <c r="E146" s="203"/>
      <c r="F146" s="204"/>
      <c r="G146" s="202"/>
      <c r="H146" s="203"/>
      <c r="I146" s="203"/>
      <c r="J146" s="203"/>
      <c r="K146" s="203"/>
      <c r="L146" s="203"/>
      <c r="M146" s="203"/>
      <c r="N146" s="203"/>
      <c r="O146" s="203"/>
      <c r="P146" s="203"/>
      <c r="Q146" s="204"/>
      <c r="R146" s="207"/>
      <c r="S146" s="208"/>
      <c r="T146" s="202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4"/>
    </row>
    <row r="147" spans="1:32" ht="13.5">
      <c r="A147" s="9" t="s">
        <v>90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ht="13.5" customHeight="1">
      <c r="A148" s="9"/>
    </row>
    <row r="149" spans="1:32" ht="13.5" customHeight="1">
      <c r="A149" s="9" t="s">
        <v>90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2:30" ht="17.25">
      <c r="B150" s="216" t="s">
        <v>51</v>
      </c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</row>
    <row r="151" spans="2:33" s="7" customFormat="1" ht="18.75" customHeight="1">
      <c r="B151" s="196" t="s">
        <v>91</v>
      </c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8"/>
      <c r="O151" s="192" t="s">
        <v>43</v>
      </c>
      <c r="P151" s="193"/>
      <c r="Q151" s="196" t="s">
        <v>46</v>
      </c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8"/>
      <c r="AE151" s="217" t="s">
        <v>96</v>
      </c>
      <c r="AF151" s="217"/>
      <c r="AG151" s="217"/>
    </row>
    <row r="152" spans="2:33" ht="31.5" customHeight="1">
      <c r="B152" s="210">
        <f>IF('選手データ入力'!L22="","",VLOOKUP(B154,'選手データ入力'!$A$2:$N$42,13,0))</f>
      </c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2"/>
      <c r="O152" s="194"/>
      <c r="P152" s="195"/>
      <c r="Q152" s="213" t="s">
        <v>44</v>
      </c>
      <c r="R152" s="214"/>
      <c r="S152" s="214"/>
      <c r="T152" s="214"/>
      <c r="U152" s="215"/>
      <c r="V152" s="210"/>
      <c r="W152" s="211"/>
      <c r="X152" s="211"/>
      <c r="Y152" s="211"/>
      <c r="Z152" s="211"/>
      <c r="AA152" s="211"/>
      <c r="AB152" s="211"/>
      <c r="AC152" s="211"/>
      <c r="AD152" s="212"/>
      <c r="AE152" s="218"/>
      <c r="AF152" s="218"/>
      <c r="AG152" s="218"/>
    </row>
    <row r="153" spans="2:30" ht="18.75" customHeight="1">
      <c r="B153" s="213" t="s">
        <v>47</v>
      </c>
      <c r="C153" s="214"/>
      <c r="D153" s="214"/>
      <c r="E153" s="214"/>
      <c r="F153" s="215"/>
      <c r="G153" s="213" t="s">
        <v>48</v>
      </c>
      <c r="H153" s="214"/>
      <c r="I153" s="214"/>
      <c r="J153" s="214"/>
      <c r="K153" s="214"/>
      <c r="L153" s="214"/>
      <c r="M153" s="214"/>
      <c r="N153" s="214"/>
      <c r="O153" s="214"/>
      <c r="P153" s="214"/>
      <c r="Q153" s="215"/>
      <c r="R153" s="209" t="s">
        <v>1</v>
      </c>
      <c r="S153" s="209"/>
      <c r="T153" s="213" t="s">
        <v>49</v>
      </c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5"/>
    </row>
    <row r="154" spans="2:30" ht="27" customHeight="1">
      <c r="B154" s="199">
        <f>'一覧予備'!$B$14</f>
      </c>
      <c r="C154" s="200"/>
      <c r="D154" s="200"/>
      <c r="E154" s="200"/>
      <c r="F154" s="201"/>
      <c r="G154" s="199">
        <f>IF(B152="","",VLOOKUP(B154,'選手データ入力'!$A$2:$N$42,2,0))</f>
      </c>
      <c r="H154" s="200"/>
      <c r="I154" s="200"/>
      <c r="J154" s="200"/>
      <c r="K154" s="200"/>
      <c r="L154" s="200"/>
      <c r="M154" s="200"/>
      <c r="N154" s="200"/>
      <c r="O154" s="200"/>
      <c r="P154" s="200"/>
      <c r="Q154" s="201"/>
      <c r="R154" s="205">
        <f>IF(B152="","",VLOOKUP(B154,'選手データ入力'!$A$2:$N$42,4,0))</f>
      </c>
      <c r="S154" s="206"/>
      <c r="T154" s="199">
        <f>IF(B154="","",'基本入力'!$B$9)</f>
      </c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1"/>
    </row>
    <row r="155" spans="2:30" ht="27" customHeight="1">
      <c r="B155" s="202"/>
      <c r="C155" s="203"/>
      <c r="D155" s="203"/>
      <c r="E155" s="203"/>
      <c r="F155" s="204"/>
      <c r="G155" s="202"/>
      <c r="H155" s="203"/>
      <c r="I155" s="203"/>
      <c r="J155" s="203"/>
      <c r="K155" s="203"/>
      <c r="L155" s="203"/>
      <c r="M155" s="203"/>
      <c r="N155" s="203"/>
      <c r="O155" s="203"/>
      <c r="P155" s="203"/>
      <c r="Q155" s="204"/>
      <c r="R155" s="207"/>
      <c r="S155" s="208"/>
      <c r="T155" s="202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4"/>
    </row>
    <row r="156" spans="1:32" ht="13.5">
      <c r="A156" s="9" t="s">
        <v>90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2:30" ht="17.25">
      <c r="B157" s="216" t="s">
        <v>51</v>
      </c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</row>
    <row r="158" spans="2:33" ht="18.75" customHeight="1">
      <c r="B158" s="196" t="s">
        <v>91</v>
      </c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8"/>
      <c r="O158" s="192" t="s">
        <v>43</v>
      </c>
      <c r="P158" s="193"/>
      <c r="Q158" s="196" t="s">
        <v>46</v>
      </c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8"/>
      <c r="AE158" s="217" t="s">
        <v>96</v>
      </c>
      <c r="AF158" s="217"/>
      <c r="AG158" s="217"/>
    </row>
    <row r="159" spans="2:33" ht="31.5" customHeight="1">
      <c r="B159" s="210">
        <f>IF('選手データ入力'!L23="","",VLOOKUP(B161,'選手データ入力'!$A$2:$N$42,13,0))</f>
      </c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2"/>
      <c r="O159" s="194"/>
      <c r="P159" s="195"/>
      <c r="Q159" s="213" t="s">
        <v>44</v>
      </c>
      <c r="R159" s="214"/>
      <c r="S159" s="214"/>
      <c r="T159" s="214"/>
      <c r="U159" s="215"/>
      <c r="V159" s="210"/>
      <c r="W159" s="211"/>
      <c r="X159" s="211"/>
      <c r="Y159" s="211"/>
      <c r="Z159" s="211"/>
      <c r="AA159" s="211"/>
      <c r="AB159" s="211"/>
      <c r="AC159" s="211"/>
      <c r="AD159" s="212"/>
      <c r="AE159" s="218"/>
      <c r="AF159" s="218"/>
      <c r="AG159" s="218"/>
    </row>
    <row r="160" spans="2:30" ht="18.75" customHeight="1">
      <c r="B160" s="213" t="s">
        <v>47</v>
      </c>
      <c r="C160" s="214"/>
      <c r="D160" s="214"/>
      <c r="E160" s="214"/>
      <c r="F160" s="215"/>
      <c r="G160" s="213" t="s">
        <v>48</v>
      </c>
      <c r="H160" s="214"/>
      <c r="I160" s="214"/>
      <c r="J160" s="214"/>
      <c r="K160" s="214"/>
      <c r="L160" s="214"/>
      <c r="M160" s="214"/>
      <c r="N160" s="214"/>
      <c r="O160" s="214"/>
      <c r="P160" s="214"/>
      <c r="Q160" s="215"/>
      <c r="R160" s="209" t="s">
        <v>1</v>
      </c>
      <c r="S160" s="209"/>
      <c r="T160" s="213" t="s">
        <v>49</v>
      </c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5"/>
    </row>
    <row r="161" spans="2:30" ht="27" customHeight="1">
      <c r="B161" s="199">
        <f>'一覧予備'!$B$15</f>
      </c>
      <c r="C161" s="200"/>
      <c r="D161" s="200"/>
      <c r="E161" s="200"/>
      <c r="F161" s="201"/>
      <c r="G161" s="199">
        <f>IF(B159="","",VLOOKUP(B161,'選手データ入力'!$A$2:$N$42,2,0))</f>
      </c>
      <c r="H161" s="200"/>
      <c r="I161" s="200"/>
      <c r="J161" s="200"/>
      <c r="K161" s="200"/>
      <c r="L161" s="200"/>
      <c r="M161" s="200"/>
      <c r="N161" s="200"/>
      <c r="O161" s="200"/>
      <c r="P161" s="200"/>
      <c r="Q161" s="201"/>
      <c r="R161" s="205">
        <f>IF(B159="","",VLOOKUP(B161,'選手データ入力'!$A$2:$N$42,4,0))</f>
      </c>
      <c r="S161" s="206"/>
      <c r="T161" s="199">
        <f>IF(B161="","",'基本入力'!$B$9)</f>
      </c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1"/>
    </row>
    <row r="162" spans="2:30" ht="27" customHeight="1">
      <c r="B162" s="202"/>
      <c r="C162" s="203"/>
      <c r="D162" s="203"/>
      <c r="E162" s="203"/>
      <c r="F162" s="204"/>
      <c r="G162" s="202"/>
      <c r="H162" s="203"/>
      <c r="I162" s="203"/>
      <c r="J162" s="203"/>
      <c r="K162" s="203"/>
      <c r="L162" s="203"/>
      <c r="M162" s="203"/>
      <c r="N162" s="203"/>
      <c r="O162" s="203"/>
      <c r="P162" s="203"/>
      <c r="Q162" s="204"/>
      <c r="R162" s="207"/>
      <c r="S162" s="208"/>
      <c r="T162" s="202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4"/>
    </row>
    <row r="163" spans="1:32" ht="13.5">
      <c r="A163" s="9" t="s">
        <v>90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2:30" ht="17.25">
      <c r="B164" s="216" t="s">
        <v>51</v>
      </c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</row>
    <row r="165" spans="2:33" ht="18.75" customHeight="1">
      <c r="B165" s="196" t="s">
        <v>91</v>
      </c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8"/>
      <c r="O165" s="192" t="s">
        <v>43</v>
      </c>
      <c r="P165" s="193"/>
      <c r="Q165" s="196" t="s">
        <v>46</v>
      </c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8"/>
      <c r="AE165" s="217" t="s">
        <v>96</v>
      </c>
      <c r="AF165" s="217"/>
      <c r="AG165" s="217"/>
    </row>
    <row r="166" spans="2:33" ht="31.5" customHeight="1">
      <c r="B166" s="210">
        <f>IF('選手データ入力'!L24="","",VLOOKUP(B168,'選手データ入力'!$A$2:$N$42,13,0))</f>
      </c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2"/>
      <c r="O166" s="194"/>
      <c r="P166" s="195"/>
      <c r="Q166" s="213" t="s">
        <v>44</v>
      </c>
      <c r="R166" s="214"/>
      <c r="S166" s="214"/>
      <c r="T166" s="214"/>
      <c r="U166" s="215"/>
      <c r="V166" s="210"/>
      <c r="W166" s="211"/>
      <c r="X166" s="211"/>
      <c r="Y166" s="211"/>
      <c r="Z166" s="211"/>
      <c r="AA166" s="211"/>
      <c r="AB166" s="211"/>
      <c r="AC166" s="211"/>
      <c r="AD166" s="212"/>
      <c r="AE166" s="218"/>
      <c r="AF166" s="218"/>
      <c r="AG166" s="218"/>
    </row>
    <row r="167" spans="2:30" ht="18.75" customHeight="1">
      <c r="B167" s="213" t="s">
        <v>47</v>
      </c>
      <c r="C167" s="214"/>
      <c r="D167" s="214"/>
      <c r="E167" s="214"/>
      <c r="F167" s="215"/>
      <c r="G167" s="213" t="s">
        <v>48</v>
      </c>
      <c r="H167" s="214"/>
      <c r="I167" s="214"/>
      <c r="J167" s="214"/>
      <c r="K167" s="214"/>
      <c r="L167" s="214"/>
      <c r="M167" s="214"/>
      <c r="N167" s="214"/>
      <c r="O167" s="214"/>
      <c r="P167" s="214"/>
      <c r="Q167" s="215"/>
      <c r="R167" s="209" t="s">
        <v>1</v>
      </c>
      <c r="S167" s="209"/>
      <c r="T167" s="213" t="s">
        <v>49</v>
      </c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5"/>
    </row>
    <row r="168" spans="2:30" ht="27" customHeight="1">
      <c r="B168" s="199">
        <f>'一覧予備'!$B$16</f>
      </c>
      <c r="C168" s="200"/>
      <c r="D168" s="200"/>
      <c r="E168" s="200"/>
      <c r="F168" s="201"/>
      <c r="G168" s="199">
        <f>IF(B166="","",VLOOKUP(B168,'選手データ入力'!$A$2:$N$42,2,0))</f>
      </c>
      <c r="H168" s="200"/>
      <c r="I168" s="200"/>
      <c r="J168" s="200"/>
      <c r="K168" s="200"/>
      <c r="L168" s="200"/>
      <c r="M168" s="200"/>
      <c r="N168" s="200"/>
      <c r="O168" s="200"/>
      <c r="P168" s="200"/>
      <c r="Q168" s="201"/>
      <c r="R168" s="205">
        <f>IF(B166="","",VLOOKUP(B168,'選手データ入力'!$A$2:$N$42,4,0))</f>
      </c>
      <c r="S168" s="206"/>
      <c r="T168" s="199">
        <f>IF(B168="","",'基本入力'!$B$9)</f>
      </c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1"/>
    </row>
    <row r="169" spans="2:30" ht="27" customHeight="1">
      <c r="B169" s="202"/>
      <c r="C169" s="203"/>
      <c r="D169" s="203"/>
      <c r="E169" s="203"/>
      <c r="F169" s="204"/>
      <c r="G169" s="202"/>
      <c r="H169" s="203"/>
      <c r="I169" s="203"/>
      <c r="J169" s="203"/>
      <c r="K169" s="203"/>
      <c r="L169" s="203"/>
      <c r="M169" s="203"/>
      <c r="N169" s="203"/>
      <c r="O169" s="203"/>
      <c r="P169" s="203"/>
      <c r="Q169" s="204"/>
      <c r="R169" s="207"/>
      <c r="S169" s="208"/>
      <c r="T169" s="202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4"/>
    </row>
    <row r="170" spans="1:32" ht="13.5">
      <c r="A170" s="9" t="s">
        <v>90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2:30" ht="18" customHeight="1">
      <c r="B171" s="216" t="s">
        <v>51</v>
      </c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</row>
    <row r="172" spans="2:33" ht="19.5" customHeight="1">
      <c r="B172" s="196" t="s">
        <v>91</v>
      </c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8"/>
      <c r="O172" s="192" t="s">
        <v>43</v>
      </c>
      <c r="P172" s="193"/>
      <c r="Q172" s="196" t="s">
        <v>46</v>
      </c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8"/>
      <c r="AE172" s="217" t="s">
        <v>96</v>
      </c>
      <c r="AF172" s="217"/>
      <c r="AG172" s="217"/>
    </row>
    <row r="173" spans="2:33" ht="31.5" customHeight="1">
      <c r="B173" s="210">
        <f>IF('選手データ入力'!L25="","",VLOOKUP(B175,'選手データ入力'!$A$2:$N$42,13,0))</f>
      </c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2"/>
      <c r="O173" s="194"/>
      <c r="P173" s="195"/>
      <c r="Q173" s="213" t="s">
        <v>44</v>
      </c>
      <c r="R173" s="214"/>
      <c r="S173" s="214"/>
      <c r="T173" s="214"/>
      <c r="U173" s="215"/>
      <c r="V173" s="210"/>
      <c r="W173" s="211"/>
      <c r="X173" s="211"/>
      <c r="Y173" s="211"/>
      <c r="Z173" s="211"/>
      <c r="AA173" s="211"/>
      <c r="AB173" s="211"/>
      <c r="AC173" s="211"/>
      <c r="AD173" s="212"/>
      <c r="AE173" s="218"/>
      <c r="AF173" s="218"/>
      <c r="AG173" s="218"/>
    </row>
    <row r="174" spans="2:30" ht="18.75" customHeight="1">
      <c r="B174" s="213" t="s">
        <v>47</v>
      </c>
      <c r="C174" s="214"/>
      <c r="D174" s="214"/>
      <c r="E174" s="214"/>
      <c r="F174" s="215"/>
      <c r="G174" s="213" t="s">
        <v>48</v>
      </c>
      <c r="H174" s="214"/>
      <c r="I174" s="214"/>
      <c r="J174" s="214"/>
      <c r="K174" s="214"/>
      <c r="L174" s="214"/>
      <c r="M174" s="214"/>
      <c r="N174" s="214"/>
      <c r="O174" s="214"/>
      <c r="P174" s="214"/>
      <c r="Q174" s="215"/>
      <c r="R174" s="209" t="s">
        <v>1</v>
      </c>
      <c r="S174" s="209"/>
      <c r="T174" s="213" t="s">
        <v>49</v>
      </c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5"/>
    </row>
    <row r="175" spans="2:30" ht="27" customHeight="1">
      <c r="B175" s="199">
        <f>'一覧予備'!$B$17</f>
      </c>
      <c r="C175" s="200"/>
      <c r="D175" s="200"/>
      <c r="E175" s="200"/>
      <c r="F175" s="201"/>
      <c r="G175" s="199">
        <f>IF(B173="","",VLOOKUP(B175,'選手データ入力'!$A$2:$N$42,2,0))</f>
      </c>
      <c r="H175" s="200"/>
      <c r="I175" s="200"/>
      <c r="J175" s="200"/>
      <c r="K175" s="200"/>
      <c r="L175" s="200"/>
      <c r="M175" s="200"/>
      <c r="N175" s="200"/>
      <c r="O175" s="200"/>
      <c r="P175" s="200"/>
      <c r="Q175" s="201"/>
      <c r="R175" s="205">
        <f>IF(B173="","",VLOOKUP(B175,'選手データ入力'!$A$2:$N$42,4,0))</f>
      </c>
      <c r="S175" s="206"/>
      <c r="T175" s="199">
        <f>IF(B175="","",'基本入力'!$B$9)</f>
      </c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1"/>
    </row>
    <row r="176" spans="2:30" ht="27" customHeight="1">
      <c r="B176" s="202"/>
      <c r="C176" s="203"/>
      <c r="D176" s="203"/>
      <c r="E176" s="203"/>
      <c r="F176" s="204"/>
      <c r="G176" s="202"/>
      <c r="H176" s="203"/>
      <c r="I176" s="203"/>
      <c r="J176" s="203"/>
      <c r="K176" s="203"/>
      <c r="L176" s="203"/>
      <c r="M176" s="203"/>
      <c r="N176" s="203"/>
      <c r="O176" s="203"/>
      <c r="P176" s="203"/>
      <c r="Q176" s="204"/>
      <c r="R176" s="207"/>
      <c r="S176" s="208"/>
      <c r="T176" s="202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4"/>
    </row>
    <row r="177" spans="1:32" ht="13.5">
      <c r="A177" s="9" t="s">
        <v>90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2:30" ht="18" customHeight="1">
      <c r="B178" s="216" t="s">
        <v>51</v>
      </c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</row>
    <row r="179" spans="2:33" ht="19.5" customHeight="1">
      <c r="B179" s="196" t="s">
        <v>91</v>
      </c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8"/>
      <c r="O179" s="192" t="s">
        <v>43</v>
      </c>
      <c r="P179" s="193"/>
      <c r="Q179" s="196" t="s">
        <v>46</v>
      </c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8"/>
      <c r="AE179" s="217" t="s">
        <v>96</v>
      </c>
      <c r="AF179" s="217"/>
      <c r="AG179" s="217"/>
    </row>
    <row r="180" spans="2:33" ht="31.5" customHeight="1">
      <c r="B180" s="210">
        <f>IF('選手データ入力'!L26="","",VLOOKUP(B182,'選手データ入力'!$A$2:$N$42,13,0))</f>
      </c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2"/>
      <c r="O180" s="194"/>
      <c r="P180" s="195"/>
      <c r="Q180" s="213" t="s">
        <v>44</v>
      </c>
      <c r="R180" s="214"/>
      <c r="S180" s="214"/>
      <c r="T180" s="214"/>
      <c r="U180" s="215"/>
      <c r="V180" s="210"/>
      <c r="W180" s="211"/>
      <c r="X180" s="211"/>
      <c r="Y180" s="211"/>
      <c r="Z180" s="211"/>
      <c r="AA180" s="211"/>
      <c r="AB180" s="211"/>
      <c r="AC180" s="211"/>
      <c r="AD180" s="212"/>
      <c r="AE180" s="218"/>
      <c r="AF180" s="218"/>
      <c r="AG180" s="218"/>
    </row>
    <row r="181" spans="2:30" ht="18.75" customHeight="1">
      <c r="B181" s="213" t="s">
        <v>47</v>
      </c>
      <c r="C181" s="214"/>
      <c r="D181" s="214"/>
      <c r="E181" s="214"/>
      <c r="F181" s="215"/>
      <c r="G181" s="213" t="s">
        <v>48</v>
      </c>
      <c r="H181" s="214"/>
      <c r="I181" s="214"/>
      <c r="J181" s="214"/>
      <c r="K181" s="214"/>
      <c r="L181" s="214"/>
      <c r="M181" s="214"/>
      <c r="N181" s="214"/>
      <c r="O181" s="214"/>
      <c r="P181" s="214"/>
      <c r="Q181" s="215"/>
      <c r="R181" s="209" t="s">
        <v>1</v>
      </c>
      <c r="S181" s="209"/>
      <c r="T181" s="213" t="s">
        <v>49</v>
      </c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5"/>
    </row>
    <row r="182" spans="2:30" ht="27" customHeight="1">
      <c r="B182" s="199">
        <f>'一覧予備'!$B$18</f>
      </c>
      <c r="C182" s="200"/>
      <c r="D182" s="200"/>
      <c r="E182" s="200"/>
      <c r="F182" s="201"/>
      <c r="G182" s="199">
        <f>IF(B180="","",VLOOKUP(B182,'選手データ入力'!$A$2:$N$42,2,0))</f>
      </c>
      <c r="H182" s="200"/>
      <c r="I182" s="200"/>
      <c r="J182" s="200"/>
      <c r="K182" s="200"/>
      <c r="L182" s="200"/>
      <c r="M182" s="200"/>
      <c r="N182" s="200"/>
      <c r="O182" s="200"/>
      <c r="P182" s="200"/>
      <c r="Q182" s="201"/>
      <c r="R182" s="205">
        <f>IF(B180="","",VLOOKUP(B182,'選手データ入力'!$A$2:$N$42,4,0))</f>
      </c>
      <c r="S182" s="206"/>
      <c r="T182" s="199">
        <f>IF(B182="","",'基本入力'!$B$9)</f>
      </c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1"/>
    </row>
    <row r="183" spans="2:30" ht="27" customHeight="1">
      <c r="B183" s="202"/>
      <c r="C183" s="203"/>
      <c r="D183" s="203"/>
      <c r="E183" s="203"/>
      <c r="F183" s="204"/>
      <c r="G183" s="202"/>
      <c r="H183" s="203"/>
      <c r="I183" s="203"/>
      <c r="J183" s="203"/>
      <c r="K183" s="203"/>
      <c r="L183" s="203"/>
      <c r="M183" s="203"/>
      <c r="N183" s="203"/>
      <c r="O183" s="203"/>
      <c r="P183" s="203"/>
      <c r="Q183" s="204"/>
      <c r="R183" s="207"/>
      <c r="S183" s="208"/>
      <c r="T183" s="202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4"/>
    </row>
    <row r="184" spans="1:32" ht="13.5">
      <c r="A184" s="9" t="s">
        <v>90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6" spans="1:32" ht="13.5" customHeight="1">
      <c r="A186" s="9" t="s">
        <v>90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2:30" ht="17.25">
      <c r="B187" s="216" t="s">
        <v>51</v>
      </c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</row>
    <row r="188" spans="2:33" s="7" customFormat="1" ht="18.75" customHeight="1">
      <c r="B188" s="196" t="s">
        <v>91</v>
      </c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8"/>
      <c r="O188" s="192" t="s">
        <v>43</v>
      </c>
      <c r="P188" s="193"/>
      <c r="Q188" s="196" t="s">
        <v>46</v>
      </c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8"/>
      <c r="AE188" s="217" t="s">
        <v>96</v>
      </c>
      <c r="AF188" s="217"/>
      <c r="AG188" s="217"/>
    </row>
    <row r="189" spans="2:33" ht="31.5" customHeight="1">
      <c r="B189" s="210">
        <f>IF('選手データ入力'!L27="","",VLOOKUP(B191,'選手データ入力'!$A$2:$N$42,13,0))</f>
      </c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2"/>
      <c r="O189" s="194"/>
      <c r="P189" s="195"/>
      <c r="Q189" s="213" t="s">
        <v>44</v>
      </c>
      <c r="R189" s="214"/>
      <c r="S189" s="214"/>
      <c r="T189" s="214"/>
      <c r="U189" s="215"/>
      <c r="V189" s="210"/>
      <c r="W189" s="211"/>
      <c r="X189" s="211"/>
      <c r="Y189" s="211"/>
      <c r="Z189" s="211"/>
      <c r="AA189" s="211"/>
      <c r="AB189" s="211"/>
      <c r="AC189" s="211"/>
      <c r="AD189" s="212"/>
      <c r="AE189" s="218"/>
      <c r="AF189" s="218"/>
      <c r="AG189" s="218"/>
    </row>
    <row r="190" spans="2:30" ht="18.75" customHeight="1">
      <c r="B190" s="213" t="s">
        <v>47</v>
      </c>
      <c r="C190" s="214"/>
      <c r="D190" s="214"/>
      <c r="E190" s="214"/>
      <c r="F190" s="215"/>
      <c r="G190" s="213" t="s">
        <v>48</v>
      </c>
      <c r="H190" s="214"/>
      <c r="I190" s="214"/>
      <c r="J190" s="214"/>
      <c r="K190" s="214"/>
      <c r="L190" s="214"/>
      <c r="M190" s="214"/>
      <c r="N190" s="214"/>
      <c r="O190" s="214"/>
      <c r="P190" s="214"/>
      <c r="Q190" s="215"/>
      <c r="R190" s="209" t="s">
        <v>1</v>
      </c>
      <c r="S190" s="209"/>
      <c r="T190" s="213" t="s">
        <v>49</v>
      </c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5"/>
    </row>
    <row r="191" spans="2:30" ht="27" customHeight="1">
      <c r="B191" s="199">
        <f>'一覧予備'!$B$19</f>
      </c>
      <c r="C191" s="200"/>
      <c r="D191" s="200"/>
      <c r="E191" s="200"/>
      <c r="F191" s="201"/>
      <c r="G191" s="199">
        <f>IF(B189="","",VLOOKUP(B191,'選手データ入力'!$A$2:$N$42,2,0))</f>
      </c>
      <c r="H191" s="200"/>
      <c r="I191" s="200"/>
      <c r="J191" s="200"/>
      <c r="K191" s="200"/>
      <c r="L191" s="200"/>
      <c r="M191" s="200"/>
      <c r="N191" s="200"/>
      <c r="O191" s="200"/>
      <c r="P191" s="200"/>
      <c r="Q191" s="201"/>
      <c r="R191" s="205">
        <f>IF(B189="","",VLOOKUP(B191,'選手データ入力'!$A$2:$N$42,4,0))</f>
      </c>
      <c r="S191" s="206"/>
      <c r="T191" s="199">
        <f>IF(B191="","",'基本入力'!$B$9)</f>
      </c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1"/>
    </row>
    <row r="192" spans="2:30" ht="27" customHeight="1">
      <c r="B192" s="202"/>
      <c r="C192" s="203"/>
      <c r="D192" s="203"/>
      <c r="E192" s="203"/>
      <c r="F192" s="204"/>
      <c r="G192" s="202"/>
      <c r="H192" s="203"/>
      <c r="I192" s="203"/>
      <c r="J192" s="203"/>
      <c r="K192" s="203"/>
      <c r="L192" s="203"/>
      <c r="M192" s="203"/>
      <c r="N192" s="203"/>
      <c r="O192" s="203"/>
      <c r="P192" s="203"/>
      <c r="Q192" s="204"/>
      <c r="R192" s="207"/>
      <c r="S192" s="208"/>
      <c r="T192" s="202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4"/>
    </row>
    <row r="193" spans="1:32" ht="13.5">
      <c r="A193" s="9" t="s">
        <v>90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2:30" ht="17.25">
      <c r="B194" s="216" t="s">
        <v>51</v>
      </c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</row>
    <row r="195" spans="2:33" ht="18.75" customHeight="1">
      <c r="B195" s="196" t="s">
        <v>91</v>
      </c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8"/>
      <c r="O195" s="192" t="s">
        <v>43</v>
      </c>
      <c r="P195" s="193"/>
      <c r="Q195" s="196" t="s">
        <v>46</v>
      </c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8"/>
      <c r="AE195" s="217" t="s">
        <v>96</v>
      </c>
      <c r="AF195" s="217"/>
      <c r="AG195" s="217"/>
    </row>
    <row r="196" spans="2:33" ht="31.5" customHeight="1">
      <c r="B196" s="210">
        <f>IF('選手データ入力'!L28="","",VLOOKUP(B198,'選手データ入力'!$A$2:$N$42,13,0))</f>
      </c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2"/>
      <c r="O196" s="194"/>
      <c r="P196" s="195"/>
      <c r="Q196" s="213" t="s">
        <v>44</v>
      </c>
      <c r="R196" s="214"/>
      <c r="S196" s="214"/>
      <c r="T196" s="214"/>
      <c r="U196" s="215"/>
      <c r="V196" s="210"/>
      <c r="W196" s="211"/>
      <c r="X196" s="211"/>
      <c r="Y196" s="211"/>
      <c r="Z196" s="211"/>
      <c r="AA196" s="211"/>
      <c r="AB196" s="211"/>
      <c r="AC196" s="211"/>
      <c r="AD196" s="212"/>
      <c r="AE196" s="218"/>
      <c r="AF196" s="218"/>
      <c r="AG196" s="218"/>
    </row>
    <row r="197" spans="2:30" ht="18.75" customHeight="1">
      <c r="B197" s="213" t="s">
        <v>47</v>
      </c>
      <c r="C197" s="214"/>
      <c r="D197" s="214"/>
      <c r="E197" s="214"/>
      <c r="F197" s="215"/>
      <c r="G197" s="213" t="s">
        <v>48</v>
      </c>
      <c r="H197" s="214"/>
      <c r="I197" s="214"/>
      <c r="J197" s="214"/>
      <c r="K197" s="214"/>
      <c r="L197" s="214"/>
      <c r="M197" s="214"/>
      <c r="N197" s="214"/>
      <c r="O197" s="214"/>
      <c r="P197" s="214"/>
      <c r="Q197" s="215"/>
      <c r="R197" s="209" t="s">
        <v>1</v>
      </c>
      <c r="S197" s="209"/>
      <c r="T197" s="213" t="s">
        <v>49</v>
      </c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5"/>
    </row>
    <row r="198" spans="2:30" ht="27" customHeight="1">
      <c r="B198" s="199">
        <f>'一覧予備'!$B$20</f>
      </c>
      <c r="C198" s="200"/>
      <c r="D198" s="200"/>
      <c r="E198" s="200"/>
      <c r="F198" s="201"/>
      <c r="G198" s="199">
        <f>IF(B196="","",VLOOKUP(B198,'選手データ入力'!$A$2:$N$42,2,0))</f>
      </c>
      <c r="H198" s="200"/>
      <c r="I198" s="200"/>
      <c r="J198" s="200"/>
      <c r="K198" s="200"/>
      <c r="L198" s="200"/>
      <c r="M198" s="200"/>
      <c r="N198" s="200"/>
      <c r="O198" s="200"/>
      <c r="P198" s="200"/>
      <c r="Q198" s="201"/>
      <c r="R198" s="205">
        <f>IF(B196="","",VLOOKUP(B198,'選手データ入力'!$A$2:$N$42,4,0))</f>
      </c>
      <c r="S198" s="206"/>
      <c r="T198" s="199">
        <f>IF(B198="","",'基本入力'!$B$9)</f>
      </c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1"/>
    </row>
    <row r="199" spans="2:30" ht="27" customHeight="1">
      <c r="B199" s="202"/>
      <c r="C199" s="203"/>
      <c r="D199" s="203"/>
      <c r="E199" s="203"/>
      <c r="F199" s="204"/>
      <c r="G199" s="202"/>
      <c r="H199" s="203"/>
      <c r="I199" s="203"/>
      <c r="J199" s="203"/>
      <c r="K199" s="203"/>
      <c r="L199" s="203"/>
      <c r="M199" s="203"/>
      <c r="N199" s="203"/>
      <c r="O199" s="203"/>
      <c r="P199" s="203"/>
      <c r="Q199" s="204"/>
      <c r="R199" s="207"/>
      <c r="S199" s="208"/>
      <c r="T199" s="202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4"/>
    </row>
    <row r="200" spans="1:32" ht="13.5">
      <c r="A200" s="9" t="s">
        <v>90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2:30" ht="17.25">
      <c r="B201" s="216" t="s">
        <v>51</v>
      </c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</row>
    <row r="202" spans="2:33" ht="18.75" customHeight="1">
      <c r="B202" s="196" t="s">
        <v>91</v>
      </c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8"/>
      <c r="O202" s="192" t="s">
        <v>43</v>
      </c>
      <c r="P202" s="193"/>
      <c r="Q202" s="196" t="s">
        <v>46</v>
      </c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8"/>
      <c r="AE202" s="217" t="s">
        <v>96</v>
      </c>
      <c r="AF202" s="217"/>
      <c r="AG202" s="217"/>
    </row>
    <row r="203" spans="2:33" ht="31.5" customHeight="1">
      <c r="B203" s="210">
        <f>IF('選手データ入力'!L29="","",VLOOKUP(B205,'選手データ入力'!$A$2:$N$42,13,0))</f>
      </c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2"/>
      <c r="O203" s="194"/>
      <c r="P203" s="195"/>
      <c r="Q203" s="213" t="s">
        <v>44</v>
      </c>
      <c r="R203" s="214"/>
      <c r="S203" s="214"/>
      <c r="T203" s="214"/>
      <c r="U203" s="215"/>
      <c r="V203" s="210"/>
      <c r="W203" s="211"/>
      <c r="X203" s="211"/>
      <c r="Y203" s="211"/>
      <c r="Z203" s="211"/>
      <c r="AA203" s="211"/>
      <c r="AB203" s="211"/>
      <c r="AC203" s="211"/>
      <c r="AD203" s="212"/>
      <c r="AE203" s="218"/>
      <c r="AF203" s="218"/>
      <c r="AG203" s="218"/>
    </row>
    <row r="204" spans="2:30" ht="18.75" customHeight="1">
      <c r="B204" s="213" t="s">
        <v>47</v>
      </c>
      <c r="C204" s="214"/>
      <c r="D204" s="214"/>
      <c r="E204" s="214"/>
      <c r="F204" s="215"/>
      <c r="G204" s="213" t="s">
        <v>48</v>
      </c>
      <c r="H204" s="214"/>
      <c r="I204" s="214"/>
      <c r="J204" s="214"/>
      <c r="K204" s="214"/>
      <c r="L204" s="214"/>
      <c r="M204" s="214"/>
      <c r="N204" s="214"/>
      <c r="O204" s="214"/>
      <c r="P204" s="214"/>
      <c r="Q204" s="215"/>
      <c r="R204" s="209" t="s">
        <v>1</v>
      </c>
      <c r="S204" s="209"/>
      <c r="T204" s="213" t="s">
        <v>49</v>
      </c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5"/>
    </row>
    <row r="205" spans="2:30" ht="27" customHeight="1">
      <c r="B205" s="199">
        <f>'一覧予備'!$B$21</f>
      </c>
      <c r="C205" s="200"/>
      <c r="D205" s="200"/>
      <c r="E205" s="200"/>
      <c r="F205" s="201"/>
      <c r="G205" s="199">
        <f>IF(B203="","",VLOOKUP(B205,'選手データ入力'!$A$2:$N$42,2,0))</f>
      </c>
      <c r="H205" s="200"/>
      <c r="I205" s="200"/>
      <c r="J205" s="200"/>
      <c r="K205" s="200"/>
      <c r="L205" s="200"/>
      <c r="M205" s="200"/>
      <c r="N205" s="200"/>
      <c r="O205" s="200"/>
      <c r="P205" s="200"/>
      <c r="Q205" s="201"/>
      <c r="R205" s="205">
        <f>IF(B203="","",VLOOKUP(B205,'選手データ入力'!$A$2:$N$42,4,0))</f>
      </c>
      <c r="S205" s="206"/>
      <c r="T205" s="199">
        <f>IF(B205="","",'基本入力'!$B$9)</f>
      </c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1"/>
    </row>
    <row r="206" spans="2:30" ht="27" customHeight="1">
      <c r="B206" s="202"/>
      <c r="C206" s="203"/>
      <c r="D206" s="203"/>
      <c r="E206" s="203"/>
      <c r="F206" s="204"/>
      <c r="G206" s="202"/>
      <c r="H206" s="203"/>
      <c r="I206" s="203"/>
      <c r="J206" s="203"/>
      <c r="K206" s="203"/>
      <c r="L206" s="203"/>
      <c r="M206" s="203"/>
      <c r="N206" s="203"/>
      <c r="O206" s="203"/>
      <c r="P206" s="203"/>
      <c r="Q206" s="204"/>
      <c r="R206" s="207"/>
      <c r="S206" s="208"/>
      <c r="T206" s="202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4"/>
    </row>
    <row r="207" spans="1:32" ht="13.5">
      <c r="A207" s="9" t="s">
        <v>90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2:30" ht="18" customHeight="1">
      <c r="B208" s="216" t="s">
        <v>51</v>
      </c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</row>
    <row r="209" spans="2:33" ht="19.5" customHeight="1">
      <c r="B209" s="196" t="s">
        <v>91</v>
      </c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8"/>
      <c r="O209" s="192" t="s">
        <v>43</v>
      </c>
      <c r="P209" s="193"/>
      <c r="Q209" s="196" t="s">
        <v>46</v>
      </c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8"/>
      <c r="AE209" s="217" t="s">
        <v>96</v>
      </c>
      <c r="AF209" s="217"/>
      <c r="AG209" s="217"/>
    </row>
    <row r="210" spans="2:33" ht="31.5" customHeight="1">
      <c r="B210" s="210">
        <f>IF('選手データ入力'!L30="","",VLOOKUP(B212,'選手データ入力'!$A$2:$N$42,13,0))</f>
      </c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2"/>
      <c r="O210" s="194"/>
      <c r="P210" s="195"/>
      <c r="Q210" s="213" t="s">
        <v>44</v>
      </c>
      <c r="R210" s="214"/>
      <c r="S210" s="214"/>
      <c r="T210" s="214"/>
      <c r="U210" s="215"/>
      <c r="V210" s="210"/>
      <c r="W210" s="211"/>
      <c r="X210" s="211"/>
      <c r="Y210" s="211"/>
      <c r="Z210" s="211"/>
      <c r="AA210" s="211"/>
      <c r="AB210" s="211"/>
      <c r="AC210" s="211"/>
      <c r="AD210" s="212"/>
      <c r="AE210" s="218"/>
      <c r="AF210" s="218"/>
      <c r="AG210" s="218"/>
    </row>
    <row r="211" spans="2:30" ht="18.75" customHeight="1">
      <c r="B211" s="213" t="s">
        <v>47</v>
      </c>
      <c r="C211" s="214"/>
      <c r="D211" s="214"/>
      <c r="E211" s="214"/>
      <c r="F211" s="215"/>
      <c r="G211" s="213" t="s">
        <v>48</v>
      </c>
      <c r="H211" s="214"/>
      <c r="I211" s="214"/>
      <c r="J211" s="214"/>
      <c r="K211" s="214"/>
      <c r="L211" s="214"/>
      <c r="M211" s="214"/>
      <c r="N211" s="214"/>
      <c r="O211" s="214"/>
      <c r="P211" s="214"/>
      <c r="Q211" s="215"/>
      <c r="R211" s="209" t="s">
        <v>1</v>
      </c>
      <c r="S211" s="209"/>
      <c r="T211" s="213" t="s">
        <v>49</v>
      </c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5"/>
    </row>
    <row r="212" spans="2:30" ht="27" customHeight="1">
      <c r="B212" s="199">
        <f>'一覧予備'!$B$22</f>
      </c>
      <c r="C212" s="200"/>
      <c r="D212" s="200"/>
      <c r="E212" s="200"/>
      <c r="F212" s="201"/>
      <c r="G212" s="199">
        <f>IF(B210="","",VLOOKUP(B212,'選手データ入力'!$A$2:$N$42,2,0))</f>
      </c>
      <c r="H212" s="200"/>
      <c r="I212" s="200"/>
      <c r="J212" s="200"/>
      <c r="K212" s="200"/>
      <c r="L212" s="200"/>
      <c r="M212" s="200"/>
      <c r="N212" s="200"/>
      <c r="O212" s="200"/>
      <c r="P212" s="200"/>
      <c r="Q212" s="201"/>
      <c r="R212" s="205">
        <f>IF(B210="","",VLOOKUP(B212,'選手データ入力'!$A$2:$N$42,4,0))</f>
      </c>
      <c r="S212" s="206"/>
      <c r="T212" s="199">
        <f>IF(B212="","",'基本入力'!$B$9)</f>
      </c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1"/>
    </row>
    <row r="213" spans="2:30" ht="27" customHeight="1">
      <c r="B213" s="202"/>
      <c r="C213" s="203"/>
      <c r="D213" s="203"/>
      <c r="E213" s="203"/>
      <c r="F213" s="204"/>
      <c r="G213" s="202"/>
      <c r="H213" s="203"/>
      <c r="I213" s="203"/>
      <c r="J213" s="203"/>
      <c r="K213" s="203"/>
      <c r="L213" s="203"/>
      <c r="M213" s="203"/>
      <c r="N213" s="203"/>
      <c r="O213" s="203"/>
      <c r="P213" s="203"/>
      <c r="Q213" s="204"/>
      <c r="R213" s="207"/>
      <c r="S213" s="208"/>
      <c r="T213" s="202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4"/>
    </row>
    <row r="214" spans="1:32" ht="13.5">
      <c r="A214" s="9" t="s">
        <v>90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2:30" ht="18" customHeight="1">
      <c r="B215" s="216" t="s">
        <v>51</v>
      </c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</row>
    <row r="216" spans="2:33" ht="19.5" customHeight="1">
      <c r="B216" s="196" t="s">
        <v>91</v>
      </c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8"/>
      <c r="O216" s="192" t="s">
        <v>43</v>
      </c>
      <c r="P216" s="193"/>
      <c r="Q216" s="196" t="s">
        <v>46</v>
      </c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8"/>
      <c r="AE216" s="217" t="s">
        <v>96</v>
      </c>
      <c r="AF216" s="217"/>
      <c r="AG216" s="217"/>
    </row>
    <row r="217" spans="2:33" ht="31.5" customHeight="1">
      <c r="B217" s="210">
        <f>IF('選手データ入力'!L31="","",VLOOKUP(B219,'選手データ入力'!$A$2:$N$42,13,0))</f>
      </c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2"/>
      <c r="O217" s="194"/>
      <c r="P217" s="195"/>
      <c r="Q217" s="213" t="s">
        <v>44</v>
      </c>
      <c r="R217" s="214"/>
      <c r="S217" s="214"/>
      <c r="T217" s="214"/>
      <c r="U217" s="215"/>
      <c r="V217" s="210"/>
      <c r="W217" s="211"/>
      <c r="X217" s="211"/>
      <c r="Y217" s="211"/>
      <c r="Z217" s="211"/>
      <c r="AA217" s="211"/>
      <c r="AB217" s="211"/>
      <c r="AC217" s="211"/>
      <c r="AD217" s="212"/>
      <c r="AE217" s="218"/>
      <c r="AF217" s="218"/>
      <c r="AG217" s="218"/>
    </row>
    <row r="218" spans="2:30" ht="18.75" customHeight="1">
      <c r="B218" s="213" t="s">
        <v>47</v>
      </c>
      <c r="C218" s="214"/>
      <c r="D218" s="214"/>
      <c r="E218" s="214"/>
      <c r="F218" s="215"/>
      <c r="G218" s="213" t="s">
        <v>48</v>
      </c>
      <c r="H218" s="214"/>
      <c r="I218" s="214"/>
      <c r="J218" s="214"/>
      <c r="K218" s="214"/>
      <c r="L218" s="214"/>
      <c r="M218" s="214"/>
      <c r="N218" s="214"/>
      <c r="O218" s="214"/>
      <c r="P218" s="214"/>
      <c r="Q218" s="215"/>
      <c r="R218" s="209" t="s">
        <v>1</v>
      </c>
      <c r="S218" s="209"/>
      <c r="T218" s="213" t="s">
        <v>49</v>
      </c>
      <c r="U218" s="214"/>
      <c r="V218" s="214"/>
      <c r="W218" s="214"/>
      <c r="X218" s="214"/>
      <c r="Y218" s="214"/>
      <c r="Z218" s="214"/>
      <c r="AA218" s="214"/>
      <c r="AB218" s="214"/>
      <c r="AC218" s="214"/>
      <c r="AD218" s="215"/>
    </row>
    <row r="219" spans="2:30" ht="27" customHeight="1">
      <c r="B219" s="199">
        <f>'一覧予備'!$B$23</f>
      </c>
      <c r="C219" s="200"/>
      <c r="D219" s="200"/>
      <c r="E219" s="200"/>
      <c r="F219" s="201"/>
      <c r="G219" s="199">
        <f>IF(B217="","",VLOOKUP(B219,'選手データ入力'!$A$2:$N$42,2,0))</f>
      </c>
      <c r="H219" s="200"/>
      <c r="I219" s="200"/>
      <c r="J219" s="200"/>
      <c r="K219" s="200"/>
      <c r="L219" s="200"/>
      <c r="M219" s="200"/>
      <c r="N219" s="200"/>
      <c r="O219" s="200"/>
      <c r="P219" s="200"/>
      <c r="Q219" s="201"/>
      <c r="R219" s="205">
        <f>IF(B217="","",VLOOKUP(B219,'選手データ入力'!$A$2:$N$42,4,0))</f>
      </c>
      <c r="S219" s="206"/>
      <c r="T219" s="199">
        <f>IF(B219="","",'基本入力'!$B$9)</f>
      </c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1"/>
    </row>
    <row r="220" spans="2:30" ht="27" customHeight="1">
      <c r="B220" s="202"/>
      <c r="C220" s="203"/>
      <c r="D220" s="203"/>
      <c r="E220" s="203"/>
      <c r="F220" s="204"/>
      <c r="G220" s="202"/>
      <c r="H220" s="203"/>
      <c r="I220" s="203"/>
      <c r="J220" s="203"/>
      <c r="K220" s="203"/>
      <c r="L220" s="203"/>
      <c r="M220" s="203"/>
      <c r="N220" s="203"/>
      <c r="O220" s="203"/>
      <c r="P220" s="203"/>
      <c r="Q220" s="204"/>
      <c r="R220" s="207"/>
      <c r="S220" s="208"/>
      <c r="T220" s="202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4"/>
    </row>
    <row r="221" spans="1:32" ht="13.5">
      <c r="A221" s="9" t="s">
        <v>90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3" spans="1:32" ht="13.5" customHeight="1">
      <c r="A223" s="9" t="s">
        <v>90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2:30" ht="17.25">
      <c r="B224" s="216" t="s">
        <v>51</v>
      </c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</row>
    <row r="225" spans="2:33" s="7" customFormat="1" ht="18.75" customHeight="1">
      <c r="B225" s="196" t="s">
        <v>91</v>
      </c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8"/>
      <c r="O225" s="192" t="s">
        <v>43</v>
      </c>
      <c r="P225" s="193"/>
      <c r="Q225" s="196" t="s">
        <v>46</v>
      </c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8"/>
      <c r="AE225" s="217" t="s">
        <v>96</v>
      </c>
      <c r="AF225" s="217"/>
      <c r="AG225" s="217"/>
    </row>
    <row r="226" spans="2:33" ht="31.5" customHeight="1">
      <c r="B226" s="210">
        <f>IF('選手データ入力'!L32="","",VLOOKUP(B228,'選手データ入力'!$A$2:$N$42,13,0))</f>
      </c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2"/>
      <c r="O226" s="194"/>
      <c r="P226" s="195"/>
      <c r="Q226" s="213" t="s">
        <v>44</v>
      </c>
      <c r="R226" s="214"/>
      <c r="S226" s="214"/>
      <c r="T226" s="214"/>
      <c r="U226" s="215"/>
      <c r="V226" s="210"/>
      <c r="W226" s="211"/>
      <c r="X226" s="211"/>
      <c r="Y226" s="211"/>
      <c r="Z226" s="211"/>
      <c r="AA226" s="211"/>
      <c r="AB226" s="211"/>
      <c r="AC226" s="211"/>
      <c r="AD226" s="212"/>
      <c r="AE226" s="218"/>
      <c r="AF226" s="218"/>
      <c r="AG226" s="218"/>
    </row>
    <row r="227" spans="2:30" ht="18.75" customHeight="1">
      <c r="B227" s="213" t="s">
        <v>47</v>
      </c>
      <c r="C227" s="214"/>
      <c r="D227" s="214"/>
      <c r="E227" s="214"/>
      <c r="F227" s="215"/>
      <c r="G227" s="213" t="s">
        <v>48</v>
      </c>
      <c r="H227" s="214"/>
      <c r="I227" s="214"/>
      <c r="J227" s="214"/>
      <c r="K227" s="214"/>
      <c r="L227" s="214"/>
      <c r="M227" s="214"/>
      <c r="N227" s="214"/>
      <c r="O227" s="214"/>
      <c r="P227" s="214"/>
      <c r="Q227" s="215"/>
      <c r="R227" s="209" t="s">
        <v>1</v>
      </c>
      <c r="S227" s="209"/>
      <c r="T227" s="213" t="s">
        <v>49</v>
      </c>
      <c r="U227" s="214"/>
      <c r="V227" s="214"/>
      <c r="W227" s="214"/>
      <c r="X227" s="214"/>
      <c r="Y227" s="214"/>
      <c r="Z227" s="214"/>
      <c r="AA227" s="214"/>
      <c r="AB227" s="214"/>
      <c r="AC227" s="214"/>
      <c r="AD227" s="215"/>
    </row>
    <row r="228" spans="2:30" ht="27" customHeight="1">
      <c r="B228" s="199">
        <f>'一覧予備'!$B$24</f>
      </c>
      <c r="C228" s="200"/>
      <c r="D228" s="200"/>
      <c r="E228" s="200"/>
      <c r="F228" s="201"/>
      <c r="G228" s="199">
        <f>IF(B226="","",VLOOKUP(B228,'選手データ入力'!$A$2:$N$42,2,0))</f>
      </c>
      <c r="H228" s="200"/>
      <c r="I228" s="200"/>
      <c r="J228" s="200"/>
      <c r="K228" s="200"/>
      <c r="L228" s="200"/>
      <c r="M228" s="200"/>
      <c r="N228" s="200"/>
      <c r="O228" s="200"/>
      <c r="P228" s="200"/>
      <c r="Q228" s="201"/>
      <c r="R228" s="205">
        <f>IF(B226="","",VLOOKUP(B228,'選手データ入力'!$A$2:$N$42,4,0))</f>
      </c>
      <c r="S228" s="206"/>
      <c r="T228" s="199">
        <f>IF(B228="","",'基本入力'!$B$9)</f>
      </c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1"/>
    </row>
    <row r="229" spans="2:30" ht="27" customHeight="1">
      <c r="B229" s="202"/>
      <c r="C229" s="203"/>
      <c r="D229" s="203"/>
      <c r="E229" s="203"/>
      <c r="F229" s="204"/>
      <c r="G229" s="202"/>
      <c r="H229" s="203"/>
      <c r="I229" s="203"/>
      <c r="J229" s="203"/>
      <c r="K229" s="203"/>
      <c r="L229" s="203"/>
      <c r="M229" s="203"/>
      <c r="N229" s="203"/>
      <c r="O229" s="203"/>
      <c r="P229" s="203"/>
      <c r="Q229" s="204"/>
      <c r="R229" s="207"/>
      <c r="S229" s="208"/>
      <c r="T229" s="202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4"/>
    </row>
    <row r="230" spans="1:32" ht="13.5">
      <c r="A230" s="9" t="s">
        <v>90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2:30" ht="17.25">
      <c r="B231" s="216" t="s">
        <v>51</v>
      </c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</row>
    <row r="232" spans="2:33" ht="18.75" customHeight="1">
      <c r="B232" s="196" t="s">
        <v>91</v>
      </c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8"/>
      <c r="O232" s="192" t="s">
        <v>43</v>
      </c>
      <c r="P232" s="193"/>
      <c r="Q232" s="196" t="s">
        <v>46</v>
      </c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8"/>
      <c r="AE232" s="217" t="s">
        <v>96</v>
      </c>
      <c r="AF232" s="217"/>
      <c r="AG232" s="217"/>
    </row>
    <row r="233" spans="2:33" ht="31.5" customHeight="1">
      <c r="B233" s="210">
        <f>IF('選手データ入力'!L33="","",VLOOKUP(B235,'選手データ入力'!$A$2:$N$42,13,0))</f>
      </c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2"/>
      <c r="O233" s="194"/>
      <c r="P233" s="195"/>
      <c r="Q233" s="213" t="s">
        <v>44</v>
      </c>
      <c r="R233" s="214"/>
      <c r="S233" s="214"/>
      <c r="T233" s="214"/>
      <c r="U233" s="215"/>
      <c r="V233" s="210"/>
      <c r="W233" s="211"/>
      <c r="X233" s="211"/>
      <c r="Y233" s="211"/>
      <c r="Z233" s="211"/>
      <c r="AA233" s="211"/>
      <c r="AB233" s="211"/>
      <c r="AC233" s="211"/>
      <c r="AD233" s="212"/>
      <c r="AE233" s="218"/>
      <c r="AF233" s="218"/>
      <c r="AG233" s="218"/>
    </row>
    <row r="234" spans="2:30" ht="18.75" customHeight="1">
      <c r="B234" s="213" t="s">
        <v>47</v>
      </c>
      <c r="C234" s="214"/>
      <c r="D234" s="214"/>
      <c r="E234" s="214"/>
      <c r="F234" s="215"/>
      <c r="G234" s="213" t="s">
        <v>48</v>
      </c>
      <c r="H234" s="214"/>
      <c r="I234" s="214"/>
      <c r="J234" s="214"/>
      <c r="K234" s="214"/>
      <c r="L234" s="214"/>
      <c r="M234" s="214"/>
      <c r="N234" s="214"/>
      <c r="O234" s="214"/>
      <c r="P234" s="214"/>
      <c r="Q234" s="215"/>
      <c r="R234" s="209" t="s">
        <v>1</v>
      </c>
      <c r="S234" s="209"/>
      <c r="T234" s="213" t="s">
        <v>49</v>
      </c>
      <c r="U234" s="214"/>
      <c r="V234" s="214"/>
      <c r="W234" s="214"/>
      <c r="X234" s="214"/>
      <c r="Y234" s="214"/>
      <c r="Z234" s="214"/>
      <c r="AA234" s="214"/>
      <c r="AB234" s="214"/>
      <c r="AC234" s="214"/>
      <c r="AD234" s="215"/>
    </row>
    <row r="235" spans="2:30" ht="27" customHeight="1">
      <c r="B235" s="199">
        <f>'一覧予備'!$B$25</f>
      </c>
      <c r="C235" s="200"/>
      <c r="D235" s="200"/>
      <c r="E235" s="200"/>
      <c r="F235" s="201"/>
      <c r="G235" s="199">
        <f>IF(B233="","",VLOOKUP(B235,'選手データ入力'!$A$2:$N$42,2,0))</f>
      </c>
      <c r="H235" s="200"/>
      <c r="I235" s="200"/>
      <c r="J235" s="200"/>
      <c r="K235" s="200"/>
      <c r="L235" s="200"/>
      <c r="M235" s="200"/>
      <c r="N235" s="200"/>
      <c r="O235" s="200"/>
      <c r="P235" s="200"/>
      <c r="Q235" s="201"/>
      <c r="R235" s="205">
        <f>IF(B233="","",VLOOKUP(B235,'選手データ入力'!$A$2:$N$42,4,0))</f>
      </c>
      <c r="S235" s="206"/>
      <c r="T235" s="199">
        <f>IF(B235="","",'基本入力'!$B$9)</f>
      </c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1"/>
    </row>
    <row r="236" spans="2:30" ht="27" customHeight="1">
      <c r="B236" s="202"/>
      <c r="C236" s="203"/>
      <c r="D236" s="203"/>
      <c r="E236" s="203"/>
      <c r="F236" s="204"/>
      <c r="G236" s="202"/>
      <c r="H236" s="203"/>
      <c r="I236" s="203"/>
      <c r="J236" s="203"/>
      <c r="K236" s="203"/>
      <c r="L236" s="203"/>
      <c r="M236" s="203"/>
      <c r="N236" s="203"/>
      <c r="O236" s="203"/>
      <c r="P236" s="203"/>
      <c r="Q236" s="204"/>
      <c r="R236" s="207"/>
      <c r="S236" s="208"/>
      <c r="T236" s="202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4"/>
    </row>
    <row r="237" spans="1:32" ht="13.5">
      <c r="A237" s="9" t="s">
        <v>90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2:30" ht="17.25">
      <c r="B238" s="216" t="s">
        <v>51</v>
      </c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</row>
    <row r="239" spans="2:33" ht="18.75" customHeight="1">
      <c r="B239" s="196" t="s">
        <v>91</v>
      </c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8"/>
      <c r="O239" s="192" t="s">
        <v>43</v>
      </c>
      <c r="P239" s="193"/>
      <c r="Q239" s="196" t="s">
        <v>46</v>
      </c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8"/>
      <c r="AE239" s="217" t="s">
        <v>96</v>
      </c>
      <c r="AF239" s="217"/>
      <c r="AG239" s="217"/>
    </row>
    <row r="240" spans="2:33" ht="31.5" customHeight="1">
      <c r="B240" s="210">
        <f>IF('選手データ入力'!L34="","",VLOOKUP(B242,'選手データ入力'!$A$2:$N$42,13,0))</f>
      </c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2"/>
      <c r="O240" s="194"/>
      <c r="P240" s="195"/>
      <c r="Q240" s="213" t="s">
        <v>44</v>
      </c>
      <c r="R240" s="214"/>
      <c r="S240" s="214"/>
      <c r="T240" s="214"/>
      <c r="U240" s="215"/>
      <c r="V240" s="210"/>
      <c r="W240" s="211"/>
      <c r="X240" s="211"/>
      <c r="Y240" s="211"/>
      <c r="Z240" s="211"/>
      <c r="AA240" s="211"/>
      <c r="AB240" s="211"/>
      <c r="AC240" s="211"/>
      <c r="AD240" s="212"/>
      <c r="AE240" s="218"/>
      <c r="AF240" s="218"/>
      <c r="AG240" s="218"/>
    </row>
    <row r="241" spans="2:30" ht="18.75" customHeight="1">
      <c r="B241" s="213" t="s">
        <v>47</v>
      </c>
      <c r="C241" s="214"/>
      <c r="D241" s="214"/>
      <c r="E241" s="214"/>
      <c r="F241" s="215"/>
      <c r="G241" s="213" t="s">
        <v>48</v>
      </c>
      <c r="H241" s="214"/>
      <c r="I241" s="214"/>
      <c r="J241" s="214"/>
      <c r="K241" s="214"/>
      <c r="L241" s="214"/>
      <c r="M241" s="214"/>
      <c r="N241" s="214"/>
      <c r="O241" s="214"/>
      <c r="P241" s="214"/>
      <c r="Q241" s="215"/>
      <c r="R241" s="209" t="s">
        <v>1</v>
      </c>
      <c r="S241" s="209"/>
      <c r="T241" s="213" t="s">
        <v>49</v>
      </c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5"/>
    </row>
    <row r="242" spans="2:30" ht="27" customHeight="1">
      <c r="B242" s="199">
        <f>'一覧予備'!$B$26</f>
      </c>
      <c r="C242" s="200"/>
      <c r="D242" s="200"/>
      <c r="E242" s="200"/>
      <c r="F242" s="201"/>
      <c r="G242" s="199">
        <f>IF(B240="","",VLOOKUP(B242,'選手データ入力'!$A$2:$N$42,2,0))</f>
      </c>
      <c r="H242" s="200"/>
      <c r="I242" s="200"/>
      <c r="J242" s="200"/>
      <c r="K242" s="200"/>
      <c r="L242" s="200"/>
      <c r="M242" s="200"/>
      <c r="N242" s="200"/>
      <c r="O242" s="200"/>
      <c r="P242" s="200"/>
      <c r="Q242" s="201"/>
      <c r="R242" s="205">
        <f>IF(B240="","",VLOOKUP(B242,'選手データ入力'!$A$2:$N$42,4,0))</f>
      </c>
      <c r="S242" s="206"/>
      <c r="T242" s="199">
        <f>IF(B242="","",'基本入力'!$B$9)</f>
      </c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1"/>
    </row>
    <row r="243" spans="2:30" ht="27" customHeight="1">
      <c r="B243" s="202"/>
      <c r="C243" s="203"/>
      <c r="D243" s="203"/>
      <c r="E243" s="203"/>
      <c r="F243" s="204"/>
      <c r="G243" s="202"/>
      <c r="H243" s="203"/>
      <c r="I243" s="203"/>
      <c r="J243" s="203"/>
      <c r="K243" s="203"/>
      <c r="L243" s="203"/>
      <c r="M243" s="203"/>
      <c r="N243" s="203"/>
      <c r="O243" s="203"/>
      <c r="P243" s="203"/>
      <c r="Q243" s="204"/>
      <c r="R243" s="207"/>
      <c r="S243" s="208"/>
      <c r="T243" s="202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4"/>
    </row>
    <row r="244" spans="1:32" ht="13.5">
      <c r="A244" s="9" t="s">
        <v>90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2:30" ht="18" customHeight="1">
      <c r="B245" s="216" t="s">
        <v>51</v>
      </c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</row>
    <row r="246" spans="2:33" ht="19.5" customHeight="1">
      <c r="B246" s="196" t="s">
        <v>91</v>
      </c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8"/>
      <c r="O246" s="192" t="s">
        <v>43</v>
      </c>
      <c r="P246" s="193"/>
      <c r="Q246" s="196" t="s">
        <v>46</v>
      </c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8"/>
      <c r="AE246" s="217" t="s">
        <v>96</v>
      </c>
      <c r="AF246" s="217"/>
      <c r="AG246" s="217"/>
    </row>
    <row r="247" spans="2:33" ht="31.5" customHeight="1">
      <c r="B247" s="210">
        <f>IF('選手データ入力'!L35="","",VLOOKUP(B249,'選手データ入力'!$A$2:$N$42,13,0))</f>
      </c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2"/>
      <c r="O247" s="194"/>
      <c r="P247" s="195"/>
      <c r="Q247" s="213" t="s">
        <v>44</v>
      </c>
      <c r="R247" s="214"/>
      <c r="S247" s="214"/>
      <c r="T247" s="214"/>
      <c r="U247" s="215"/>
      <c r="V247" s="210"/>
      <c r="W247" s="211"/>
      <c r="X247" s="211"/>
      <c r="Y247" s="211"/>
      <c r="Z247" s="211"/>
      <c r="AA247" s="211"/>
      <c r="AB247" s="211"/>
      <c r="AC247" s="211"/>
      <c r="AD247" s="212"/>
      <c r="AE247" s="218"/>
      <c r="AF247" s="218"/>
      <c r="AG247" s="218"/>
    </row>
    <row r="248" spans="2:30" ht="18.75" customHeight="1">
      <c r="B248" s="213" t="s">
        <v>47</v>
      </c>
      <c r="C248" s="214"/>
      <c r="D248" s="214"/>
      <c r="E248" s="214"/>
      <c r="F248" s="215"/>
      <c r="G248" s="213" t="s">
        <v>48</v>
      </c>
      <c r="H248" s="214"/>
      <c r="I248" s="214"/>
      <c r="J248" s="214"/>
      <c r="K248" s="214"/>
      <c r="L248" s="214"/>
      <c r="M248" s="214"/>
      <c r="N248" s="214"/>
      <c r="O248" s="214"/>
      <c r="P248" s="214"/>
      <c r="Q248" s="215"/>
      <c r="R248" s="209" t="s">
        <v>1</v>
      </c>
      <c r="S248" s="209"/>
      <c r="T248" s="213" t="s">
        <v>49</v>
      </c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5"/>
    </row>
    <row r="249" spans="2:30" ht="27" customHeight="1">
      <c r="B249" s="199">
        <f>'一覧予備'!$B$27</f>
      </c>
      <c r="C249" s="200"/>
      <c r="D249" s="200"/>
      <c r="E249" s="200"/>
      <c r="F249" s="201"/>
      <c r="G249" s="199">
        <f>IF(B247="","",VLOOKUP(B249,'選手データ入力'!$A$2:$N$42,2,0))</f>
      </c>
      <c r="H249" s="200"/>
      <c r="I249" s="200"/>
      <c r="J249" s="200"/>
      <c r="K249" s="200"/>
      <c r="L249" s="200"/>
      <c r="M249" s="200"/>
      <c r="N249" s="200"/>
      <c r="O249" s="200"/>
      <c r="P249" s="200"/>
      <c r="Q249" s="201"/>
      <c r="R249" s="205">
        <f>IF(B247="","",VLOOKUP(B249,'選手データ入力'!$A$2:$N$42,4,0))</f>
      </c>
      <c r="S249" s="206"/>
      <c r="T249" s="199">
        <f>IF(B249="","",'基本入力'!$B$9)</f>
      </c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1"/>
    </row>
    <row r="250" spans="2:30" ht="27" customHeight="1">
      <c r="B250" s="202"/>
      <c r="C250" s="203"/>
      <c r="D250" s="203"/>
      <c r="E250" s="203"/>
      <c r="F250" s="204"/>
      <c r="G250" s="202"/>
      <c r="H250" s="203"/>
      <c r="I250" s="203"/>
      <c r="J250" s="203"/>
      <c r="K250" s="203"/>
      <c r="L250" s="203"/>
      <c r="M250" s="203"/>
      <c r="N250" s="203"/>
      <c r="O250" s="203"/>
      <c r="P250" s="203"/>
      <c r="Q250" s="204"/>
      <c r="R250" s="207"/>
      <c r="S250" s="208"/>
      <c r="T250" s="202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4"/>
    </row>
    <row r="251" spans="1:32" ht="13.5">
      <c r="A251" s="9" t="s">
        <v>90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2:30" ht="18" customHeight="1">
      <c r="B252" s="216" t="s">
        <v>51</v>
      </c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</row>
    <row r="253" spans="2:33" ht="19.5" customHeight="1">
      <c r="B253" s="196" t="s">
        <v>91</v>
      </c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8"/>
      <c r="O253" s="192" t="s">
        <v>43</v>
      </c>
      <c r="P253" s="193"/>
      <c r="Q253" s="196" t="s">
        <v>46</v>
      </c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8"/>
      <c r="AE253" s="217" t="s">
        <v>96</v>
      </c>
      <c r="AF253" s="217"/>
      <c r="AG253" s="217"/>
    </row>
    <row r="254" spans="2:33" ht="31.5" customHeight="1">
      <c r="B254" s="210">
        <f>IF('選手データ入力'!L36="","",VLOOKUP(B256,'選手データ入力'!$A$2:$N$42,13,0))</f>
      </c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2"/>
      <c r="O254" s="194"/>
      <c r="P254" s="195"/>
      <c r="Q254" s="213" t="s">
        <v>44</v>
      </c>
      <c r="R254" s="214"/>
      <c r="S254" s="214"/>
      <c r="T254" s="214"/>
      <c r="U254" s="215"/>
      <c r="V254" s="210"/>
      <c r="W254" s="211"/>
      <c r="X254" s="211"/>
      <c r="Y254" s="211"/>
      <c r="Z254" s="211"/>
      <c r="AA254" s="211"/>
      <c r="AB254" s="211"/>
      <c r="AC254" s="211"/>
      <c r="AD254" s="212"/>
      <c r="AE254" s="218"/>
      <c r="AF254" s="218"/>
      <c r="AG254" s="218"/>
    </row>
    <row r="255" spans="2:30" ht="18.75" customHeight="1">
      <c r="B255" s="213" t="s">
        <v>47</v>
      </c>
      <c r="C255" s="214"/>
      <c r="D255" s="214"/>
      <c r="E255" s="214"/>
      <c r="F255" s="215"/>
      <c r="G255" s="213" t="s">
        <v>48</v>
      </c>
      <c r="H255" s="214"/>
      <c r="I255" s="214"/>
      <c r="J255" s="214"/>
      <c r="K255" s="214"/>
      <c r="L255" s="214"/>
      <c r="M255" s="214"/>
      <c r="N255" s="214"/>
      <c r="O255" s="214"/>
      <c r="P255" s="214"/>
      <c r="Q255" s="215"/>
      <c r="R255" s="209" t="s">
        <v>1</v>
      </c>
      <c r="S255" s="209"/>
      <c r="T255" s="213" t="s">
        <v>49</v>
      </c>
      <c r="U255" s="214"/>
      <c r="V255" s="214"/>
      <c r="W255" s="214"/>
      <c r="X255" s="214"/>
      <c r="Y255" s="214"/>
      <c r="Z255" s="214"/>
      <c r="AA255" s="214"/>
      <c r="AB255" s="214"/>
      <c r="AC255" s="214"/>
      <c r="AD255" s="215"/>
    </row>
    <row r="256" spans="2:30" ht="27" customHeight="1">
      <c r="B256" s="199">
        <f>'一覧予備'!$B$28</f>
      </c>
      <c r="C256" s="200"/>
      <c r="D256" s="200"/>
      <c r="E256" s="200"/>
      <c r="F256" s="201"/>
      <c r="G256" s="199">
        <f>IF(B254="","",VLOOKUP(B256,'選手データ入力'!$A$2:$N$42,2,0))</f>
      </c>
      <c r="H256" s="200"/>
      <c r="I256" s="200"/>
      <c r="J256" s="200"/>
      <c r="K256" s="200"/>
      <c r="L256" s="200"/>
      <c r="M256" s="200"/>
      <c r="N256" s="200"/>
      <c r="O256" s="200"/>
      <c r="P256" s="200"/>
      <c r="Q256" s="201"/>
      <c r="R256" s="205">
        <f>IF(B254="","",VLOOKUP(B256,'選手データ入力'!$A$2:$N$42,4,0))</f>
      </c>
      <c r="S256" s="206"/>
      <c r="T256" s="199">
        <f>IF(B256="","",'基本入力'!$B$9)</f>
      </c>
      <c r="U256" s="200"/>
      <c r="V256" s="200"/>
      <c r="W256" s="200"/>
      <c r="X256" s="200"/>
      <c r="Y256" s="200"/>
      <c r="Z256" s="200"/>
      <c r="AA256" s="200"/>
      <c r="AB256" s="200"/>
      <c r="AC256" s="200"/>
      <c r="AD256" s="201"/>
    </row>
    <row r="257" spans="2:30" ht="27" customHeight="1">
      <c r="B257" s="202"/>
      <c r="C257" s="203"/>
      <c r="D257" s="203"/>
      <c r="E257" s="203"/>
      <c r="F257" s="204"/>
      <c r="G257" s="202"/>
      <c r="H257" s="203"/>
      <c r="I257" s="203"/>
      <c r="J257" s="203"/>
      <c r="K257" s="203"/>
      <c r="L257" s="203"/>
      <c r="M257" s="203"/>
      <c r="N257" s="203"/>
      <c r="O257" s="203"/>
      <c r="P257" s="203"/>
      <c r="Q257" s="204"/>
      <c r="R257" s="207"/>
      <c r="S257" s="208"/>
      <c r="T257" s="202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4"/>
    </row>
    <row r="258" spans="1:32" ht="13.5">
      <c r="A258" s="9" t="s">
        <v>90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60" spans="1:31" ht="13.5" customHeight="1">
      <c r="A260" s="9" t="s">
        <v>90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2:30" ht="17.25">
      <c r="B261" s="216" t="s">
        <v>51</v>
      </c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</row>
    <row r="262" spans="2:33" s="7" customFormat="1" ht="18.75" customHeight="1">
      <c r="B262" s="196" t="s">
        <v>91</v>
      </c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8"/>
      <c r="O262" s="192" t="s">
        <v>43</v>
      </c>
      <c r="P262" s="193"/>
      <c r="Q262" s="196" t="s">
        <v>46</v>
      </c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8"/>
      <c r="AE262" s="217" t="s">
        <v>96</v>
      </c>
      <c r="AF262" s="217"/>
      <c r="AG262" s="217"/>
    </row>
    <row r="263" spans="2:33" ht="31.5" customHeight="1">
      <c r="B263" s="210">
        <f>IF('選手データ入力'!L37="","",VLOOKUP(B265,'選手データ入力'!$A$2:$N$42,13,0))</f>
      </c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2"/>
      <c r="O263" s="194"/>
      <c r="P263" s="195"/>
      <c r="Q263" s="213" t="s">
        <v>44</v>
      </c>
      <c r="R263" s="214"/>
      <c r="S263" s="214"/>
      <c r="T263" s="214"/>
      <c r="U263" s="215"/>
      <c r="V263" s="210"/>
      <c r="W263" s="211"/>
      <c r="X263" s="211"/>
      <c r="Y263" s="211"/>
      <c r="Z263" s="211"/>
      <c r="AA263" s="211"/>
      <c r="AB263" s="211"/>
      <c r="AC263" s="211"/>
      <c r="AD263" s="212"/>
      <c r="AE263" s="218"/>
      <c r="AF263" s="218"/>
      <c r="AG263" s="218"/>
    </row>
    <row r="264" spans="2:30" ht="18.75" customHeight="1">
      <c r="B264" s="213" t="s">
        <v>47</v>
      </c>
      <c r="C264" s="214"/>
      <c r="D264" s="214"/>
      <c r="E264" s="214"/>
      <c r="F264" s="215"/>
      <c r="G264" s="213" t="s">
        <v>48</v>
      </c>
      <c r="H264" s="214"/>
      <c r="I264" s="214"/>
      <c r="J264" s="214"/>
      <c r="K264" s="214"/>
      <c r="L264" s="214"/>
      <c r="M264" s="214"/>
      <c r="N264" s="214"/>
      <c r="O264" s="214"/>
      <c r="P264" s="214"/>
      <c r="Q264" s="215"/>
      <c r="R264" s="209" t="s">
        <v>1</v>
      </c>
      <c r="S264" s="209"/>
      <c r="T264" s="213" t="s">
        <v>49</v>
      </c>
      <c r="U264" s="214"/>
      <c r="V264" s="214"/>
      <c r="W264" s="214"/>
      <c r="X264" s="214"/>
      <c r="Y264" s="214"/>
      <c r="Z264" s="214"/>
      <c r="AA264" s="214"/>
      <c r="AB264" s="214"/>
      <c r="AC264" s="214"/>
      <c r="AD264" s="215"/>
    </row>
    <row r="265" spans="2:30" ht="27" customHeight="1">
      <c r="B265" s="199">
        <f>'一覧予備'!$B$29</f>
      </c>
      <c r="C265" s="200"/>
      <c r="D265" s="200"/>
      <c r="E265" s="200"/>
      <c r="F265" s="201"/>
      <c r="G265" s="199">
        <f>IF(B263="","",VLOOKUP(B265,'選手データ入力'!$A$2:$N$42,2,0))</f>
      </c>
      <c r="H265" s="200"/>
      <c r="I265" s="200"/>
      <c r="J265" s="200"/>
      <c r="K265" s="200"/>
      <c r="L265" s="200"/>
      <c r="M265" s="200"/>
      <c r="N265" s="200"/>
      <c r="O265" s="200"/>
      <c r="P265" s="200"/>
      <c r="Q265" s="201"/>
      <c r="R265" s="205">
        <f>IF(B263="","",VLOOKUP(B265,'選手データ入力'!$A$2:$N$42,4,0))</f>
      </c>
      <c r="S265" s="206"/>
      <c r="T265" s="199">
        <f>IF(B265="","",'基本入力'!$B$9)</f>
      </c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1"/>
    </row>
    <row r="266" spans="2:30" ht="27" customHeight="1">
      <c r="B266" s="202"/>
      <c r="C266" s="203"/>
      <c r="D266" s="203"/>
      <c r="E266" s="203"/>
      <c r="F266" s="204"/>
      <c r="G266" s="202"/>
      <c r="H266" s="203"/>
      <c r="I266" s="203"/>
      <c r="J266" s="203"/>
      <c r="K266" s="203"/>
      <c r="L266" s="203"/>
      <c r="M266" s="203"/>
      <c r="N266" s="203"/>
      <c r="O266" s="203"/>
      <c r="P266" s="203"/>
      <c r="Q266" s="204"/>
      <c r="R266" s="207"/>
      <c r="S266" s="208"/>
      <c r="T266" s="202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4"/>
    </row>
    <row r="267" spans="1:32" ht="13.5">
      <c r="A267" s="9" t="s">
        <v>90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2:30" ht="17.25">
      <c r="B268" s="216" t="s">
        <v>51</v>
      </c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</row>
    <row r="269" spans="2:33" ht="18.75" customHeight="1">
      <c r="B269" s="196" t="s">
        <v>91</v>
      </c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8"/>
      <c r="O269" s="192" t="s">
        <v>43</v>
      </c>
      <c r="P269" s="193"/>
      <c r="Q269" s="196" t="s">
        <v>46</v>
      </c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8"/>
      <c r="AE269" s="217" t="s">
        <v>96</v>
      </c>
      <c r="AF269" s="217"/>
      <c r="AG269" s="217"/>
    </row>
    <row r="270" spans="2:33" ht="31.5" customHeight="1">
      <c r="B270" s="210">
        <f>IF('選手データ入力'!L38="","",VLOOKUP(B272,'選手データ入力'!$A$2:$N$42,13,0))</f>
      </c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2"/>
      <c r="O270" s="194"/>
      <c r="P270" s="195"/>
      <c r="Q270" s="213" t="s">
        <v>44</v>
      </c>
      <c r="R270" s="214"/>
      <c r="S270" s="214"/>
      <c r="T270" s="214"/>
      <c r="U270" s="215"/>
      <c r="V270" s="210"/>
      <c r="W270" s="211"/>
      <c r="X270" s="211"/>
      <c r="Y270" s="211"/>
      <c r="Z270" s="211"/>
      <c r="AA270" s="211"/>
      <c r="AB270" s="211"/>
      <c r="AC270" s="211"/>
      <c r="AD270" s="212"/>
      <c r="AE270" s="218"/>
      <c r="AF270" s="218"/>
      <c r="AG270" s="218"/>
    </row>
    <row r="271" spans="2:30" ht="18.75" customHeight="1">
      <c r="B271" s="213" t="s">
        <v>47</v>
      </c>
      <c r="C271" s="214"/>
      <c r="D271" s="214"/>
      <c r="E271" s="214"/>
      <c r="F271" s="215"/>
      <c r="G271" s="213" t="s">
        <v>48</v>
      </c>
      <c r="H271" s="214"/>
      <c r="I271" s="214"/>
      <c r="J271" s="214"/>
      <c r="K271" s="214"/>
      <c r="L271" s="214"/>
      <c r="M271" s="214"/>
      <c r="N271" s="214"/>
      <c r="O271" s="214"/>
      <c r="P271" s="214"/>
      <c r="Q271" s="215"/>
      <c r="R271" s="209" t="s">
        <v>1</v>
      </c>
      <c r="S271" s="209"/>
      <c r="T271" s="213" t="s">
        <v>49</v>
      </c>
      <c r="U271" s="214"/>
      <c r="V271" s="214"/>
      <c r="W271" s="214"/>
      <c r="X271" s="214"/>
      <c r="Y271" s="214"/>
      <c r="Z271" s="214"/>
      <c r="AA271" s="214"/>
      <c r="AB271" s="214"/>
      <c r="AC271" s="214"/>
      <c r="AD271" s="215"/>
    </row>
    <row r="272" spans="2:30" ht="27" customHeight="1">
      <c r="B272" s="199">
        <f>'一覧予備'!$B$30</f>
      </c>
      <c r="C272" s="200"/>
      <c r="D272" s="200"/>
      <c r="E272" s="200"/>
      <c r="F272" s="201"/>
      <c r="G272" s="199">
        <f>IF(B270="","",VLOOKUP(B272,'選手データ入力'!$A$2:$N$42,2,0))</f>
      </c>
      <c r="H272" s="200"/>
      <c r="I272" s="200"/>
      <c r="J272" s="200"/>
      <c r="K272" s="200"/>
      <c r="L272" s="200"/>
      <c r="M272" s="200"/>
      <c r="N272" s="200"/>
      <c r="O272" s="200"/>
      <c r="P272" s="200"/>
      <c r="Q272" s="201"/>
      <c r="R272" s="205">
        <f>IF(B270="","",VLOOKUP(B272,'選手データ入力'!$A$2:$N$42,4,0))</f>
      </c>
      <c r="S272" s="206"/>
      <c r="T272" s="199">
        <f>IF(B272="","",'基本入力'!$B$9)</f>
      </c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1"/>
    </row>
    <row r="273" spans="2:30" ht="27" customHeight="1">
      <c r="B273" s="202"/>
      <c r="C273" s="203"/>
      <c r="D273" s="203"/>
      <c r="E273" s="203"/>
      <c r="F273" s="204"/>
      <c r="G273" s="202"/>
      <c r="H273" s="203"/>
      <c r="I273" s="203"/>
      <c r="J273" s="203"/>
      <c r="K273" s="203"/>
      <c r="L273" s="203"/>
      <c r="M273" s="203"/>
      <c r="N273" s="203"/>
      <c r="O273" s="203"/>
      <c r="P273" s="203"/>
      <c r="Q273" s="204"/>
      <c r="R273" s="207"/>
      <c r="S273" s="208"/>
      <c r="T273" s="202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4"/>
    </row>
    <row r="274" spans="1:32" ht="13.5">
      <c r="A274" s="9" t="s">
        <v>90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2:30" ht="17.25">
      <c r="B275" s="216" t="s">
        <v>51</v>
      </c>
      <c r="C275" s="216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</row>
    <row r="276" spans="2:33" ht="18.75" customHeight="1">
      <c r="B276" s="196" t="s">
        <v>91</v>
      </c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8"/>
      <c r="O276" s="192" t="s">
        <v>43</v>
      </c>
      <c r="P276" s="193"/>
      <c r="Q276" s="196" t="s">
        <v>46</v>
      </c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8"/>
      <c r="AE276" s="217" t="s">
        <v>96</v>
      </c>
      <c r="AF276" s="217"/>
      <c r="AG276" s="217"/>
    </row>
    <row r="277" spans="2:33" ht="31.5" customHeight="1">
      <c r="B277" s="210">
        <f>IF('選手データ入力'!L39="","",VLOOKUP(B279,'選手データ入力'!$A$2:$N$42,13,0))</f>
      </c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2"/>
      <c r="O277" s="194"/>
      <c r="P277" s="195"/>
      <c r="Q277" s="213" t="s">
        <v>44</v>
      </c>
      <c r="R277" s="214"/>
      <c r="S277" s="214"/>
      <c r="T277" s="214"/>
      <c r="U277" s="215"/>
      <c r="V277" s="210"/>
      <c r="W277" s="211"/>
      <c r="X277" s="211"/>
      <c r="Y277" s="211"/>
      <c r="Z277" s="211"/>
      <c r="AA277" s="211"/>
      <c r="AB277" s="211"/>
      <c r="AC277" s="211"/>
      <c r="AD277" s="212"/>
      <c r="AE277" s="218"/>
      <c r="AF277" s="218"/>
      <c r="AG277" s="218"/>
    </row>
    <row r="278" spans="2:30" ht="18.75" customHeight="1">
      <c r="B278" s="213" t="s">
        <v>47</v>
      </c>
      <c r="C278" s="214"/>
      <c r="D278" s="214"/>
      <c r="E278" s="214"/>
      <c r="F278" s="215"/>
      <c r="G278" s="213" t="s">
        <v>48</v>
      </c>
      <c r="H278" s="214"/>
      <c r="I278" s="214"/>
      <c r="J278" s="214"/>
      <c r="K278" s="214"/>
      <c r="L278" s="214"/>
      <c r="M278" s="214"/>
      <c r="N278" s="214"/>
      <c r="O278" s="214"/>
      <c r="P278" s="214"/>
      <c r="Q278" s="215"/>
      <c r="R278" s="209" t="s">
        <v>1</v>
      </c>
      <c r="S278" s="209"/>
      <c r="T278" s="213" t="s">
        <v>49</v>
      </c>
      <c r="U278" s="214"/>
      <c r="V278" s="214"/>
      <c r="W278" s="214"/>
      <c r="X278" s="214"/>
      <c r="Y278" s="214"/>
      <c r="Z278" s="214"/>
      <c r="AA278" s="214"/>
      <c r="AB278" s="214"/>
      <c r="AC278" s="214"/>
      <c r="AD278" s="215"/>
    </row>
    <row r="279" spans="2:30" ht="27" customHeight="1">
      <c r="B279" s="199">
        <f>'一覧予備'!$B$31</f>
      </c>
      <c r="C279" s="200"/>
      <c r="D279" s="200"/>
      <c r="E279" s="200"/>
      <c r="F279" s="201"/>
      <c r="G279" s="199">
        <f>IF(B277="","",VLOOKUP(B279,'選手データ入力'!$A$2:$N$42,2,0))</f>
      </c>
      <c r="H279" s="200"/>
      <c r="I279" s="200"/>
      <c r="J279" s="200"/>
      <c r="K279" s="200"/>
      <c r="L279" s="200"/>
      <c r="M279" s="200"/>
      <c r="N279" s="200"/>
      <c r="O279" s="200"/>
      <c r="P279" s="200"/>
      <c r="Q279" s="201"/>
      <c r="R279" s="205">
        <f>IF(B277="","",VLOOKUP(B279,'選手データ入力'!$A$2:$N$42,4,0))</f>
      </c>
      <c r="S279" s="206"/>
      <c r="T279" s="199">
        <f>IF(B279="","",'基本入力'!$B$9)</f>
      </c>
      <c r="U279" s="200"/>
      <c r="V279" s="200"/>
      <c r="W279" s="200"/>
      <c r="X279" s="200"/>
      <c r="Y279" s="200"/>
      <c r="Z279" s="200"/>
      <c r="AA279" s="200"/>
      <c r="AB279" s="200"/>
      <c r="AC279" s="200"/>
      <c r="AD279" s="201"/>
    </row>
    <row r="280" spans="2:30" ht="27" customHeight="1">
      <c r="B280" s="202"/>
      <c r="C280" s="203"/>
      <c r="D280" s="203"/>
      <c r="E280" s="203"/>
      <c r="F280" s="204"/>
      <c r="G280" s="202"/>
      <c r="H280" s="203"/>
      <c r="I280" s="203"/>
      <c r="J280" s="203"/>
      <c r="K280" s="203"/>
      <c r="L280" s="203"/>
      <c r="M280" s="203"/>
      <c r="N280" s="203"/>
      <c r="O280" s="203"/>
      <c r="P280" s="203"/>
      <c r="Q280" s="204"/>
      <c r="R280" s="207"/>
      <c r="S280" s="208"/>
      <c r="T280" s="202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4"/>
    </row>
    <row r="281" spans="1:32" ht="13.5">
      <c r="A281" s="9" t="s">
        <v>90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2:30" ht="18" customHeight="1">
      <c r="B282" s="216" t="s">
        <v>51</v>
      </c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</row>
    <row r="283" spans="2:33" ht="19.5" customHeight="1">
      <c r="B283" s="196" t="s">
        <v>91</v>
      </c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8"/>
      <c r="O283" s="192" t="s">
        <v>43</v>
      </c>
      <c r="P283" s="193"/>
      <c r="Q283" s="196" t="s">
        <v>46</v>
      </c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8"/>
      <c r="AE283" s="217" t="s">
        <v>96</v>
      </c>
      <c r="AF283" s="217"/>
      <c r="AG283" s="217"/>
    </row>
    <row r="284" spans="2:33" ht="31.5" customHeight="1">
      <c r="B284" s="210">
        <f>IF('選手データ入力'!L40="","",VLOOKUP(B286,'選手データ入力'!$A$2:$N$42,13,0))</f>
      </c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2"/>
      <c r="O284" s="194"/>
      <c r="P284" s="195"/>
      <c r="Q284" s="213" t="s">
        <v>44</v>
      </c>
      <c r="R284" s="214"/>
      <c r="S284" s="214"/>
      <c r="T284" s="214"/>
      <c r="U284" s="215"/>
      <c r="V284" s="210"/>
      <c r="W284" s="211"/>
      <c r="X284" s="211"/>
      <c r="Y284" s="211"/>
      <c r="Z284" s="211"/>
      <c r="AA284" s="211"/>
      <c r="AB284" s="211"/>
      <c r="AC284" s="211"/>
      <c r="AD284" s="212"/>
      <c r="AE284" s="218"/>
      <c r="AF284" s="218"/>
      <c r="AG284" s="218"/>
    </row>
    <row r="285" spans="2:30" ht="18.75" customHeight="1">
      <c r="B285" s="213" t="s">
        <v>47</v>
      </c>
      <c r="C285" s="214"/>
      <c r="D285" s="214"/>
      <c r="E285" s="214"/>
      <c r="F285" s="215"/>
      <c r="G285" s="213" t="s">
        <v>48</v>
      </c>
      <c r="H285" s="214"/>
      <c r="I285" s="214"/>
      <c r="J285" s="214"/>
      <c r="K285" s="214"/>
      <c r="L285" s="214"/>
      <c r="M285" s="214"/>
      <c r="N285" s="214"/>
      <c r="O285" s="214"/>
      <c r="P285" s="214"/>
      <c r="Q285" s="215"/>
      <c r="R285" s="209" t="s">
        <v>1</v>
      </c>
      <c r="S285" s="209"/>
      <c r="T285" s="213" t="s">
        <v>49</v>
      </c>
      <c r="U285" s="214"/>
      <c r="V285" s="214"/>
      <c r="W285" s="214"/>
      <c r="X285" s="214"/>
      <c r="Y285" s="214"/>
      <c r="Z285" s="214"/>
      <c r="AA285" s="214"/>
      <c r="AB285" s="214"/>
      <c r="AC285" s="214"/>
      <c r="AD285" s="215"/>
    </row>
    <row r="286" spans="2:30" ht="27" customHeight="1">
      <c r="B286" s="199">
        <f>'一覧予備'!$B$32</f>
      </c>
      <c r="C286" s="200"/>
      <c r="D286" s="200"/>
      <c r="E286" s="200"/>
      <c r="F286" s="201"/>
      <c r="G286" s="199">
        <f>IF(B284="","",VLOOKUP(B286,'選手データ入力'!$A$2:$N$42,2,0))</f>
      </c>
      <c r="H286" s="200"/>
      <c r="I286" s="200"/>
      <c r="J286" s="200"/>
      <c r="K286" s="200"/>
      <c r="L286" s="200"/>
      <c r="M286" s="200"/>
      <c r="N286" s="200"/>
      <c r="O286" s="200"/>
      <c r="P286" s="200"/>
      <c r="Q286" s="201"/>
      <c r="R286" s="205">
        <f>IF(B284="","",VLOOKUP(B286,'選手データ入力'!$A$2:$N$42,4,0))</f>
      </c>
      <c r="S286" s="206"/>
      <c r="T286" s="199">
        <f>IF(B286="","",'基本入力'!$B$9)</f>
      </c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1"/>
    </row>
    <row r="287" spans="2:30" ht="27" customHeight="1">
      <c r="B287" s="202"/>
      <c r="C287" s="203"/>
      <c r="D287" s="203"/>
      <c r="E287" s="203"/>
      <c r="F287" s="204"/>
      <c r="G287" s="202"/>
      <c r="H287" s="203"/>
      <c r="I287" s="203"/>
      <c r="J287" s="203"/>
      <c r="K287" s="203"/>
      <c r="L287" s="203"/>
      <c r="M287" s="203"/>
      <c r="N287" s="203"/>
      <c r="O287" s="203"/>
      <c r="P287" s="203"/>
      <c r="Q287" s="204"/>
      <c r="R287" s="207"/>
      <c r="S287" s="208"/>
      <c r="T287" s="202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4"/>
    </row>
    <row r="288" spans="1:32" ht="13.5">
      <c r="A288" s="9" t="s">
        <v>90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2:30" ht="18" customHeight="1">
      <c r="B289" s="216" t="s">
        <v>51</v>
      </c>
      <c r="C289" s="216"/>
      <c r="D289" s="216"/>
      <c r="E289" s="216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</row>
    <row r="290" spans="2:33" ht="19.5" customHeight="1">
      <c r="B290" s="196" t="s">
        <v>91</v>
      </c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8"/>
      <c r="O290" s="192" t="s">
        <v>43</v>
      </c>
      <c r="P290" s="193"/>
      <c r="Q290" s="196" t="s">
        <v>46</v>
      </c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8"/>
      <c r="AE290" s="217" t="s">
        <v>96</v>
      </c>
      <c r="AF290" s="217"/>
      <c r="AG290" s="217"/>
    </row>
    <row r="291" spans="2:33" ht="31.5" customHeight="1">
      <c r="B291" s="210">
        <f>IF('選手データ入力'!L41="","",VLOOKUP(B293,'選手データ入力'!$A$2:$N$42,13,0))</f>
      </c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2"/>
      <c r="O291" s="194"/>
      <c r="P291" s="195"/>
      <c r="Q291" s="213" t="s">
        <v>44</v>
      </c>
      <c r="R291" s="214"/>
      <c r="S291" s="214"/>
      <c r="T291" s="214"/>
      <c r="U291" s="215"/>
      <c r="V291" s="210"/>
      <c r="W291" s="211"/>
      <c r="X291" s="211"/>
      <c r="Y291" s="211"/>
      <c r="Z291" s="211"/>
      <c r="AA291" s="211"/>
      <c r="AB291" s="211"/>
      <c r="AC291" s="211"/>
      <c r="AD291" s="212"/>
      <c r="AE291" s="218"/>
      <c r="AF291" s="218"/>
      <c r="AG291" s="218"/>
    </row>
    <row r="292" spans="2:30" ht="18.75" customHeight="1">
      <c r="B292" s="213" t="s">
        <v>47</v>
      </c>
      <c r="C292" s="214"/>
      <c r="D292" s="214"/>
      <c r="E292" s="214"/>
      <c r="F292" s="215"/>
      <c r="G292" s="213" t="s">
        <v>48</v>
      </c>
      <c r="H292" s="214"/>
      <c r="I292" s="214"/>
      <c r="J292" s="214"/>
      <c r="K292" s="214"/>
      <c r="L292" s="214"/>
      <c r="M292" s="214"/>
      <c r="N292" s="214"/>
      <c r="O292" s="214"/>
      <c r="P292" s="214"/>
      <c r="Q292" s="215"/>
      <c r="R292" s="209" t="s">
        <v>1</v>
      </c>
      <c r="S292" s="209"/>
      <c r="T292" s="213" t="s">
        <v>49</v>
      </c>
      <c r="U292" s="214"/>
      <c r="V292" s="214"/>
      <c r="W292" s="214"/>
      <c r="X292" s="214"/>
      <c r="Y292" s="214"/>
      <c r="Z292" s="214"/>
      <c r="AA292" s="214"/>
      <c r="AB292" s="214"/>
      <c r="AC292" s="214"/>
      <c r="AD292" s="215"/>
    </row>
    <row r="293" spans="2:30" ht="27" customHeight="1">
      <c r="B293" s="199">
        <f>'一覧予備'!$B$33</f>
      </c>
      <c r="C293" s="200"/>
      <c r="D293" s="200"/>
      <c r="E293" s="200"/>
      <c r="F293" s="201"/>
      <c r="G293" s="199">
        <f>IF(B291="","",VLOOKUP(B293,'選手データ入力'!$A$2:$N$42,2,0))</f>
      </c>
      <c r="H293" s="200"/>
      <c r="I293" s="200"/>
      <c r="J293" s="200"/>
      <c r="K293" s="200"/>
      <c r="L293" s="200"/>
      <c r="M293" s="200"/>
      <c r="N293" s="200"/>
      <c r="O293" s="200"/>
      <c r="P293" s="200"/>
      <c r="Q293" s="201"/>
      <c r="R293" s="205">
        <f>IF(B291="","",VLOOKUP(B293,'選手データ入力'!$A$2:$N$42,4,0))</f>
      </c>
      <c r="S293" s="206"/>
      <c r="T293" s="199">
        <f>IF(B293="","",'基本入力'!$B$9)</f>
      </c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1"/>
    </row>
    <row r="294" spans="2:30" ht="27" customHeight="1">
      <c r="B294" s="202"/>
      <c r="C294" s="203"/>
      <c r="D294" s="203"/>
      <c r="E294" s="203"/>
      <c r="F294" s="204"/>
      <c r="G294" s="202"/>
      <c r="H294" s="203"/>
      <c r="I294" s="203"/>
      <c r="J294" s="203"/>
      <c r="K294" s="203"/>
      <c r="L294" s="203"/>
      <c r="M294" s="203"/>
      <c r="N294" s="203"/>
      <c r="O294" s="203"/>
      <c r="P294" s="203"/>
      <c r="Q294" s="204"/>
      <c r="R294" s="207"/>
      <c r="S294" s="208"/>
      <c r="T294" s="202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4"/>
    </row>
    <row r="295" spans="1:32" ht="13.5" customHeight="1">
      <c r="A295" s="219" t="s">
        <v>66</v>
      </c>
      <c r="B295" s="220"/>
      <c r="C295" s="220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9"/>
    </row>
  </sheetData>
  <sheetProtection/>
  <mergeCells count="681">
    <mergeCell ref="A295:AE295"/>
    <mergeCell ref="B293:F294"/>
    <mergeCell ref="G293:Q294"/>
    <mergeCell ref="R293:S294"/>
    <mergeCell ref="T293:AD294"/>
    <mergeCell ref="B292:F292"/>
    <mergeCell ref="G292:Q292"/>
    <mergeCell ref="R292:S292"/>
    <mergeCell ref="T292:AD292"/>
    <mergeCell ref="AE290:AG290"/>
    <mergeCell ref="B291:N291"/>
    <mergeCell ref="Q291:U291"/>
    <mergeCell ref="V291:AD291"/>
    <mergeCell ref="AE291:AG291"/>
    <mergeCell ref="B289:AD289"/>
    <mergeCell ref="B290:N290"/>
    <mergeCell ref="O290:P291"/>
    <mergeCell ref="Q290:AD290"/>
    <mergeCell ref="B286:F287"/>
    <mergeCell ref="G286:Q287"/>
    <mergeCell ref="R286:S287"/>
    <mergeCell ref="T286:AD287"/>
    <mergeCell ref="B285:F285"/>
    <mergeCell ref="G285:Q285"/>
    <mergeCell ref="R285:S285"/>
    <mergeCell ref="T285:AD285"/>
    <mergeCell ref="AE283:AG283"/>
    <mergeCell ref="B284:N284"/>
    <mergeCell ref="Q284:U284"/>
    <mergeCell ref="V284:AD284"/>
    <mergeCell ref="AE284:AG284"/>
    <mergeCell ref="B282:AD282"/>
    <mergeCell ref="B283:N283"/>
    <mergeCell ref="O283:P284"/>
    <mergeCell ref="Q283:AD283"/>
    <mergeCell ref="B279:F280"/>
    <mergeCell ref="G279:Q280"/>
    <mergeCell ref="R279:S280"/>
    <mergeCell ref="T279:AD280"/>
    <mergeCell ref="B278:F278"/>
    <mergeCell ref="G278:Q278"/>
    <mergeCell ref="R278:S278"/>
    <mergeCell ref="T278:AD278"/>
    <mergeCell ref="AE276:AG276"/>
    <mergeCell ref="B277:N277"/>
    <mergeCell ref="Q277:U277"/>
    <mergeCell ref="V277:AD277"/>
    <mergeCell ref="AE277:AG277"/>
    <mergeCell ref="B275:AD275"/>
    <mergeCell ref="B276:N276"/>
    <mergeCell ref="O276:P277"/>
    <mergeCell ref="Q276:AD276"/>
    <mergeCell ref="B272:F273"/>
    <mergeCell ref="G272:Q273"/>
    <mergeCell ref="R272:S273"/>
    <mergeCell ref="T272:AD273"/>
    <mergeCell ref="B271:F271"/>
    <mergeCell ref="G271:Q271"/>
    <mergeCell ref="R271:S271"/>
    <mergeCell ref="T271:AD271"/>
    <mergeCell ref="AE269:AG269"/>
    <mergeCell ref="B270:N270"/>
    <mergeCell ref="Q270:U270"/>
    <mergeCell ref="V270:AD270"/>
    <mergeCell ref="AE270:AG270"/>
    <mergeCell ref="B268:AD268"/>
    <mergeCell ref="B269:N269"/>
    <mergeCell ref="O269:P270"/>
    <mergeCell ref="Q269:AD269"/>
    <mergeCell ref="B265:F266"/>
    <mergeCell ref="G265:Q266"/>
    <mergeCell ref="R265:S266"/>
    <mergeCell ref="T265:AD266"/>
    <mergeCell ref="B264:F264"/>
    <mergeCell ref="G264:Q264"/>
    <mergeCell ref="R264:S264"/>
    <mergeCell ref="T264:AD264"/>
    <mergeCell ref="AE262:AG262"/>
    <mergeCell ref="B263:N263"/>
    <mergeCell ref="Q263:U263"/>
    <mergeCell ref="V263:AD263"/>
    <mergeCell ref="AE263:AG263"/>
    <mergeCell ref="B261:AD261"/>
    <mergeCell ref="B262:N262"/>
    <mergeCell ref="O262:P263"/>
    <mergeCell ref="Q262:AD262"/>
    <mergeCell ref="B256:F257"/>
    <mergeCell ref="G256:Q257"/>
    <mergeCell ref="R256:S257"/>
    <mergeCell ref="T256:AD257"/>
    <mergeCell ref="B255:F255"/>
    <mergeCell ref="G255:Q255"/>
    <mergeCell ref="R255:S255"/>
    <mergeCell ref="T255:AD255"/>
    <mergeCell ref="AE253:AG253"/>
    <mergeCell ref="B254:N254"/>
    <mergeCell ref="Q254:U254"/>
    <mergeCell ref="V254:AD254"/>
    <mergeCell ref="AE254:AG254"/>
    <mergeCell ref="B252:AD252"/>
    <mergeCell ref="B253:N253"/>
    <mergeCell ref="O253:P254"/>
    <mergeCell ref="Q253:AD253"/>
    <mergeCell ref="B249:F250"/>
    <mergeCell ref="G249:Q250"/>
    <mergeCell ref="R249:S250"/>
    <mergeCell ref="T249:AD250"/>
    <mergeCell ref="B248:F248"/>
    <mergeCell ref="G248:Q248"/>
    <mergeCell ref="R248:S248"/>
    <mergeCell ref="T248:AD248"/>
    <mergeCell ref="AE246:AG246"/>
    <mergeCell ref="B247:N247"/>
    <mergeCell ref="Q247:U247"/>
    <mergeCell ref="V247:AD247"/>
    <mergeCell ref="AE247:AG247"/>
    <mergeCell ref="B245:AD245"/>
    <mergeCell ref="B246:N246"/>
    <mergeCell ref="O246:P247"/>
    <mergeCell ref="Q246:AD246"/>
    <mergeCell ref="B242:F243"/>
    <mergeCell ref="G242:Q243"/>
    <mergeCell ref="R242:S243"/>
    <mergeCell ref="T242:AD243"/>
    <mergeCell ref="B241:F241"/>
    <mergeCell ref="G241:Q241"/>
    <mergeCell ref="R241:S241"/>
    <mergeCell ref="T241:AD241"/>
    <mergeCell ref="AE239:AG239"/>
    <mergeCell ref="B240:N240"/>
    <mergeCell ref="Q240:U240"/>
    <mergeCell ref="V240:AD240"/>
    <mergeCell ref="AE240:AG240"/>
    <mergeCell ref="B238:AD238"/>
    <mergeCell ref="B239:N239"/>
    <mergeCell ref="O239:P240"/>
    <mergeCell ref="Q239:AD239"/>
    <mergeCell ref="B235:F236"/>
    <mergeCell ref="G235:Q236"/>
    <mergeCell ref="R235:S236"/>
    <mergeCell ref="T235:AD236"/>
    <mergeCell ref="B234:F234"/>
    <mergeCell ref="G234:Q234"/>
    <mergeCell ref="R234:S234"/>
    <mergeCell ref="T234:AD234"/>
    <mergeCell ref="AE232:AG232"/>
    <mergeCell ref="B233:N233"/>
    <mergeCell ref="Q233:U233"/>
    <mergeCell ref="V233:AD233"/>
    <mergeCell ref="AE233:AG233"/>
    <mergeCell ref="B231:AD231"/>
    <mergeCell ref="B232:N232"/>
    <mergeCell ref="O232:P233"/>
    <mergeCell ref="Q232:AD232"/>
    <mergeCell ref="B228:F229"/>
    <mergeCell ref="G228:Q229"/>
    <mergeCell ref="R228:S229"/>
    <mergeCell ref="T228:AD229"/>
    <mergeCell ref="B227:F227"/>
    <mergeCell ref="G227:Q227"/>
    <mergeCell ref="R227:S227"/>
    <mergeCell ref="T227:AD227"/>
    <mergeCell ref="AE225:AG225"/>
    <mergeCell ref="B226:N226"/>
    <mergeCell ref="Q226:U226"/>
    <mergeCell ref="V226:AD226"/>
    <mergeCell ref="AE226:AG226"/>
    <mergeCell ref="B224:AD224"/>
    <mergeCell ref="B225:N225"/>
    <mergeCell ref="O225:P226"/>
    <mergeCell ref="Q225:AD225"/>
    <mergeCell ref="B219:F220"/>
    <mergeCell ref="G219:Q220"/>
    <mergeCell ref="R219:S220"/>
    <mergeCell ref="T219:AD220"/>
    <mergeCell ref="B218:F218"/>
    <mergeCell ref="G218:Q218"/>
    <mergeCell ref="R218:S218"/>
    <mergeCell ref="T218:AD218"/>
    <mergeCell ref="AE216:AG216"/>
    <mergeCell ref="B217:N217"/>
    <mergeCell ref="Q217:U217"/>
    <mergeCell ref="V217:AD217"/>
    <mergeCell ref="AE217:AG217"/>
    <mergeCell ref="B215:AD215"/>
    <mergeCell ref="B216:N216"/>
    <mergeCell ref="O216:P217"/>
    <mergeCell ref="Q216:AD216"/>
    <mergeCell ref="B212:F213"/>
    <mergeCell ref="G212:Q213"/>
    <mergeCell ref="R212:S213"/>
    <mergeCell ref="T212:AD213"/>
    <mergeCell ref="B211:F211"/>
    <mergeCell ref="G211:Q211"/>
    <mergeCell ref="R211:S211"/>
    <mergeCell ref="T211:AD211"/>
    <mergeCell ref="AE209:AG209"/>
    <mergeCell ref="B210:N210"/>
    <mergeCell ref="Q210:U210"/>
    <mergeCell ref="V210:AD210"/>
    <mergeCell ref="AE210:AG210"/>
    <mergeCell ref="B208:AD208"/>
    <mergeCell ref="B209:N209"/>
    <mergeCell ref="O209:P210"/>
    <mergeCell ref="Q209:AD209"/>
    <mergeCell ref="B205:F206"/>
    <mergeCell ref="G205:Q206"/>
    <mergeCell ref="R205:S206"/>
    <mergeCell ref="T205:AD206"/>
    <mergeCell ref="B204:F204"/>
    <mergeCell ref="G204:Q204"/>
    <mergeCell ref="R204:S204"/>
    <mergeCell ref="T204:AD204"/>
    <mergeCell ref="AE202:AG202"/>
    <mergeCell ref="B203:N203"/>
    <mergeCell ref="Q203:U203"/>
    <mergeCell ref="V203:AD203"/>
    <mergeCell ref="AE203:AG203"/>
    <mergeCell ref="B201:AD201"/>
    <mergeCell ref="B202:N202"/>
    <mergeCell ref="O202:P203"/>
    <mergeCell ref="Q202:AD202"/>
    <mergeCell ref="B198:F199"/>
    <mergeCell ref="G198:Q199"/>
    <mergeCell ref="R198:S199"/>
    <mergeCell ref="T198:AD199"/>
    <mergeCell ref="B197:F197"/>
    <mergeCell ref="G197:Q197"/>
    <mergeCell ref="R197:S197"/>
    <mergeCell ref="T197:AD197"/>
    <mergeCell ref="AE195:AG195"/>
    <mergeCell ref="B196:N196"/>
    <mergeCell ref="Q196:U196"/>
    <mergeCell ref="V196:AD196"/>
    <mergeCell ref="AE196:AG196"/>
    <mergeCell ref="B194:AD194"/>
    <mergeCell ref="B195:N195"/>
    <mergeCell ref="O195:P196"/>
    <mergeCell ref="Q195:AD195"/>
    <mergeCell ref="B191:F192"/>
    <mergeCell ref="G191:Q192"/>
    <mergeCell ref="R191:S192"/>
    <mergeCell ref="T191:AD192"/>
    <mergeCell ref="B190:F190"/>
    <mergeCell ref="G190:Q190"/>
    <mergeCell ref="R190:S190"/>
    <mergeCell ref="T190:AD190"/>
    <mergeCell ref="AE188:AG188"/>
    <mergeCell ref="B189:N189"/>
    <mergeCell ref="Q189:U189"/>
    <mergeCell ref="V189:AD189"/>
    <mergeCell ref="AE189:AG189"/>
    <mergeCell ref="B187:AD187"/>
    <mergeCell ref="B188:N188"/>
    <mergeCell ref="O188:P189"/>
    <mergeCell ref="Q188:AD188"/>
    <mergeCell ref="B182:F183"/>
    <mergeCell ref="G182:Q183"/>
    <mergeCell ref="R182:S183"/>
    <mergeCell ref="T182:AD183"/>
    <mergeCell ref="B181:F181"/>
    <mergeCell ref="G181:Q181"/>
    <mergeCell ref="R181:S181"/>
    <mergeCell ref="T181:AD181"/>
    <mergeCell ref="AE179:AG179"/>
    <mergeCell ref="B180:N180"/>
    <mergeCell ref="Q180:U180"/>
    <mergeCell ref="V180:AD180"/>
    <mergeCell ref="AE180:AG180"/>
    <mergeCell ref="B178:AD178"/>
    <mergeCell ref="B179:N179"/>
    <mergeCell ref="O179:P180"/>
    <mergeCell ref="Q179:AD179"/>
    <mergeCell ref="B175:F176"/>
    <mergeCell ref="G175:Q176"/>
    <mergeCell ref="R175:S176"/>
    <mergeCell ref="T175:AD176"/>
    <mergeCell ref="B174:F174"/>
    <mergeCell ref="G174:Q174"/>
    <mergeCell ref="R174:S174"/>
    <mergeCell ref="T174:AD174"/>
    <mergeCell ref="AE172:AG172"/>
    <mergeCell ref="B173:N173"/>
    <mergeCell ref="Q173:U173"/>
    <mergeCell ref="V173:AD173"/>
    <mergeCell ref="AE173:AG173"/>
    <mergeCell ref="B171:AD171"/>
    <mergeCell ref="B172:N172"/>
    <mergeCell ref="O172:P173"/>
    <mergeCell ref="Q172:AD172"/>
    <mergeCell ref="B168:F169"/>
    <mergeCell ref="G168:Q169"/>
    <mergeCell ref="R168:S169"/>
    <mergeCell ref="T168:AD169"/>
    <mergeCell ref="B167:F167"/>
    <mergeCell ref="G167:Q167"/>
    <mergeCell ref="R167:S167"/>
    <mergeCell ref="T167:AD167"/>
    <mergeCell ref="AE165:AG165"/>
    <mergeCell ref="B166:N166"/>
    <mergeCell ref="Q166:U166"/>
    <mergeCell ref="V166:AD166"/>
    <mergeCell ref="AE166:AG166"/>
    <mergeCell ref="B164:AD164"/>
    <mergeCell ref="B165:N165"/>
    <mergeCell ref="O165:P166"/>
    <mergeCell ref="Q165:AD165"/>
    <mergeCell ref="B161:F162"/>
    <mergeCell ref="G161:Q162"/>
    <mergeCell ref="R161:S162"/>
    <mergeCell ref="T161:AD162"/>
    <mergeCell ref="B160:F160"/>
    <mergeCell ref="G160:Q160"/>
    <mergeCell ref="R160:S160"/>
    <mergeCell ref="T160:AD160"/>
    <mergeCell ref="AE158:AG158"/>
    <mergeCell ref="B159:N159"/>
    <mergeCell ref="Q159:U159"/>
    <mergeCell ref="V159:AD159"/>
    <mergeCell ref="AE159:AG159"/>
    <mergeCell ref="B157:AD157"/>
    <mergeCell ref="B158:N158"/>
    <mergeCell ref="O158:P159"/>
    <mergeCell ref="Q158:AD158"/>
    <mergeCell ref="B154:F155"/>
    <mergeCell ref="G154:Q155"/>
    <mergeCell ref="R154:S155"/>
    <mergeCell ref="T154:AD155"/>
    <mergeCell ref="B153:F153"/>
    <mergeCell ref="G153:Q153"/>
    <mergeCell ref="R153:S153"/>
    <mergeCell ref="T153:AD153"/>
    <mergeCell ref="AE151:AG151"/>
    <mergeCell ref="B152:N152"/>
    <mergeCell ref="Q152:U152"/>
    <mergeCell ref="V152:AD152"/>
    <mergeCell ref="AE152:AG152"/>
    <mergeCell ref="B150:AD150"/>
    <mergeCell ref="B151:N151"/>
    <mergeCell ref="O151:P152"/>
    <mergeCell ref="Q151:AD151"/>
    <mergeCell ref="B145:F146"/>
    <mergeCell ref="G145:Q146"/>
    <mergeCell ref="R145:S146"/>
    <mergeCell ref="T145:AD146"/>
    <mergeCell ref="B144:F144"/>
    <mergeCell ref="G144:Q144"/>
    <mergeCell ref="R144:S144"/>
    <mergeCell ref="T144:AD144"/>
    <mergeCell ref="AE142:AG142"/>
    <mergeCell ref="B143:N143"/>
    <mergeCell ref="Q143:U143"/>
    <mergeCell ref="V143:AD143"/>
    <mergeCell ref="AE143:AG143"/>
    <mergeCell ref="B141:AD141"/>
    <mergeCell ref="B142:N142"/>
    <mergeCell ref="O142:P143"/>
    <mergeCell ref="Q142:AD142"/>
    <mergeCell ref="B138:F139"/>
    <mergeCell ref="G138:Q139"/>
    <mergeCell ref="R138:S139"/>
    <mergeCell ref="T138:AD139"/>
    <mergeCell ref="B137:F137"/>
    <mergeCell ref="G137:Q137"/>
    <mergeCell ref="R137:S137"/>
    <mergeCell ref="T137:AD137"/>
    <mergeCell ref="AE135:AG135"/>
    <mergeCell ref="B136:N136"/>
    <mergeCell ref="Q136:U136"/>
    <mergeCell ref="V136:AD136"/>
    <mergeCell ref="AE136:AG136"/>
    <mergeCell ref="B134:AD134"/>
    <mergeCell ref="B135:N135"/>
    <mergeCell ref="O135:P136"/>
    <mergeCell ref="Q135:AD135"/>
    <mergeCell ref="B131:F132"/>
    <mergeCell ref="G131:Q132"/>
    <mergeCell ref="R131:S132"/>
    <mergeCell ref="T131:AD132"/>
    <mergeCell ref="B130:F130"/>
    <mergeCell ref="G130:Q130"/>
    <mergeCell ref="R130:S130"/>
    <mergeCell ref="T130:AD130"/>
    <mergeCell ref="AE128:AG128"/>
    <mergeCell ref="B129:N129"/>
    <mergeCell ref="Q129:U129"/>
    <mergeCell ref="V129:AD129"/>
    <mergeCell ref="AE129:AG129"/>
    <mergeCell ref="B127:AD127"/>
    <mergeCell ref="B128:N128"/>
    <mergeCell ref="O128:P129"/>
    <mergeCell ref="Q128:AD128"/>
    <mergeCell ref="B124:F125"/>
    <mergeCell ref="G124:Q125"/>
    <mergeCell ref="R124:S125"/>
    <mergeCell ref="T124:AD125"/>
    <mergeCell ref="B123:F123"/>
    <mergeCell ref="G123:Q123"/>
    <mergeCell ref="R123:S123"/>
    <mergeCell ref="T123:AD123"/>
    <mergeCell ref="AE121:AG121"/>
    <mergeCell ref="B122:N122"/>
    <mergeCell ref="Q122:U122"/>
    <mergeCell ref="V122:AD122"/>
    <mergeCell ref="AE122:AG122"/>
    <mergeCell ref="B120:AD120"/>
    <mergeCell ref="B121:N121"/>
    <mergeCell ref="O121:P122"/>
    <mergeCell ref="Q121:AD121"/>
    <mergeCell ref="B117:F118"/>
    <mergeCell ref="G117:Q118"/>
    <mergeCell ref="R117:S118"/>
    <mergeCell ref="T117:AD118"/>
    <mergeCell ref="B116:F116"/>
    <mergeCell ref="G116:Q116"/>
    <mergeCell ref="R116:S116"/>
    <mergeCell ref="T116:AD116"/>
    <mergeCell ref="AE114:AG114"/>
    <mergeCell ref="B115:N115"/>
    <mergeCell ref="Q115:U115"/>
    <mergeCell ref="V115:AD115"/>
    <mergeCell ref="AE115:AG115"/>
    <mergeCell ref="B113:AD113"/>
    <mergeCell ref="B114:N114"/>
    <mergeCell ref="O114:P115"/>
    <mergeCell ref="Q114:AD114"/>
    <mergeCell ref="B108:F109"/>
    <mergeCell ref="G108:Q109"/>
    <mergeCell ref="R108:S109"/>
    <mergeCell ref="T108:AD109"/>
    <mergeCell ref="B107:F107"/>
    <mergeCell ref="G107:Q107"/>
    <mergeCell ref="R107:S107"/>
    <mergeCell ref="T107:AD107"/>
    <mergeCell ref="AE105:AG105"/>
    <mergeCell ref="B106:N106"/>
    <mergeCell ref="Q106:U106"/>
    <mergeCell ref="V106:AD106"/>
    <mergeCell ref="AE106:AG106"/>
    <mergeCell ref="B104:AD104"/>
    <mergeCell ref="B105:N105"/>
    <mergeCell ref="O105:P106"/>
    <mergeCell ref="Q105:AD105"/>
    <mergeCell ref="B101:F102"/>
    <mergeCell ref="G101:Q102"/>
    <mergeCell ref="R101:S102"/>
    <mergeCell ref="T101:AD102"/>
    <mergeCell ref="B100:F100"/>
    <mergeCell ref="G100:Q100"/>
    <mergeCell ref="R100:S100"/>
    <mergeCell ref="T100:AD100"/>
    <mergeCell ref="AE98:AG98"/>
    <mergeCell ref="B99:N99"/>
    <mergeCell ref="Q99:U99"/>
    <mergeCell ref="V99:AD99"/>
    <mergeCell ref="AE99:AG99"/>
    <mergeCell ref="B97:AD97"/>
    <mergeCell ref="B98:N98"/>
    <mergeCell ref="O98:P99"/>
    <mergeCell ref="Q98:AD98"/>
    <mergeCell ref="B94:F95"/>
    <mergeCell ref="G94:Q95"/>
    <mergeCell ref="R94:S95"/>
    <mergeCell ref="T94:AD95"/>
    <mergeCell ref="B93:F93"/>
    <mergeCell ref="G93:Q93"/>
    <mergeCell ref="R93:S93"/>
    <mergeCell ref="T93:AD93"/>
    <mergeCell ref="AE91:AG91"/>
    <mergeCell ref="B92:N92"/>
    <mergeCell ref="Q92:U92"/>
    <mergeCell ref="V92:AD92"/>
    <mergeCell ref="AE92:AG92"/>
    <mergeCell ref="B90:AD90"/>
    <mergeCell ref="B91:N91"/>
    <mergeCell ref="O91:P92"/>
    <mergeCell ref="Q91:AD91"/>
    <mergeCell ref="B87:F88"/>
    <mergeCell ref="G87:Q88"/>
    <mergeCell ref="R87:S88"/>
    <mergeCell ref="T87:AD88"/>
    <mergeCell ref="B86:F86"/>
    <mergeCell ref="G86:Q86"/>
    <mergeCell ref="R86:S86"/>
    <mergeCell ref="T86:AD86"/>
    <mergeCell ref="AE84:AG84"/>
    <mergeCell ref="B85:N85"/>
    <mergeCell ref="Q85:U85"/>
    <mergeCell ref="V85:AD85"/>
    <mergeCell ref="AE85:AG85"/>
    <mergeCell ref="B83:AD83"/>
    <mergeCell ref="B84:N84"/>
    <mergeCell ref="O84:P85"/>
    <mergeCell ref="Q84:AD84"/>
    <mergeCell ref="B80:F81"/>
    <mergeCell ref="G80:Q81"/>
    <mergeCell ref="R80:S81"/>
    <mergeCell ref="T80:AD81"/>
    <mergeCell ref="B79:F79"/>
    <mergeCell ref="G79:Q79"/>
    <mergeCell ref="R79:S79"/>
    <mergeCell ref="T79:AD79"/>
    <mergeCell ref="AE77:AG77"/>
    <mergeCell ref="B78:N78"/>
    <mergeCell ref="Q78:U78"/>
    <mergeCell ref="V78:AD78"/>
    <mergeCell ref="AE78:AG78"/>
    <mergeCell ref="B76:AD76"/>
    <mergeCell ref="B77:N77"/>
    <mergeCell ref="O77:P78"/>
    <mergeCell ref="Q77:AD77"/>
    <mergeCell ref="B71:F72"/>
    <mergeCell ref="G71:Q72"/>
    <mergeCell ref="R71:S72"/>
    <mergeCell ref="T71:AD72"/>
    <mergeCell ref="B70:F70"/>
    <mergeCell ref="G70:Q70"/>
    <mergeCell ref="R70:S70"/>
    <mergeCell ref="T70:AD70"/>
    <mergeCell ref="AE68:AG68"/>
    <mergeCell ref="B69:N69"/>
    <mergeCell ref="Q69:U69"/>
    <mergeCell ref="V69:AD69"/>
    <mergeCell ref="AE69:AG69"/>
    <mergeCell ref="B67:AD67"/>
    <mergeCell ref="B68:N68"/>
    <mergeCell ref="O68:P69"/>
    <mergeCell ref="Q68:AD68"/>
    <mergeCell ref="B64:F65"/>
    <mergeCell ref="G64:Q65"/>
    <mergeCell ref="R64:S65"/>
    <mergeCell ref="T64:AD65"/>
    <mergeCell ref="B63:F63"/>
    <mergeCell ref="G63:Q63"/>
    <mergeCell ref="R63:S63"/>
    <mergeCell ref="T63:AD63"/>
    <mergeCell ref="AE61:AG61"/>
    <mergeCell ref="B62:N62"/>
    <mergeCell ref="Q62:U62"/>
    <mergeCell ref="V62:AD62"/>
    <mergeCell ref="AE62:AG62"/>
    <mergeCell ref="B60:AD60"/>
    <mergeCell ref="B61:N61"/>
    <mergeCell ref="O61:P62"/>
    <mergeCell ref="Q61:AD61"/>
    <mergeCell ref="B57:F58"/>
    <mergeCell ref="G57:Q58"/>
    <mergeCell ref="R57:S58"/>
    <mergeCell ref="T57:AD58"/>
    <mergeCell ref="B56:F56"/>
    <mergeCell ref="G56:Q56"/>
    <mergeCell ref="R56:S56"/>
    <mergeCell ref="T56:AD56"/>
    <mergeCell ref="AE54:AG54"/>
    <mergeCell ref="B55:N55"/>
    <mergeCell ref="Q55:U55"/>
    <mergeCell ref="V55:AD55"/>
    <mergeCell ref="AE55:AG55"/>
    <mergeCell ref="B53:AD53"/>
    <mergeCell ref="B54:N54"/>
    <mergeCell ref="O54:P55"/>
    <mergeCell ref="Q54:AD54"/>
    <mergeCell ref="B50:F51"/>
    <mergeCell ref="G50:Q51"/>
    <mergeCell ref="R50:S51"/>
    <mergeCell ref="T50:AD51"/>
    <mergeCell ref="B49:F49"/>
    <mergeCell ref="G49:Q49"/>
    <mergeCell ref="R49:S49"/>
    <mergeCell ref="T49:AD49"/>
    <mergeCell ref="AE47:AG47"/>
    <mergeCell ref="B48:N48"/>
    <mergeCell ref="Q48:U48"/>
    <mergeCell ref="V48:AD48"/>
    <mergeCell ref="AE48:AG48"/>
    <mergeCell ref="B46:AD46"/>
    <mergeCell ref="B47:N47"/>
    <mergeCell ref="O47:P48"/>
    <mergeCell ref="Q47:AD47"/>
    <mergeCell ref="B43:F44"/>
    <mergeCell ref="G43:Q44"/>
    <mergeCell ref="R43:S44"/>
    <mergeCell ref="T43:AD44"/>
    <mergeCell ref="B42:F42"/>
    <mergeCell ref="G42:Q42"/>
    <mergeCell ref="R42:S42"/>
    <mergeCell ref="T42:AD42"/>
    <mergeCell ref="AE40:AG40"/>
    <mergeCell ref="B41:N41"/>
    <mergeCell ref="Q41:U41"/>
    <mergeCell ref="V41:AD41"/>
    <mergeCell ref="AE41:AG41"/>
    <mergeCell ref="B39:AD39"/>
    <mergeCell ref="B40:N40"/>
    <mergeCell ref="O40:P41"/>
    <mergeCell ref="Q40:AD40"/>
    <mergeCell ref="B34:F35"/>
    <mergeCell ref="G34:Q35"/>
    <mergeCell ref="R34:S35"/>
    <mergeCell ref="T34:AD35"/>
    <mergeCell ref="B33:F33"/>
    <mergeCell ref="G33:Q33"/>
    <mergeCell ref="R33:S33"/>
    <mergeCell ref="T33:AD33"/>
    <mergeCell ref="AE31:AG31"/>
    <mergeCell ref="B32:N32"/>
    <mergeCell ref="Q32:U32"/>
    <mergeCell ref="V32:AD32"/>
    <mergeCell ref="AE32:AG32"/>
    <mergeCell ref="B30:AD30"/>
    <mergeCell ref="B31:N31"/>
    <mergeCell ref="O31:P32"/>
    <mergeCell ref="Q31:AD31"/>
    <mergeCell ref="B27:F28"/>
    <mergeCell ref="G27:Q28"/>
    <mergeCell ref="R27:S28"/>
    <mergeCell ref="T27:AD28"/>
    <mergeCell ref="B26:F26"/>
    <mergeCell ref="G26:Q26"/>
    <mergeCell ref="R26:S26"/>
    <mergeCell ref="T26:AD26"/>
    <mergeCell ref="AE24:AG24"/>
    <mergeCell ref="B25:N25"/>
    <mergeCell ref="Q25:U25"/>
    <mergeCell ref="V25:AD25"/>
    <mergeCell ref="AE25:AG25"/>
    <mergeCell ref="B23:AD23"/>
    <mergeCell ref="B24:N24"/>
    <mergeCell ref="O24:P25"/>
    <mergeCell ref="Q24:AD24"/>
    <mergeCell ref="B20:F21"/>
    <mergeCell ref="G20:Q21"/>
    <mergeCell ref="R20:S21"/>
    <mergeCell ref="T20:AD21"/>
    <mergeCell ref="B19:F19"/>
    <mergeCell ref="G19:Q19"/>
    <mergeCell ref="R19:S19"/>
    <mergeCell ref="T19:AD19"/>
    <mergeCell ref="AE17:AG17"/>
    <mergeCell ref="B18:N18"/>
    <mergeCell ref="Q18:U18"/>
    <mergeCell ref="V18:AD18"/>
    <mergeCell ref="AE18:AG18"/>
    <mergeCell ref="B16:AD16"/>
    <mergeCell ref="B17:N17"/>
    <mergeCell ref="O17:P18"/>
    <mergeCell ref="Q17:AD17"/>
    <mergeCell ref="B13:F14"/>
    <mergeCell ref="G13:Q14"/>
    <mergeCell ref="R13:S14"/>
    <mergeCell ref="T13:AD14"/>
    <mergeCell ref="B12:F12"/>
    <mergeCell ref="G12:Q12"/>
    <mergeCell ref="R12:S12"/>
    <mergeCell ref="T12:AD12"/>
    <mergeCell ref="AE10:AG10"/>
    <mergeCell ref="B11:N11"/>
    <mergeCell ref="Q11:U11"/>
    <mergeCell ref="V11:AD11"/>
    <mergeCell ref="AE11:AG11"/>
    <mergeCell ref="B9:AD9"/>
    <mergeCell ref="B10:N10"/>
    <mergeCell ref="O10:P11"/>
    <mergeCell ref="Q10:AD10"/>
    <mergeCell ref="B6:F7"/>
    <mergeCell ref="G6:Q7"/>
    <mergeCell ref="R6:S7"/>
    <mergeCell ref="T6:AD7"/>
    <mergeCell ref="B5:F5"/>
    <mergeCell ref="G5:Q5"/>
    <mergeCell ref="R5:S5"/>
    <mergeCell ref="T5:AD5"/>
    <mergeCell ref="AE3:AG3"/>
    <mergeCell ref="B4:N4"/>
    <mergeCell ref="Q4:U4"/>
    <mergeCell ref="V4:AD4"/>
    <mergeCell ref="AE4:AG4"/>
    <mergeCell ref="B2:AD2"/>
    <mergeCell ref="B3:N3"/>
    <mergeCell ref="O3:P4"/>
    <mergeCell ref="Q3:AD3"/>
  </mergeCells>
  <printOptions/>
  <pageMargins left="0.787" right="0.787" top="0.984" bottom="0.984" header="0.512" footer="0.512"/>
  <pageSetup horizontalDpi="600" verticalDpi="600" orientation="portrait" paperSize="9" scale="96" r:id="rId1"/>
  <rowBreaks count="2" manualBreakCount="2">
    <brk id="36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S43"/>
  <sheetViews>
    <sheetView zoomScalePageLayoutView="0" workbookViewId="0" topLeftCell="A1">
      <selection activeCell="H14" sqref="H14"/>
    </sheetView>
  </sheetViews>
  <sheetFormatPr defaultColWidth="9.00390625" defaultRowHeight="13.5"/>
  <cols>
    <col min="1" max="1" width="8.50390625" style="0" bestFit="1" customWidth="1"/>
    <col min="2" max="2" width="15.00390625" style="33" customWidth="1"/>
    <col min="3" max="3" width="11.875" style="0" bestFit="1" customWidth="1"/>
    <col min="4" max="4" width="5.25390625" style="3" bestFit="1" customWidth="1"/>
    <col min="5" max="5" width="11.00390625" style="0" bestFit="1" customWidth="1"/>
    <col min="6" max="7" width="10.625" style="0" bestFit="1" customWidth="1"/>
    <col min="8" max="9" width="8.50390625" style="0" customWidth="1"/>
    <col min="10" max="13" width="10.625" style="0" bestFit="1" customWidth="1"/>
    <col min="14" max="14" width="8.75390625" style="0" customWidth="1"/>
  </cols>
  <sheetData>
    <row r="1" ht="14.25" thickBot="1"/>
    <row r="2" spans="1:19" s="3" customFormat="1" ht="13.5">
      <c r="A2" s="18" t="s">
        <v>34</v>
      </c>
      <c r="B2" s="19" t="s">
        <v>68</v>
      </c>
      <c r="C2" s="19" t="s">
        <v>69</v>
      </c>
      <c r="D2" s="19" t="s">
        <v>1</v>
      </c>
      <c r="E2" s="19" t="s">
        <v>2</v>
      </c>
      <c r="F2" s="19" t="s">
        <v>36</v>
      </c>
      <c r="G2" s="19" t="s">
        <v>37</v>
      </c>
      <c r="H2" s="19" t="s">
        <v>35</v>
      </c>
      <c r="I2" s="19" t="s">
        <v>35</v>
      </c>
      <c r="J2" s="19" t="s">
        <v>98</v>
      </c>
      <c r="K2" s="19" t="s">
        <v>99</v>
      </c>
      <c r="L2" s="19" t="s">
        <v>100</v>
      </c>
      <c r="M2" s="19" t="s">
        <v>101</v>
      </c>
      <c r="N2" s="20"/>
      <c r="R2" s="3" t="s">
        <v>70</v>
      </c>
      <c r="S2" s="3">
        <v>1</v>
      </c>
    </row>
    <row r="3" spans="1:18" ht="13.5">
      <c r="A3" s="21"/>
      <c r="B3" s="34"/>
      <c r="C3" s="4"/>
      <c r="D3" s="35"/>
      <c r="E3" s="1"/>
      <c r="F3" s="1"/>
      <c r="G3" s="1"/>
      <c r="H3" s="1"/>
      <c r="I3" s="36"/>
      <c r="J3" s="1"/>
      <c r="K3" s="1"/>
      <c r="L3" s="1"/>
      <c r="M3" s="1"/>
      <c r="N3" s="37"/>
      <c r="R3" t="s">
        <v>71</v>
      </c>
    </row>
    <row r="4" spans="1:18" ht="13.5">
      <c r="A4" s="21"/>
      <c r="B4" s="34"/>
      <c r="C4" s="4"/>
      <c r="D4" s="35"/>
      <c r="E4" s="1"/>
      <c r="F4" s="1"/>
      <c r="G4" s="1"/>
      <c r="H4" s="1"/>
      <c r="I4" s="36"/>
      <c r="J4" s="1"/>
      <c r="K4" s="1"/>
      <c r="L4" s="1"/>
      <c r="M4" s="1"/>
      <c r="N4" s="37"/>
      <c r="R4" t="s">
        <v>38</v>
      </c>
    </row>
    <row r="5" spans="1:18" ht="13.5">
      <c r="A5" s="21"/>
      <c r="B5" s="34"/>
      <c r="C5" s="4"/>
      <c r="D5" s="35"/>
      <c r="E5" s="1"/>
      <c r="F5" s="1"/>
      <c r="G5" s="1"/>
      <c r="H5" s="1"/>
      <c r="I5" s="36"/>
      <c r="J5" s="1"/>
      <c r="K5" s="1"/>
      <c r="L5" s="1"/>
      <c r="M5" s="1"/>
      <c r="N5" s="37"/>
      <c r="R5" t="s">
        <v>72</v>
      </c>
    </row>
    <row r="6" spans="1:18" ht="13.5">
      <c r="A6" s="21"/>
      <c r="B6" s="34"/>
      <c r="C6" s="4"/>
      <c r="D6" s="35"/>
      <c r="E6" s="1"/>
      <c r="F6" s="1"/>
      <c r="G6" s="1"/>
      <c r="H6" s="1"/>
      <c r="I6" s="36"/>
      <c r="J6" s="1"/>
      <c r="K6" s="1"/>
      <c r="L6" s="1"/>
      <c r="M6" s="1"/>
      <c r="N6" s="37"/>
      <c r="R6" t="s">
        <v>73</v>
      </c>
    </row>
    <row r="7" spans="1:18" ht="13.5">
      <c r="A7" s="21"/>
      <c r="B7" s="34"/>
      <c r="C7" s="4"/>
      <c r="D7" s="35"/>
      <c r="E7" s="1"/>
      <c r="F7" s="1"/>
      <c r="G7" s="1"/>
      <c r="H7" s="1"/>
      <c r="I7" s="36"/>
      <c r="J7" s="1"/>
      <c r="K7" s="1"/>
      <c r="L7" s="1"/>
      <c r="M7" s="1"/>
      <c r="N7" s="37"/>
      <c r="R7" t="s">
        <v>74</v>
      </c>
    </row>
    <row r="8" spans="1:18" ht="13.5">
      <c r="A8" s="21"/>
      <c r="B8" s="34"/>
      <c r="C8" s="4"/>
      <c r="D8" s="35"/>
      <c r="E8" s="1"/>
      <c r="F8" s="1"/>
      <c r="G8" s="1"/>
      <c r="H8" s="1"/>
      <c r="I8" s="36"/>
      <c r="J8" s="1"/>
      <c r="K8" s="1"/>
      <c r="L8" s="1"/>
      <c r="M8" s="1"/>
      <c r="N8" s="37"/>
      <c r="R8" t="s">
        <v>75</v>
      </c>
    </row>
    <row r="9" spans="1:18" ht="13.5">
      <c r="A9" s="21"/>
      <c r="B9" s="34"/>
      <c r="C9" s="4"/>
      <c r="D9" s="35"/>
      <c r="E9" s="1"/>
      <c r="F9" s="1"/>
      <c r="G9" s="1"/>
      <c r="H9" s="1"/>
      <c r="I9" s="36"/>
      <c r="J9" s="1"/>
      <c r="K9" s="1"/>
      <c r="L9" s="1"/>
      <c r="M9" s="1"/>
      <c r="N9" s="37"/>
      <c r="R9" t="s">
        <v>76</v>
      </c>
    </row>
    <row r="10" spans="1:18" ht="13.5">
      <c r="A10" s="21"/>
      <c r="B10" s="34"/>
      <c r="C10" s="4"/>
      <c r="D10" s="35"/>
      <c r="E10" s="1"/>
      <c r="F10" s="1"/>
      <c r="G10" s="1"/>
      <c r="H10" s="1"/>
      <c r="I10" s="36"/>
      <c r="J10" s="1"/>
      <c r="K10" s="1"/>
      <c r="L10" s="1"/>
      <c r="M10" s="1"/>
      <c r="N10" s="37"/>
      <c r="R10" t="s">
        <v>77</v>
      </c>
    </row>
    <row r="11" spans="1:18" ht="13.5">
      <c r="A11" s="21"/>
      <c r="B11" s="34"/>
      <c r="C11" s="4"/>
      <c r="D11" s="35"/>
      <c r="E11" s="1"/>
      <c r="F11" s="1"/>
      <c r="G11" s="1"/>
      <c r="H11" s="1"/>
      <c r="I11" s="36"/>
      <c r="J11" s="1"/>
      <c r="K11" s="1"/>
      <c r="L11" s="1"/>
      <c r="M11" s="1"/>
      <c r="N11" s="37"/>
      <c r="R11" t="s">
        <v>78</v>
      </c>
    </row>
    <row r="12" spans="1:18" ht="13.5">
      <c r="A12" s="21"/>
      <c r="B12" s="34"/>
      <c r="C12" s="4"/>
      <c r="D12" s="35"/>
      <c r="E12" s="1"/>
      <c r="F12" s="1"/>
      <c r="G12" s="1"/>
      <c r="H12" s="1"/>
      <c r="I12" s="36"/>
      <c r="J12" s="1"/>
      <c r="K12" s="1"/>
      <c r="L12" s="1"/>
      <c r="M12" s="1"/>
      <c r="N12" s="37"/>
      <c r="R12" t="s">
        <v>12</v>
      </c>
    </row>
    <row r="13" spans="1:18" ht="13.5">
      <c r="A13" s="21"/>
      <c r="B13" s="34"/>
      <c r="C13" s="4"/>
      <c r="D13" s="35"/>
      <c r="E13" s="1"/>
      <c r="F13" s="1"/>
      <c r="G13" s="1"/>
      <c r="H13" s="1"/>
      <c r="I13" s="36"/>
      <c r="J13" s="1"/>
      <c r="K13" s="1"/>
      <c r="L13" s="1"/>
      <c r="M13" s="1"/>
      <c r="N13" s="37"/>
      <c r="R13" t="s">
        <v>39</v>
      </c>
    </row>
    <row r="14" spans="1:18" ht="13.5">
      <c r="A14" s="21"/>
      <c r="B14" s="34"/>
      <c r="C14" s="4"/>
      <c r="D14" s="35"/>
      <c r="E14" s="1"/>
      <c r="F14" s="1"/>
      <c r="G14" s="1"/>
      <c r="H14" s="1"/>
      <c r="I14" s="36"/>
      <c r="J14" s="1"/>
      <c r="K14" s="1"/>
      <c r="L14" s="1"/>
      <c r="M14" s="1"/>
      <c r="N14" s="37"/>
      <c r="R14" t="s">
        <v>40</v>
      </c>
    </row>
    <row r="15" spans="1:18" ht="13.5">
      <c r="A15" s="21"/>
      <c r="B15" s="34"/>
      <c r="C15" s="4"/>
      <c r="D15" s="35"/>
      <c r="E15" s="1"/>
      <c r="F15" s="1"/>
      <c r="G15" s="1"/>
      <c r="H15" s="1"/>
      <c r="I15" s="36"/>
      <c r="J15" s="1"/>
      <c r="K15" s="1"/>
      <c r="L15" s="1"/>
      <c r="M15" s="1"/>
      <c r="N15" s="37"/>
      <c r="R15" t="s">
        <v>41</v>
      </c>
    </row>
    <row r="16" spans="1:18" ht="13.5">
      <c r="A16" s="21"/>
      <c r="B16" s="34"/>
      <c r="C16" s="4"/>
      <c r="D16" s="35"/>
      <c r="E16" s="1"/>
      <c r="F16" s="1"/>
      <c r="G16" s="1"/>
      <c r="H16" s="1"/>
      <c r="I16" s="36"/>
      <c r="J16" s="1"/>
      <c r="K16" s="1"/>
      <c r="L16" s="1"/>
      <c r="M16" s="1"/>
      <c r="N16" s="37"/>
      <c r="R16" t="s">
        <v>16</v>
      </c>
    </row>
    <row r="17" spans="1:18" ht="13.5">
      <c r="A17" s="21"/>
      <c r="B17" s="34"/>
      <c r="C17" s="5"/>
      <c r="D17" s="35"/>
      <c r="E17" s="1"/>
      <c r="F17" s="1"/>
      <c r="G17" s="1"/>
      <c r="H17" s="1"/>
      <c r="I17" s="36"/>
      <c r="J17" s="1"/>
      <c r="K17" s="1"/>
      <c r="L17" s="1"/>
      <c r="M17" s="1"/>
      <c r="N17" s="37"/>
      <c r="R17" t="s">
        <v>42</v>
      </c>
    </row>
    <row r="18" spans="1:18" ht="13.5">
      <c r="A18" s="21"/>
      <c r="B18" s="34"/>
      <c r="C18" s="5"/>
      <c r="D18" s="35"/>
      <c r="E18" s="1"/>
      <c r="F18" s="1"/>
      <c r="G18" s="1"/>
      <c r="H18" s="1"/>
      <c r="I18" s="36"/>
      <c r="J18" s="1"/>
      <c r="K18" s="1"/>
      <c r="L18" s="1"/>
      <c r="M18" s="1"/>
      <c r="N18" s="37"/>
      <c r="R18" t="s">
        <v>18</v>
      </c>
    </row>
    <row r="19" spans="1:18" ht="13.5">
      <c r="A19" s="21"/>
      <c r="B19" s="34"/>
      <c r="C19" s="5"/>
      <c r="D19" s="35"/>
      <c r="E19" s="1"/>
      <c r="F19" s="1"/>
      <c r="G19" s="1"/>
      <c r="H19" s="1"/>
      <c r="I19" s="36"/>
      <c r="J19" s="1"/>
      <c r="K19" s="1"/>
      <c r="L19" s="1"/>
      <c r="M19" s="1"/>
      <c r="N19" s="37"/>
      <c r="R19" t="s">
        <v>19</v>
      </c>
    </row>
    <row r="20" spans="1:14" ht="13.5">
      <c r="A20" s="21"/>
      <c r="B20" s="34"/>
      <c r="C20" s="5"/>
      <c r="D20" s="35"/>
      <c r="E20" s="1"/>
      <c r="F20" s="1"/>
      <c r="G20" s="1"/>
      <c r="H20" s="1"/>
      <c r="I20" s="36"/>
      <c r="J20" s="1"/>
      <c r="K20" s="1"/>
      <c r="L20" s="1"/>
      <c r="M20" s="1"/>
      <c r="N20" s="37"/>
    </row>
    <row r="21" spans="1:14" ht="13.5">
      <c r="A21" s="21"/>
      <c r="B21" s="34"/>
      <c r="C21" s="5"/>
      <c r="D21" s="35"/>
      <c r="E21" s="1"/>
      <c r="F21" s="1"/>
      <c r="G21" s="1"/>
      <c r="H21" s="1"/>
      <c r="I21" s="36"/>
      <c r="J21" s="1"/>
      <c r="K21" s="1"/>
      <c r="L21" s="1"/>
      <c r="M21" s="1"/>
      <c r="N21" s="37"/>
    </row>
    <row r="22" spans="1:14" ht="13.5">
      <c r="A22" s="21"/>
      <c r="B22" s="34"/>
      <c r="C22" s="5"/>
      <c r="D22" s="35"/>
      <c r="E22" s="1"/>
      <c r="F22" s="1"/>
      <c r="G22" s="1"/>
      <c r="H22" s="1"/>
      <c r="I22" s="36"/>
      <c r="J22" s="1"/>
      <c r="K22" s="1"/>
      <c r="L22" s="1"/>
      <c r="M22" s="1"/>
      <c r="N22" s="37"/>
    </row>
    <row r="23" spans="1:14" ht="13.5">
      <c r="A23" s="21"/>
      <c r="B23" s="34"/>
      <c r="C23" s="5"/>
      <c r="D23" s="35"/>
      <c r="E23" s="1"/>
      <c r="F23" s="1"/>
      <c r="G23" s="1"/>
      <c r="H23" s="1"/>
      <c r="I23" s="36"/>
      <c r="J23" s="1"/>
      <c r="K23" s="1"/>
      <c r="L23" s="1"/>
      <c r="M23" s="1"/>
      <c r="N23" s="37"/>
    </row>
    <row r="24" spans="1:14" ht="13.5">
      <c r="A24" s="21"/>
      <c r="B24" s="34"/>
      <c r="C24" s="5"/>
      <c r="D24" s="35"/>
      <c r="E24" s="1"/>
      <c r="F24" s="1"/>
      <c r="G24" s="1"/>
      <c r="H24" s="1"/>
      <c r="I24" s="36"/>
      <c r="J24" s="1"/>
      <c r="K24" s="1"/>
      <c r="L24" s="1"/>
      <c r="M24" s="1"/>
      <c r="N24" s="37"/>
    </row>
    <row r="25" spans="1:14" ht="13.5">
      <c r="A25" s="21"/>
      <c r="B25" s="34"/>
      <c r="C25" s="5"/>
      <c r="D25" s="35"/>
      <c r="E25" s="1"/>
      <c r="F25" s="1"/>
      <c r="G25" s="1"/>
      <c r="H25" s="1"/>
      <c r="I25" s="36"/>
      <c r="J25" s="1"/>
      <c r="K25" s="1"/>
      <c r="L25" s="1"/>
      <c r="M25" s="1"/>
      <c r="N25" s="37"/>
    </row>
    <row r="26" spans="1:14" ht="13.5">
      <c r="A26" s="21"/>
      <c r="B26" s="34"/>
      <c r="C26" s="5"/>
      <c r="D26" s="35"/>
      <c r="E26" s="1"/>
      <c r="F26" s="1"/>
      <c r="G26" s="1"/>
      <c r="H26" s="1"/>
      <c r="I26" s="36"/>
      <c r="J26" s="1"/>
      <c r="K26" s="1"/>
      <c r="L26" s="1"/>
      <c r="M26" s="1"/>
      <c r="N26" s="37"/>
    </row>
    <row r="27" spans="1:14" ht="13.5">
      <c r="A27" s="21"/>
      <c r="B27" s="34"/>
      <c r="C27" s="5"/>
      <c r="D27" s="35"/>
      <c r="E27" s="1"/>
      <c r="F27" s="1"/>
      <c r="G27" s="1"/>
      <c r="H27" s="1"/>
      <c r="I27" s="36"/>
      <c r="J27" s="1"/>
      <c r="K27" s="1"/>
      <c r="L27" s="1"/>
      <c r="M27" s="1"/>
      <c r="N27" s="37"/>
    </row>
    <row r="28" spans="1:14" ht="13.5">
      <c r="A28" s="21"/>
      <c r="B28" s="34"/>
      <c r="C28" s="6"/>
      <c r="D28" s="35"/>
      <c r="E28" s="1"/>
      <c r="F28" s="1"/>
      <c r="G28" s="1"/>
      <c r="H28" s="1"/>
      <c r="I28" s="36"/>
      <c r="J28" s="1"/>
      <c r="K28" s="1"/>
      <c r="L28" s="1"/>
      <c r="M28" s="1"/>
      <c r="N28" s="37"/>
    </row>
    <row r="29" spans="1:14" ht="13.5">
      <c r="A29" s="21"/>
      <c r="B29" s="34"/>
      <c r="C29" s="5"/>
      <c r="D29" s="35"/>
      <c r="E29" s="1"/>
      <c r="F29" s="1"/>
      <c r="G29" s="1"/>
      <c r="H29" s="1"/>
      <c r="I29" s="36"/>
      <c r="J29" s="1"/>
      <c r="K29" s="1"/>
      <c r="L29" s="1"/>
      <c r="M29" s="1"/>
      <c r="N29" s="37"/>
    </row>
    <row r="30" spans="1:14" ht="13.5">
      <c r="A30" s="21"/>
      <c r="B30" s="34"/>
      <c r="C30" s="5"/>
      <c r="D30" s="35"/>
      <c r="E30" s="1"/>
      <c r="F30" s="1"/>
      <c r="G30" s="1"/>
      <c r="H30" s="1"/>
      <c r="I30" s="36"/>
      <c r="J30" s="1"/>
      <c r="K30" s="1"/>
      <c r="L30" s="1"/>
      <c r="M30" s="1"/>
      <c r="N30" s="37"/>
    </row>
    <row r="31" spans="1:14" ht="13.5">
      <c r="A31" s="21"/>
      <c r="B31" s="34"/>
      <c r="C31" s="5"/>
      <c r="D31" s="35"/>
      <c r="E31" s="1"/>
      <c r="F31" s="1"/>
      <c r="G31" s="1"/>
      <c r="H31" s="1"/>
      <c r="I31" s="36"/>
      <c r="J31" s="1"/>
      <c r="K31" s="1"/>
      <c r="L31" s="1"/>
      <c r="M31" s="1"/>
      <c r="N31" s="37"/>
    </row>
    <row r="32" spans="1:14" ht="13.5">
      <c r="A32" s="21"/>
      <c r="B32" s="34"/>
      <c r="C32" s="5"/>
      <c r="D32" s="35"/>
      <c r="E32" s="1"/>
      <c r="F32" s="1"/>
      <c r="G32" s="1"/>
      <c r="H32" s="1"/>
      <c r="I32" s="36"/>
      <c r="J32" s="1"/>
      <c r="K32" s="1"/>
      <c r="L32" s="1"/>
      <c r="M32" s="1"/>
      <c r="N32" s="37"/>
    </row>
    <row r="33" spans="1:14" ht="13.5">
      <c r="A33" s="21"/>
      <c r="B33" s="34"/>
      <c r="C33" s="5"/>
      <c r="D33" s="35"/>
      <c r="E33" s="1"/>
      <c r="F33" s="1"/>
      <c r="G33" s="1"/>
      <c r="H33" s="1"/>
      <c r="I33" s="36"/>
      <c r="J33" s="1"/>
      <c r="K33" s="1"/>
      <c r="L33" s="1"/>
      <c r="M33" s="1"/>
      <c r="N33" s="37"/>
    </row>
    <row r="34" spans="1:14" ht="13.5">
      <c r="A34" s="21"/>
      <c r="B34" s="34"/>
      <c r="C34" s="5"/>
      <c r="D34" s="35"/>
      <c r="E34" s="1"/>
      <c r="F34" s="1"/>
      <c r="G34" s="1"/>
      <c r="H34" s="1"/>
      <c r="I34" s="36"/>
      <c r="J34" s="1"/>
      <c r="K34" s="1"/>
      <c r="L34" s="1"/>
      <c r="M34" s="1"/>
      <c r="N34" s="37"/>
    </row>
    <row r="35" spans="1:14" ht="13.5">
      <c r="A35" s="21"/>
      <c r="B35" s="34"/>
      <c r="C35" s="5"/>
      <c r="D35" s="35"/>
      <c r="E35" s="1"/>
      <c r="F35" s="1"/>
      <c r="G35" s="1"/>
      <c r="H35" s="1"/>
      <c r="I35" s="36"/>
      <c r="J35" s="1"/>
      <c r="K35" s="1"/>
      <c r="L35" s="1"/>
      <c r="M35" s="1"/>
      <c r="N35" s="37"/>
    </row>
    <row r="36" spans="1:14" ht="13.5">
      <c r="A36" s="21"/>
      <c r="B36" s="34"/>
      <c r="C36" s="6"/>
      <c r="D36" s="35"/>
      <c r="E36" s="1"/>
      <c r="F36" s="1"/>
      <c r="G36" s="1"/>
      <c r="H36" s="1"/>
      <c r="I36" s="36"/>
      <c r="J36" s="1"/>
      <c r="K36" s="1"/>
      <c r="L36" s="1"/>
      <c r="M36" s="1"/>
      <c r="N36" s="37"/>
    </row>
    <row r="37" spans="1:14" ht="13.5">
      <c r="A37" s="21"/>
      <c r="B37" s="34"/>
      <c r="C37" s="5"/>
      <c r="D37" s="35"/>
      <c r="E37" s="1"/>
      <c r="F37" s="1"/>
      <c r="G37" s="1"/>
      <c r="H37" s="1"/>
      <c r="I37" s="36"/>
      <c r="J37" s="1"/>
      <c r="K37" s="1"/>
      <c r="L37" s="1"/>
      <c r="M37" s="1"/>
      <c r="N37" s="37"/>
    </row>
    <row r="38" spans="1:14" ht="13.5">
      <c r="A38" s="21"/>
      <c r="B38" s="34"/>
      <c r="C38" s="5"/>
      <c r="D38" s="35"/>
      <c r="E38" s="1"/>
      <c r="F38" s="1"/>
      <c r="G38" s="1"/>
      <c r="H38" s="1"/>
      <c r="I38" s="36"/>
      <c r="J38" s="1"/>
      <c r="K38" s="1"/>
      <c r="L38" s="1"/>
      <c r="M38" s="1"/>
      <c r="N38" s="37"/>
    </row>
    <row r="39" spans="1:14" ht="13.5">
      <c r="A39" s="21"/>
      <c r="B39" s="34"/>
      <c r="C39" s="5"/>
      <c r="D39" s="35"/>
      <c r="E39" s="1"/>
      <c r="F39" s="1"/>
      <c r="G39" s="1"/>
      <c r="H39" s="1"/>
      <c r="I39" s="36"/>
      <c r="J39" s="1"/>
      <c r="K39" s="1"/>
      <c r="L39" s="1"/>
      <c r="M39" s="1"/>
      <c r="N39" s="37"/>
    </row>
    <row r="40" spans="1:14" ht="13.5">
      <c r="A40" s="21"/>
      <c r="B40" s="34"/>
      <c r="C40" s="5"/>
      <c r="D40" s="35"/>
      <c r="E40" s="1"/>
      <c r="F40" s="1"/>
      <c r="G40" s="1"/>
      <c r="H40" s="1"/>
      <c r="I40" s="36"/>
      <c r="J40" s="1"/>
      <c r="K40" s="1"/>
      <c r="L40" s="1"/>
      <c r="M40" s="1"/>
      <c r="N40" s="37"/>
    </row>
    <row r="41" spans="1:14" ht="13.5">
      <c r="A41" s="21"/>
      <c r="B41" s="34"/>
      <c r="C41" s="5"/>
      <c r="D41" s="35"/>
      <c r="E41" s="1"/>
      <c r="F41" s="1"/>
      <c r="G41" s="1"/>
      <c r="H41" s="1"/>
      <c r="I41" s="36"/>
      <c r="J41" s="1"/>
      <c r="K41" s="1"/>
      <c r="L41" s="1"/>
      <c r="M41" s="1"/>
      <c r="N41" s="37"/>
    </row>
    <row r="42" spans="1:14" ht="14.25" thickBot="1">
      <c r="A42" s="22"/>
      <c r="B42" s="38"/>
      <c r="C42" s="23"/>
      <c r="D42" s="39"/>
      <c r="E42" s="24"/>
      <c r="F42" s="24"/>
      <c r="G42" s="24"/>
      <c r="H42" s="24"/>
      <c r="I42" s="40"/>
      <c r="J42" s="24"/>
      <c r="K42" s="24"/>
      <c r="L42" s="24"/>
      <c r="M42" s="24"/>
      <c r="N42" s="41"/>
    </row>
    <row r="43" ht="13.5">
      <c r="C43" s="43"/>
    </row>
  </sheetData>
  <sheetProtection/>
  <dataValidations count="8">
    <dataValidation type="list" allowBlank="1" showInputMessage="1" showErrorMessage="1" sqref="J42:M43 F4:G43">
      <formula1>$R$2:$R$22</formula1>
    </dataValidation>
    <dataValidation allowBlank="1" showInputMessage="1" showErrorMessage="1" promptTitle="記録に入力について" prompt="タイムはそのまま半角で入力してください。&#10;１１秒２２→１１２２&#10;記録は半角で入力してください。&#10;４ｍ５５→４ｍ５５" sqref="N3 H3:I3"/>
    <dataValidation type="list" allowBlank="1" showInputMessage="1" showErrorMessage="1" promptTitle="種目入力について" prompt="プルダウンから選んでください。&#10;ない場合は空欄のままでにしてください。" sqref="F3:G3 J3:M41">
      <formula1>$R$2:$R$22</formula1>
    </dataValidation>
    <dataValidation allowBlank="1" showInputMessage="1" showErrorMessage="1" promptTitle="生年月日の入力について" prompt="○．○．○の形で全角で入力してください。" sqref="E3"/>
    <dataValidation allowBlank="1" showInputMessage="1" showErrorMessage="1" promptTitle="学年の入力してください" prompt="半角英数で入力してください。&#10;" sqref="D3"/>
    <dataValidation allowBlank="1" showInputMessage="1" showErrorMessage="1" promptTitle="よみがな" prompt="全角で入力してください。苗字と名前は一文字分空けてください。" sqref="C3"/>
    <dataValidation allowBlank="1" showInputMessage="1" showErrorMessage="1" promptTitle="氏名について" prompt="氏名は全角で入力してください。苗字と名前の間は一文字を開けてください。&#10;" sqref="B3"/>
    <dataValidation type="custom" allowBlank="1" showInputMessage="1" showErrorMessage="1" errorTitle="入力エラー" error="ナンバーは、半角文字で入力してください。" imeMode="halfAlpha" sqref="A3:A42">
      <formula1>LEN(A3)=LENB(A3)</formula1>
    </dataValidation>
  </dataValidations>
  <printOptions/>
  <pageMargins left="0.22" right="0.21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BB36"/>
  <sheetViews>
    <sheetView zoomScalePageLayoutView="0" workbookViewId="0" topLeftCell="I16">
      <selection activeCell="B1" sqref="B1:AG1"/>
    </sheetView>
  </sheetViews>
  <sheetFormatPr defaultColWidth="2.25390625" defaultRowHeight="13.5"/>
  <cols>
    <col min="1" max="1" width="3.125" style="0" customWidth="1"/>
    <col min="2" max="4" width="3.75390625" style="0" customWidth="1"/>
    <col min="5" max="13" width="3.25390625" style="0" customWidth="1"/>
    <col min="14" max="14" width="3.625" style="0" customWidth="1"/>
    <col min="15" max="22" width="2.25390625" style="0" customWidth="1"/>
    <col min="23" max="24" width="3.625" style="0" customWidth="1"/>
    <col min="25" max="30" width="3.00390625" style="0" customWidth="1"/>
    <col min="31" max="54" width="3.75390625" style="0" customWidth="1"/>
  </cols>
  <sheetData>
    <row r="1" spans="2:54" ht="18" customHeight="1" thickBot="1">
      <c r="B1" s="100" t="str">
        <f>'基本入力'!$B$1</f>
        <v>第５９回北見支部高等学校新人陸上競技選手権大会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52" t="s">
        <v>54</v>
      </c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15"/>
      <c r="AW1" s="50"/>
      <c r="AX1" s="50"/>
      <c r="AY1" s="50"/>
      <c r="AZ1" s="50" t="s">
        <v>67</v>
      </c>
      <c r="BA1" s="50"/>
      <c r="BB1" s="50"/>
    </row>
    <row r="2" spans="2:54" ht="18" customHeight="1" thickBot="1">
      <c r="B2" s="128" t="s">
        <v>28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30"/>
    </row>
    <row r="3" spans="2:54" ht="18" customHeight="1">
      <c r="B3" s="101" t="s">
        <v>0</v>
      </c>
      <c r="C3" s="104">
        <f>IF('基本入力'!B2="","",'基本入力'!$B$2)</f>
      </c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101" t="s">
        <v>22</v>
      </c>
      <c r="O3" s="113">
        <f>IF('基本入力'!B3="","",'基本入力'!$B$3)</f>
      </c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5"/>
      <c r="AA3" s="116" t="s">
        <v>24</v>
      </c>
      <c r="AB3" s="117"/>
      <c r="AC3" s="117"/>
      <c r="AD3" s="117"/>
      <c r="AE3" s="117"/>
      <c r="AF3" s="118"/>
      <c r="AG3" s="131">
        <f>IF('基本入力'!B5="","",'基本入力'!$B$5)</f>
      </c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3"/>
    </row>
    <row r="4" spans="2:54" ht="18" customHeight="1">
      <c r="B4" s="102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02"/>
      <c r="O4" s="125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7"/>
      <c r="AA4" s="119"/>
      <c r="AB4" s="120"/>
      <c r="AC4" s="120"/>
      <c r="AD4" s="120"/>
      <c r="AE4" s="120"/>
      <c r="AF4" s="121"/>
      <c r="AG4" s="80">
        <f>IF('基本入力'!B6="","",'基本入力'!$B$6)</f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2"/>
    </row>
    <row r="5" spans="2:54" ht="18" customHeight="1" thickBot="1">
      <c r="B5" s="103"/>
      <c r="C5" s="110"/>
      <c r="D5" s="111"/>
      <c r="E5" s="111"/>
      <c r="F5" s="111"/>
      <c r="G5" s="111"/>
      <c r="H5" s="111"/>
      <c r="I5" s="111"/>
      <c r="J5" s="111"/>
      <c r="K5" s="111"/>
      <c r="L5" s="111"/>
      <c r="M5" s="112"/>
      <c r="N5" s="103"/>
      <c r="O5" s="64">
        <f>IF('基本入力'!B4="","",'基本入力'!$B$4)</f>
      </c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  <c r="AA5" s="122"/>
      <c r="AB5" s="123"/>
      <c r="AC5" s="123"/>
      <c r="AD5" s="123"/>
      <c r="AE5" s="123"/>
      <c r="AF5" s="124"/>
      <c r="AG5" s="83">
        <f>IF('基本入力'!B7="","",'基本入力'!$B$7)</f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5"/>
    </row>
    <row r="6" spans="2:54" ht="15" customHeight="1" thickBot="1">
      <c r="B6" s="89" t="s">
        <v>26</v>
      </c>
      <c r="C6" s="90"/>
      <c r="D6" s="90"/>
      <c r="E6" s="95" t="s">
        <v>25</v>
      </c>
      <c r="F6" s="95"/>
      <c r="G6" s="95"/>
      <c r="H6" s="95"/>
      <c r="I6" s="95"/>
      <c r="J6" s="95"/>
      <c r="K6" s="95"/>
      <c r="L6" s="95"/>
      <c r="M6" s="95"/>
      <c r="N6" s="143" t="s">
        <v>27</v>
      </c>
      <c r="O6" s="143"/>
      <c r="P6" s="143"/>
      <c r="Q6" s="143"/>
      <c r="R6" s="143"/>
      <c r="S6" s="143"/>
      <c r="T6" s="143"/>
      <c r="U6" s="143"/>
      <c r="V6" s="143"/>
      <c r="W6" s="146" t="s">
        <v>1</v>
      </c>
      <c r="X6" s="147"/>
      <c r="Y6" s="143" t="s">
        <v>2</v>
      </c>
      <c r="Z6" s="143"/>
      <c r="AA6" s="143"/>
      <c r="AB6" s="143"/>
      <c r="AC6" s="143"/>
      <c r="AD6" s="143"/>
      <c r="AE6" s="98" t="s">
        <v>23</v>
      </c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75" t="s">
        <v>20</v>
      </c>
      <c r="AX6" s="70" t="s">
        <v>21</v>
      </c>
      <c r="AY6" s="67" t="s">
        <v>92</v>
      </c>
      <c r="AZ6" s="68"/>
      <c r="BA6" s="68"/>
      <c r="BB6" s="69"/>
    </row>
    <row r="7" spans="2:54" ht="12" customHeight="1">
      <c r="B7" s="91"/>
      <c r="C7" s="92"/>
      <c r="D7" s="92"/>
      <c r="E7" s="96"/>
      <c r="F7" s="96"/>
      <c r="G7" s="96"/>
      <c r="H7" s="96"/>
      <c r="I7" s="96"/>
      <c r="J7" s="96"/>
      <c r="K7" s="96"/>
      <c r="L7" s="96"/>
      <c r="M7" s="96"/>
      <c r="N7" s="144"/>
      <c r="O7" s="144"/>
      <c r="P7" s="144"/>
      <c r="Q7" s="144"/>
      <c r="R7" s="144"/>
      <c r="S7" s="144"/>
      <c r="T7" s="144"/>
      <c r="U7" s="144"/>
      <c r="V7" s="144"/>
      <c r="W7" s="146"/>
      <c r="X7" s="147"/>
      <c r="Y7" s="144"/>
      <c r="Z7" s="144"/>
      <c r="AA7" s="144"/>
      <c r="AB7" s="144"/>
      <c r="AC7" s="144"/>
      <c r="AD7" s="144"/>
      <c r="AE7" s="59" t="s">
        <v>3</v>
      </c>
      <c r="AF7" s="59" t="s">
        <v>4</v>
      </c>
      <c r="AG7" s="59" t="s">
        <v>5</v>
      </c>
      <c r="AH7" s="59" t="s">
        <v>88</v>
      </c>
      <c r="AI7" s="59" t="s">
        <v>89</v>
      </c>
      <c r="AJ7" s="59" t="s">
        <v>7</v>
      </c>
      <c r="AK7" s="59" t="s">
        <v>8</v>
      </c>
      <c r="AL7" s="59" t="s">
        <v>9</v>
      </c>
      <c r="AM7" s="78" t="s">
        <v>10</v>
      </c>
      <c r="AN7" s="59" t="s">
        <v>11</v>
      </c>
      <c r="AO7" s="59" t="s">
        <v>12</v>
      </c>
      <c r="AP7" s="59" t="s">
        <v>13</v>
      </c>
      <c r="AQ7" s="59" t="s">
        <v>14</v>
      </c>
      <c r="AR7" s="59" t="s">
        <v>15</v>
      </c>
      <c r="AS7" s="59" t="s">
        <v>16</v>
      </c>
      <c r="AT7" s="59" t="s">
        <v>17</v>
      </c>
      <c r="AU7" s="59" t="s">
        <v>18</v>
      </c>
      <c r="AV7" s="73" t="s">
        <v>19</v>
      </c>
      <c r="AW7" s="76"/>
      <c r="AX7" s="71"/>
      <c r="AY7" s="86" t="s">
        <v>12</v>
      </c>
      <c r="AZ7" s="58" t="s">
        <v>93</v>
      </c>
      <c r="BA7" s="58" t="s">
        <v>94</v>
      </c>
      <c r="BB7" s="61" t="s">
        <v>95</v>
      </c>
    </row>
    <row r="8" spans="2:54" ht="12" customHeight="1">
      <c r="B8" s="91"/>
      <c r="C8" s="92"/>
      <c r="D8" s="92"/>
      <c r="E8" s="96"/>
      <c r="F8" s="96"/>
      <c r="G8" s="96"/>
      <c r="H8" s="96"/>
      <c r="I8" s="96"/>
      <c r="J8" s="96"/>
      <c r="K8" s="96"/>
      <c r="L8" s="96"/>
      <c r="M8" s="96"/>
      <c r="N8" s="144"/>
      <c r="O8" s="144"/>
      <c r="P8" s="144"/>
      <c r="Q8" s="144"/>
      <c r="R8" s="144"/>
      <c r="S8" s="144"/>
      <c r="T8" s="144"/>
      <c r="U8" s="144"/>
      <c r="V8" s="144"/>
      <c r="W8" s="146"/>
      <c r="X8" s="147"/>
      <c r="Y8" s="144"/>
      <c r="Z8" s="144"/>
      <c r="AA8" s="144"/>
      <c r="AB8" s="144"/>
      <c r="AC8" s="144"/>
      <c r="AD8" s="144"/>
      <c r="AE8" s="59"/>
      <c r="AF8" s="59"/>
      <c r="AG8" s="59"/>
      <c r="AH8" s="59"/>
      <c r="AI8" s="59"/>
      <c r="AJ8" s="59"/>
      <c r="AK8" s="59"/>
      <c r="AL8" s="59"/>
      <c r="AM8" s="78"/>
      <c r="AN8" s="59"/>
      <c r="AO8" s="59"/>
      <c r="AP8" s="59"/>
      <c r="AQ8" s="59"/>
      <c r="AR8" s="59"/>
      <c r="AS8" s="59"/>
      <c r="AT8" s="59"/>
      <c r="AU8" s="59"/>
      <c r="AV8" s="73"/>
      <c r="AW8" s="76"/>
      <c r="AX8" s="71"/>
      <c r="AY8" s="87"/>
      <c r="AZ8" s="59"/>
      <c r="BA8" s="59"/>
      <c r="BB8" s="62"/>
    </row>
    <row r="9" spans="2:54" ht="12" customHeight="1">
      <c r="B9" s="91"/>
      <c r="C9" s="92"/>
      <c r="D9" s="92"/>
      <c r="E9" s="96"/>
      <c r="F9" s="96"/>
      <c r="G9" s="96"/>
      <c r="H9" s="96"/>
      <c r="I9" s="96"/>
      <c r="J9" s="96"/>
      <c r="K9" s="96"/>
      <c r="L9" s="96"/>
      <c r="M9" s="96"/>
      <c r="N9" s="144"/>
      <c r="O9" s="144"/>
      <c r="P9" s="144"/>
      <c r="Q9" s="144"/>
      <c r="R9" s="144"/>
      <c r="S9" s="144"/>
      <c r="T9" s="144"/>
      <c r="U9" s="144"/>
      <c r="V9" s="144"/>
      <c r="W9" s="146"/>
      <c r="X9" s="147"/>
      <c r="Y9" s="144"/>
      <c r="Z9" s="144"/>
      <c r="AA9" s="144"/>
      <c r="AB9" s="144"/>
      <c r="AC9" s="144"/>
      <c r="AD9" s="144"/>
      <c r="AE9" s="59"/>
      <c r="AF9" s="59"/>
      <c r="AG9" s="59"/>
      <c r="AH9" s="59"/>
      <c r="AI9" s="59"/>
      <c r="AJ9" s="59"/>
      <c r="AK9" s="59"/>
      <c r="AL9" s="59"/>
      <c r="AM9" s="78"/>
      <c r="AN9" s="59"/>
      <c r="AO9" s="59"/>
      <c r="AP9" s="59"/>
      <c r="AQ9" s="59"/>
      <c r="AR9" s="59"/>
      <c r="AS9" s="59"/>
      <c r="AT9" s="59"/>
      <c r="AU9" s="59"/>
      <c r="AV9" s="73"/>
      <c r="AW9" s="76"/>
      <c r="AX9" s="71"/>
      <c r="AY9" s="87"/>
      <c r="AZ9" s="59"/>
      <c r="BA9" s="59"/>
      <c r="BB9" s="62"/>
    </row>
    <row r="10" spans="2:54" ht="12" customHeight="1">
      <c r="B10" s="91"/>
      <c r="C10" s="92"/>
      <c r="D10" s="92"/>
      <c r="E10" s="96"/>
      <c r="F10" s="96"/>
      <c r="G10" s="96"/>
      <c r="H10" s="96"/>
      <c r="I10" s="96"/>
      <c r="J10" s="96"/>
      <c r="K10" s="96"/>
      <c r="L10" s="96"/>
      <c r="M10" s="96"/>
      <c r="N10" s="144"/>
      <c r="O10" s="144"/>
      <c r="P10" s="144"/>
      <c r="Q10" s="144"/>
      <c r="R10" s="144"/>
      <c r="S10" s="144"/>
      <c r="T10" s="144"/>
      <c r="U10" s="144"/>
      <c r="V10" s="144"/>
      <c r="W10" s="146"/>
      <c r="X10" s="147"/>
      <c r="Y10" s="144"/>
      <c r="Z10" s="144"/>
      <c r="AA10" s="144"/>
      <c r="AB10" s="144"/>
      <c r="AC10" s="144"/>
      <c r="AD10" s="144"/>
      <c r="AE10" s="59"/>
      <c r="AF10" s="59"/>
      <c r="AG10" s="59"/>
      <c r="AH10" s="59"/>
      <c r="AI10" s="59"/>
      <c r="AJ10" s="59"/>
      <c r="AK10" s="59"/>
      <c r="AL10" s="59"/>
      <c r="AM10" s="78"/>
      <c r="AN10" s="59"/>
      <c r="AO10" s="59"/>
      <c r="AP10" s="59"/>
      <c r="AQ10" s="59"/>
      <c r="AR10" s="59"/>
      <c r="AS10" s="59"/>
      <c r="AT10" s="59"/>
      <c r="AU10" s="59"/>
      <c r="AV10" s="73"/>
      <c r="AW10" s="76"/>
      <c r="AX10" s="71"/>
      <c r="AY10" s="87"/>
      <c r="AZ10" s="59"/>
      <c r="BA10" s="59"/>
      <c r="BB10" s="62"/>
    </row>
    <row r="11" spans="2:54" ht="12" customHeight="1">
      <c r="B11" s="91"/>
      <c r="C11" s="92"/>
      <c r="D11" s="92"/>
      <c r="E11" s="96"/>
      <c r="F11" s="96"/>
      <c r="G11" s="96"/>
      <c r="H11" s="96"/>
      <c r="I11" s="96"/>
      <c r="J11" s="96"/>
      <c r="K11" s="96"/>
      <c r="L11" s="96"/>
      <c r="M11" s="96"/>
      <c r="N11" s="144"/>
      <c r="O11" s="144"/>
      <c r="P11" s="144"/>
      <c r="Q11" s="144"/>
      <c r="R11" s="144"/>
      <c r="S11" s="144"/>
      <c r="T11" s="144"/>
      <c r="U11" s="144"/>
      <c r="V11" s="144"/>
      <c r="W11" s="146"/>
      <c r="X11" s="147"/>
      <c r="Y11" s="144"/>
      <c r="Z11" s="144"/>
      <c r="AA11" s="144"/>
      <c r="AB11" s="144"/>
      <c r="AC11" s="144"/>
      <c r="AD11" s="144"/>
      <c r="AE11" s="59"/>
      <c r="AF11" s="59"/>
      <c r="AG11" s="59"/>
      <c r="AH11" s="59"/>
      <c r="AI11" s="59"/>
      <c r="AJ11" s="59"/>
      <c r="AK11" s="59"/>
      <c r="AL11" s="59"/>
      <c r="AM11" s="78"/>
      <c r="AN11" s="59"/>
      <c r="AO11" s="59"/>
      <c r="AP11" s="59"/>
      <c r="AQ11" s="59"/>
      <c r="AR11" s="59"/>
      <c r="AS11" s="59"/>
      <c r="AT11" s="59"/>
      <c r="AU11" s="59"/>
      <c r="AV11" s="73"/>
      <c r="AW11" s="76"/>
      <c r="AX11" s="71"/>
      <c r="AY11" s="87"/>
      <c r="AZ11" s="59"/>
      <c r="BA11" s="59"/>
      <c r="BB11" s="62"/>
    </row>
    <row r="12" spans="2:54" ht="18" customHeight="1">
      <c r="B12" s="91"/>
      <c r="C12" s="92"/>
      <c r="D12" s="92"/>
      <c r="E12" s="96"/>
      <c r="F12" s="96"/>
      <c r="G12" s="96"/>
      <c r="H12" s="96"/>
      <c r="I12" s="96"/>
      <c r="J12" s="96"/>
      <c r="K12" s="96"/>
      <c r="L12" s="96"/>
      <c r="M12" s="96"/>
      <c r="N12" s="144"/>
      <c r="O12" s="144"/>
      <c r="P12" s="144"/>
      <c r="Q12" s="144"/>
      <c r="R12" s="144"/>
      <c r="S12" s="144"/>
      <c r="T12" s="144"/>
      <c r="U12" s="144"/>
      <c r="V12" s="144"/>
      <c r="W12" s="146"/>
      <c r="X12" s="147"/>
      <c r="Y12" s="144"/>
      <c r="Z12" s="144"/>
      <c r="AA12" s="144"/>
      <c r="AB12" s="144"/>
      <c r="AC12" s="144"/>
      <c r="AD12" s="144"/>
      <c r="AE12" s="59"/>
      <c r="AF12" s="59"/>
      <c r="AG12" s="59"/>
      <c r="AH12" s="59"/>
      <c r="AI12" s="59"/>
      <c r="AJ12" s="59"/>
      <c r="AK12" s="59"/>
      <c r="AL12" s="59"/>
      <c r="AM12" s="78"/>
      <c r="AN12" s="59"/>
      <c r="AO12" s="59"/>
      <c r="AP12" s="59"/>
      <c r="AQ12" s="59"/>
      <c r="AR12" s="59"/>
      <c r="AS12" s="59"/>
      <c r="AT12" s="59"/>
      <c r="AU12" s="59"/>
      <c r="AV12" s="73"/>
      <c r="AW12" s="76"/>
      <c r="AX12" s="71"/>
      <c r="AY12" s="87"/>
      <c r="AZ12" s="59"/>
      <c r="BA12" s="59"/>
      <c r="BB12" s="62"/>
    </row>
    <row r="13" spans="2:54" ht="29.25" customHeight="1" thickBot="1">
      <c r="B13" s="93"/>
      <c r="C13" s="94"/>
      <c r="D13" s="94"/>
      <c r="E13" s="97"/>
      <c r="F13" s="97"/>
      <c r="G13" s="97"/>
      <c r="H13" s="97"/>
      <c r="I13" s="97"/>
      <c r="J13" s="97"/>
      <c r="K13" s="97"/>
      <c r="L13" s="97"/>
      <c r="M13" s="97"/>
      <c r="N13" s="145"/>
      <c r="O13" s="145"/>
      <c r="P13" s="145"/>
      <c r="Q13" s="145"/>
      <c r="R13" s="145"/>
      <c r="S13" s="145"/>
      <c r="T13" s="145"/>
      <c r="U13" s="145"/>
      <c r="V13" s="145"/>
      <c r="W13" s="148"/>
      <c r="X13" s="149"/>
      <c r="Y13" s="145"/>
      <c r="Z13" s="145"/>
      <c r="AA13" s="145"/>
      <c r="AB13" s="145"/>
      <c r="AC13" s="145"/>
      <c r="AD13" s="145"/>
      <c r="AE13" s="60"/>
      <c r="AF13" s="60"/>
      <c r="AG13" s="60"/>
      <c r="AH13" s="60"/>
      <c r="AI13" s="60"/>
      <c r="AJ13" s="60"/>
      <c r="AK13" s="60"/>
      <c r="AL13" s="60"/>
      <c r="AM13" s="79"/>
      <c r="AN13" s="60"/>
      <c r="AO13" s="60"/>
      <c r="AP13" s="60"/>
      <c r="AQ13" s="60"/>
      <c r="AR13" s="60"/>
      <c r="AS13" s="60"/>
      <c r="AT13" s="60"/>
      <c r="AU13" s="60"/>
      <c r="AV13" s="74"/>
      <c r="AW13" s="77"/>
      <c r="AX13" s="72"/>
      <c r="AY13" s="88"/>
      <c r="AZ13" s="60"/>
      <c r="BA13" s="60"/>
      <c r="BB13" s="63"/>
    </row>
    <row r="14" spans="1:54" ht="22.5" customHeight="1">
      <c r="A14" s="42">
        <v>1</v>
      </c>
      <c r="B14" s="156">
        <f>IF('選手データ入力'!A3="","",'選手データ入力'!A3)</f>
      </c>
      <c r="C14" s="157"/>
      <c r="D14" s="157"/>
      <c r="E14" s="158">
        <f>IF($B14="","",VLOOKUP($B14,'選手データ入力'!$A$3:$E$42,2,0))</f>
      </c>
      <c r="F14" s="158"/>
      <c r="G14" s="158"/>
      <c r="H14" s="158"/>
      <c r="I14" s="158"/>
      <c r="J14" s="158"/>
      <c r="K14" s="158"/>
      <c r="L14" s="158"/>
      <c r="M14" s="158"/>
      <c r="N14" s="151">
        <f>IF($B14="","",VLOOKUP($B14,'選手データ入力'!$A$3:$E$42,3,0))</f>
      </c>
      <c r="O14" s="151"/>
      <c r="P14" s="151"/>
      <c r="Q14" s="151"/>
      <c r="R14" s="151"/>
      <c r="S14" s="151"/>
      <c r="T14" s="151"/>
      <c r="U14" s="151"/>
      <c r="V14" s="151"/>
      <c r="W14" s="152">
        <f>IF($B14="","",VLOOKUP($B14,'選手データ入力'!$A$3:$E$42,4,0))</f>
      </c>
      <c r="X14" s="152"/>
      <c r="Y14" s="152">
        <f>IF($B14="","",VLOOKUP($B14,'選手データ入力'!$A$3:$E$42,5,0))</f>
      </c>
      <c r="Z14" s="152"/>
      <c r="AA14" s="152"/>
      <c r="AB14" s="152"/>
      <c r="AC14" s="152"/>
      <c r="AD14" s="152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4"/>
      <c r="AW14" s="47"/>
      <c r="AX14" s="27"/>
      <c r="AY14" s="26"/>
      <c r="AZ14" s="26"/>
      <c r="BA14" s="26"/>
      <c r="BB14" s="27"/>
    </row>
    <row r="15" spans="1:54" ht="22.5" customHeight="1">
      <c r="A15" s="42">
        <v>2</v>
      </c>
      <c r="B15" s="153">
        <f>IF('選手データ入力'!A4="","",'選手データ入力'!A4)</f>
      </c>
      <c r="C15" s="154"/>
      <c r="D15" s="154"/>
      <c r="E15" s="155">
        <f>IF($B15="","",VLOOKUP($B15,'選手データ入力'!$A$3:$E$42,2,0))</f>
      </c>
      <c r="F15" s="155"/>
      <c r="G15" s="155"/>
      <c r="H15" s="155"/>
      <c r="I15" s="155"/>
      <c r="J15" s="155"/>
      <c r="K15" s="155"/>
      <c r="L15" s="155"/>
      <c r="M15" s="155"/>
      <c r="N15" s="150">
        <f>IF($B15="","",VLOOKUP($B15,'選手データ入力'!$A$3:$E$42,3,0))</f>
      </c>
      <c r="O15" s="150"/>
      <c r="P15" s="150"/>
      <c r="Q15" s="150"/>
      <c r="R15" s="150"/>
      <c r="S15" s="150"/>
      <c r="T15" s="150"/>
      <c r="U15" s="150"/>
      <c r="V15" s="150"/>
      <c r="W15" s="142">
        <f>IF($B15="","",VLOOKUP($B15,'選手データ入力'!$A$3:$E$42,4,0))</f>
      </c>
      <c r="X15" s="142"/>
      <c r="Y15" s="142">
        <f>IF($B15="","",VLOOKUP($B15,'選手データ入力'!$A$3:$E$42,5,0))</f>
      </c>
      <c r="Z15" s="142"/>
      <c r="AA15" s="142"/>
      <c r="AB15" s="142"/>
      <c r="AC15" s="142"/>
      <c r="AD15" s="142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45"/>
      <c r="AW15" s="48"/>
      <c r="AX15" s="29"/>
      <c r="AY15" s="28"/>
      <c r="AZ15" s="28"/>
      <c r="BA15" s="28"/>
      <c r="BB15" s="29"/>
    </row>
    <row r="16" spans="1:54" ht="22.5" customHeight="1">
      <c r="A16" s="42">
        <v>3</v>
      </c>
      <c r="B16" s="153">
        <f>IF('選手データ入力'!A5="","",'選手データ入力'!A5)</f>
      </c>
      <c r="C16" s="154"/>
      <c r="D16" s="154"/>
      <c r="E16" s="155">
        <f>IF($B16="","",VLOOKUP($B16,'選手データ入力'!$A$3:$E$42,2,0))</f>
      </c>
      <c r="F16" s="155"/>
      <c r="G16" s="155"/>
      <c r="H16" s="155"/>
      <c r="I16" s="155"/>
      <c r="J16" s="155"/>
      <c r="K16" s="155"/>
      <c r="L16" s="155"/>
      <c r="M16" s="155"/>
      <c r="N16" s="150">
        <f>IF($B16="","",VLOOKUP($B16,'選手データ入力'!$A$3:$E$42,3,0))</f>
      </c>
      <c r="O16" s="150"/>
      <c r="P16" s="150"/>
      <c r="Q16" s="150"/>
      <c r="R16" s="150"/>
      <c r="S16" s="150"/>
      <c r="T16" s="150"/>
      <c r="U16" s="150"/>
      <c r="V16" s="150"/>
      <c r="W16" s="142">
        <f>IF($B16="","",VLOOKUP($B16,'選手データ入力'!$A$3:$E$42,4,0))</f>
      </c>
      <c r="X16" s="142"/>
      <c r="Y16" s="142">
        <f>IF($B16="","",VLOOKUP($B16,'選手データ入力'!$A$3:$E$42,5,0))</f>
      </c>
      <c r="Z16" s="142"/>
      <c r="AA16" s="142"/>
      <c r="AB16" s="142"/>
      <c r="AC16" s="142"/>
      <c r="AD16" s="142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45"/>
      <c r="AW16" s="48"/>
      <c r="AX16" s="29"/>
      <c r="AY16" s="28"/>
      <c r="AZ16" s="28"/>
      <c r="BA16" s="28"/>
      <c r="BB16" s="29"/>
    </row>
    <row r="17" spans="1:54" ht="22.5" customHeight="1">
      <c r="A17" s="42">
        <v>4</v>
      </c>
      <c r="B17" s="153">
        <f>IF('選手データ入力'!A6="","",'選手データ入力'!A6)</f>
      </c>
      <c r="C17" s="154"/>
      <c r="D17" s="154"/>
      <c r="E17" s="155">
        <f>IF($B17="","",VLOOKUP($B17,'選手データ入力'!$A$3:$E$42,2,0))</f>
      </c>
      <c r="F17" s="155"/>
      <c r="G17" s="155"/>
      <c r="H17" s="155"/>
      <c r="I17" s="155"/>
      <c r="J17" s="155"/>
      <c r="K17" s="155"/>
      <c r="L17" s="155"/>
      <c r="M17" s="155"/>
      <c r="N17" s="150">
        <f>IF($B17="","",VLOOKUP($B17,'選手データ入力'!$A$3:$E$42,3,0))</f>
      </c>
      <c r="O17" s="150"/>
      <c r="P17" s="150"/>
      <c r="Q17" s="150"/>
      <c r="R17" s="150"/>
      <c r="S17" s="150"/>
      <c r="T17" s="150"/>
      <c r="U17" s="150"/>
      <c r="V17" s="150"/>
      <c r="W17" s="142">
        <f>IF($B17="","",VLOOKUP($B17,'選手データ入力'!$A$3:$E$42,4,0))</f>
      </c>
      <c r="X17" s="142"/>
      <c r="Y17" s="142">
        <f>IF($B17="","",VLOOKUP($B17,'選手データ入力'!$A$3:$E$42,5,0))</f>
      </c>
      <c r="Z17" s="142"/>
      <c r="AA17" s="142"/>
      <c r="AB17" s="142"/>
      <c r="AC17" s="142"/>
      <c r="AD17" s="142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45"/>
      <c r="AW17" s="48"/>
      <c r="AX17" s="29"/>
      <c r="AY17" s="28"/>
      <c r="AZ17" s="28"/>
      <c r="BA17" s="28"/>
      <c r="BB17" s="29"/>
    </row>
    <row r="18" spans="1:54" ht="22.5" customHeight="1" thickBot="1">
      <c r="A18" s="42">
        <v>5</v>
      </c>
      <c r="B18" s="137">
        <f>IF('選手データ入力'!A7="","",'選手データ入力'!A7)</f>
      </c>
      <c r="C18" s="138"/>
      <c r="D18" s="138"/>
      <c r="E18" s="139">
        <f>IF($B18="","",VLOOKUP($B18,'選手データ入力'!$A$3:$E$42,2,0))</f>
      </c>
      <c r="F18" s="139"/>
      <c r="G18" s="139"/>
      <c r="H18" s="139"/>
      <c r="I18" s="139"/>
      <c r="J18" s="139"/>
      <c r="K18" s="139"/>
      <c r="L18" s="139"/>
      <c r="M18" s="139"/>
      <c r="N18" s="140">
        <f>IF($B18="","",VLOOKUP($B18,'選手データ入力'!$A$3:$E$42,3,0))</f>
      </c>
      <c r="O18" s="140"/>
      <c r="P18" s="140"/>
      <c r="Q18" s="140"/>
      <c r="R18" s="140"/>
      <c r="S18" s="140"/>
      <c r="T18" s="140"/>
      <c r="U18" s="140"/>
      <c r="V18" s="140"/>
      <c r="W18" s="134">
        <f>IF($B18="","",VLOOKUP($B18,'選手データ入力'!$A$3:$E$42,4,0))</f>
      </c>
      <c r="X18" s="134"/>
      <c r="Y18" s="134">
        <f>IF($B18="","",VLOOKUP($B18,'選手データ入力'!$A$3:$E$42,5,0))</f>
      </c>
      <c r="Z18" s="134"/>
      <c r="AA18" s="134"/>
      <c r="AB18" s="134"/>
      <c r="AC18" s="134"/>
      <c r="AD18" s="134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46"/>
      <c r="AW18" s="49"/>
      <c r="AX18" s="31"/>
      <c r="AY18" s="30"/>
      <c r="AZ18" s="30"/>
      <c r="BA18" s="30"/>
      <c r="BB18" s="31"/>
    </row>
    <row r="19" spans="1:54" ht="22.5" customHeight="1">
      <c r="A19" s="42">
        <v>6</v>
      </c>
      <c r="B19" s="156">
        <f>IF('選手データ入力'!A8="","",'選手データ入力'!A8)</f>
      </c>
      <c r="C19" s="157"/>
      <c r="D19" s="157"/>
      <c r="E19" s="158">
        <f>IF($B19="","",VLOOKUP($B19,'選手データ入力'!$A$3:$E$42,2,0))</f>
      </c>
      <c r="F19" s="158"/>
      <c r="G19" s="158"/>
      <c r="H19" s="158"/>
      <c r="I19" s="158"/>
      <c r="J19" s="158"/>
      <c r="K19" s="158"/>
      <c r="L19" s="158"/>
      <c r="M19" s="158"/>
      <c r="N19" s="151">
        <f>IF($B19="","",VLOOKUP($B19,'選手データ入力'!$A$3:$E$42,3,0))</f>
      </c>
      <c r="O19" s="151"/>
      <c r="P19" s="151"/>
      <c r="Q19" s="151"/>
      <c r="R19" s="151"/>
      <c r="S19" s="151"/>
      <c r="T19" s="151"/>
      <c r="U19" s="151"/>
      <c r="V19" s="151"/>
      <c r="W19" s="152">
        <f>IF($B19="","",VLOOKUP($B19,'選手データ入力'!$A$3:$E$42,4,0))</f>
      </c>
      <c r="X19" s="152"/>
      <c r="Y19" s="152">
        <f>IF($B19="","",VLOOKUP($B19,'選手データ入力'!$A$3:$E$42,5,0))</f>
      </c>
      <c r="Z19" s="152"/>
      <c r="AA19" s="152"/>
      <c r="AB19" s="152"/>
      <c r="AC19" s="152"/>
      <c r="AD19" s="152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44"/>
      <c r="AW19" s="47"/>
      <c r="AX19" s="27"/>
      <c r="AY19" s="26"/>
      <c r="AZ19" s="26"/>
      <c r="BA19" s="26"/>
      <c r="BB19" s="27"/>
    </row>
    <row r="20" spans="1:54" ht="22.5" customHeight="1">
      <c r="A20" s="42">
        <v>7</v>
      </c>
      <c r="B20" s="153">
        <f>IF('選手データ入力'!A9="","",'選手データ入力'!A9)</f>
      </c>
      <c r="C20" s="154"/>
      <c r="D20" s="154"/>
      <c r="E20" s="155">
        <f>IF($B20="","",VLOOKUP($B20,'選手データ入力'!$A$3:$E$42,2,0))</f>
      </c>
      <c r="F20" s="155"/>
      <c r="G20" s="155"/>
      <c r="H20" s="155"/>
      <c r="I20" s="155"/>
      <c r="J20" s="155"/>
      <c r="K20" s="155"/>
      <c r="L20" s="155"/>
      <c r="M20" s="155"/>
      <c r="N20" s="150">
        <f>IF($B20="","",VLOOKUP($B20,'選手データ入力'!$A$3:$E$42,3,0))</f>
      </c>
      <c r="O20" s="150"/>
      <c r="P20" s="150"/>
      <c r="Q20" s="150"/>
      <c r="R20" s="150"/>
      <c r="S20" s="150"/>
      <c r="T20" s="150"/>
      <c r="U20" s="150"/>
      <c r="V20" s="150"/>
      <c r="W20" s="142">
        <f>IF($B20="","",VLOOKUP($B20,'選手データ入力'!$A$3:$E$42,4,0))</f>
      </c>
      <c r="X20" s="142"/>
      <c r="Y20" s="142">
        <f>IF($B20="","",VLOOKUP($B20,'選手データ入力'!$A$3:$E$42,5,0))</f>
      </c>
      <c r="Z20" s="142"/>
      <c r="AA20" s="142"/>
      <c r="AB20" s="142"/>
      <c r="AC20" s="142"/>
      <c r="AD20" s="142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45"/>
      <c r="AW20" s="48"/>
      <c r="AX20" s="29"/>
      <c r="AY20" s="28"/>
      <c r="AZ20" s="28"/>
      <c r="BA20" s="28"/>
      <c r="BB20" s="29"/>
    </row>
    <row r="21" spans="1:54" ht="22.5" customHeight="1">
      <c r="A21" s="42">
        <v>8</v>
      </c>
      <c r="B21" s="153">
        <f>IF('選手データ入力'!A10="","",'選手データ入力'!A10)</f>
      </c>
      <c r="C21" s="154"/>
      <c r="D21" s="154"/>
      <c r="E21" s="155">
        <f>IF($B21="","",VLOOKUP($B21,'選手データ入力'!$A$3:$E$42,2,0))</f>
      </c>
      <c r="F21" s="155"/>
      <c r="G21" s="155"/>
      <c r="H21" s="155"/>
      <c r="I21" s="155"/>
      <c r="J21" s="155"/>
      <c r="K21" s="155"/>
      <c r="L21" s="155"/>
      <c r="M21" s="155"/>
      <c r="N21" s="150">
        <f>IF($B21="","",VLOOKUP($B21,'選手データ入力'!$A$3:$E$42,3,0))</f>
      </c>
      <c r="O21" s="150"/>
      <c r="P21" s="150"/>
      <c r="Q21" s="150"/>
      <c r="R21" s="150"/>
      <c r="S21" s="150"/>
      <c r="T21" s="150"/>
      <c r="U21" s="150"/>
      <c r="V21" s="150"/>
      <c r="W21" s="142">
        <f>IF($B21="","",VLOOKUP($B21,'選手データ入力'!$A$3:$E$42,4,0))</f>
      </c>
      <c r="X21" s="142"/>
      <c r="Y21" s="142">
        <f>IF($B21="","",VLOOKUP($B21,'選手データ入力'!$A$3:$E$42,5,0))</f>
      </c>
      <c r="Z21" s="142"/>
      <c r="AA21" s="142"/>
      <c r="AB21" s="142"/>
      <c r="AC21" s="142"/>
      <c r="AD21" s="142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45"/>
      <c r="AW21" s="48"/>
      <c r="AX21" s="29"/>
      <c r="AY21" s="28"/>
      <c r="AZ21" s="28"/>
      <c r="BA21" s="28"/>
      <c r="BB21" s="29"/>
    </row>
    <row r="22" spans="1:54" ht="22.5" customHeight="1">
      <c r="A22" s="42">
        <v>9</v>
      </c>
      <c r="B22" s="153">
        <f>IF('選手データ入力'!A11="","",'選手データ入力'!A11)</f>
      </c>
      <c r="C22" s="154"/>
      <c r="D22" s="154"/>
      <c r="E22" s="155">
        <f>IF($B22="","",VLOOKUP($B22,'選手データ入力'!$A$3:$E$42,2,0))</f>
      </c>
      <c r="F22" s="155"/>
      <c r="G22" s="155"/>
      <c r="H22" s="155"/>
      <c r="I22" s="155"/>
      <c r="J22" s="155"/>
      <c r="K22" s="155"/>
      <c r="L22" s="155"/>
      <c r="M22" s="155"/>
      <c r="N22" s="150">
        <f>IF($B22="","",VLOOKUP($B22,'選手データ入力'!$A$3:$E$42,3,0))</f>
      </c>
      <c r="O22" s="150"/>
      <c r="P22" s="150"/>
      <c r="Q22" s="150"/>
      <c r="R22" s="150"/>
      <c r="S22" s="150"/>
      <c r="T22" s="150"/>
      <c r="U22" s="150"/>
      <c r="V22" s="150"/>
      <c r="W22" s="142">
        <f>IF($B22="","",VLOOKUP($B22,'選手データ入力'!$A$3:$E$42,4,0))</f>
      </c>
      <c r="X22" s="142"/>
      <c r="Y22" s="142">
        <f>IF($B22="","",VLOOKUP($B22,'選手データ入力'!$A$3:$E$42,5,0))</f>
      </c>
      <c r="Z22" s="142"/>
      <c r="AA22" s="142"/>
      <c r="AB22" s="142"/>
      <c r="AC22" s="142"/>
      <c r="AD22" s="142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45"/>
      <c r="AW22" s="48"/>
      <c r="AX22" s="29"/>
      <c r="AY22" s="28"/>
      <c r="AZ22" s="28"/>
      <c r="BA22" s="28"/>
      <c r="BB22" s="29"/>
    </row>
    <row r="23" spans="1:54" ht="22.5" customHeight="1" thickBot="1">
      <c r="A23" s="42">
        <v>10</v>
      </c>
      <c r="B23" s="137">
        <f>IF('選手データ入力'!A12="","",'選手データ入力'!A12)</f>
      </c>
      <c r="C23" s="138"/>
      <c r="D23" s="138"/>
      <c r="E23" s="139">
        <f>IF($B23="","",VLOOKUP($B23,'選手データ入力'!$A$3:$E$42,2,0))</f>
      </c>
      <c r="F23" s="139"/>
      <c r="G23" s="139"/>
      <c r="H23" s="139"/>
      <c r="I23" s="139"/>
      <c r="J23" s="139"/>
      <c r="K23" s="139"/>
      <c r="L23" s="139"/>
      <c r="M23" s="139"/>
      <c r="N23" s="140">
        <f>IF($B23="","",VLOOKUP($B23,'選手データ入力'!$A$3:$E$42,3,0))</f>
      </c>
      <c r="O23" s="140"/>
      <c r="P23" s="140"/>
      <c r="Q23" s="140"/>
      <c r="R23" s="140"/>
      <c r="S23" s="140"/>
      <c r="T23" s="140"/>
      <c r="U23" s="140"/>
      <c r="V23" s="140"/>
      <c r="W23" s="134">
        <f>IF($B23="","",VLOOKUP($B23,'選手データ入力'!$A$3:$E$42,4,0))</f>
      </c>
      <c r="X23" s="134"/>
      <c r="Y23" s="134">
        <f>IF($B23="","",VLOOKUP($B23,'選手データ入力'!$A$3:$E$42,5,0))</f>
      </c>
      <c r="Z23" s="134"/>
      <c r="AA23" s="134"/>
      <c r="AB23" s="134"/>
      <c r="AC23" s="134"/>
      <c r="AD23" s="134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46"/>
      <c r="AW23" s="49"/>
      <c r="AX23" s="31"/>
      <c r="AY23" s="30"/>
      <c r="AZ23" s="30"/>
      <c r="BA23" s="30"/>
      <c r="BB23" s="31"/>
    </row>
    <row r="24" spans="1:54" ht="22.5" customHeight="1">
      <c r="A24" s="42">
        <v>11</v>
      </c>
      <c r="B24" s="156">
        <f>IF('選手データ入力'!A13="","",'選手データ入力'!A13)</f>
      </c>
      <c r="C24" s="157"/>
      <c r="D24" s="157"/>
      <c r="E24" s="158">
        <f>IF($B24="","",VLOOKUP($B24,'選手データ入力'!$A$3:$E$42,2,0))</f>
      </c>
      <c r="F24" s="158"/>
      <c r="G24" s="158"/>
      <c r="H24" s="158"/>
      <c r="I24" s="158"/>
      <c r="J24" s="158"/>
      <c r="K24" s="158"/>
      <c r="L24" s="158"/>
      <c r="M24" s="158"/>
      <c r="N24" s="151">
        <f>IF($B24="","",VLOOKUP($B24,'選手データ入力'!$A$3:$E$42,3,0))</f>
      </c>
      <c r="O24" s="151"/>
      <c r="P24" s="151"/>
      <c r="Q24" s="151"/>
      <c r="R24" s="151"/>
      <c r="S24" s="151"/>
      <c r="T24" s="151"/>
      <c r="U24" s="151"/>
      <c r="V24" s="151"/>
      <c r="W24" s="152">
        <f>IF($B24="","",VLOOKUP($B24,'選手データ入力'!$A$3:$E$42,4,0))</f>
      </c>
      <c r="X24" s="152"/>
      <c r="Y24" s="152">
        <f>IF($B24="","",VLOOKUP($B24,'選手データ入力'!$A$3:$E$42,5,0))</f>
      </c>
      <c r="Z24" s="152"/>
      <c r="AA24" s="152"/>
      <c r="AB24" s="152"/>
      <c r="AC24" s="152"/>
      <c r="AD24" s="152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44"/>
      <c r="AW24" s="47"/>
      <c r="AX24" s="27"/>
      <c r="AY24" s="26"/>
      <c r="AZ24" s="26"/>
      <c r="BA24" s="26"/>
      <c r="BB24" s="27"/>
    </row>
    <row r="25" spans="1:54" ht="22.5" customHeight="1">
      <c r="A25" s="42">
        <v>12</v>
      </c>
      <c r="B25" s="153">
        <f>IF('選手データ入力'!A14="","",'選手データ入力'!A14)</f>
      </c>
      <c r="C25" s="154"/>
      <c r="D25" s="154"/>
      <c r="E25" s="155">
        <f>IF($B25="","",VLOOKUP($B25,'選手データ入力'!$A$3:$E$42,2,0))</f>
      </c>
      <c r="F25" s="155"/>
      <c r="G25" s="155"/>
      <c r="H25" s="155"/>
      <c r="I25" s="155"/>
      <c r="J25" s="155"/>
      <c r="K25" s="155"/>
      <c r="L25" s="155"/>
      <c r="M25" s="155"/>
      <c r="N25" s="150">
        <f>IF($B25="","",VLOOKUP($B25,'選手データ入力'!$A$3:$E$42,3,0))</f>
      </c>
      <c r="O25" s="150"/>
      <c r="P25" s="150"/>
      <c r="Q25" s="150"/>
      <c r="R25" s="150"/>
      <c r="S25" s="150"/>
      <c r="T25" s="150"/>
      <c r="U25" s="150"/>
      <c r="V25" s="150"/>
      <c r="W25" s="142">
        <f>IF($B25="","",VLOOKUP($B25,'選手データ入力'!$A$3:$E$42,4,0))</f>
      </c>
      <c r="X25" s="142"/>
      <c r="Y25" s="142">
        <f>IF($B25="","",VLOOKUP($B25,'選手データ入力'!$A$3:$E$42,5,0))</f>
      </c>
      <c r="Z25" s="142"/>
      <c r="AA25" s="142"/>
      <c r="AB25" s="142"/>
      <c r="AC25" s="142"/>
      <c r="AD25" s="142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45"/>
      <c r="AW25" s="48"/>
      <c r="AX25" s="29"/>
      <c r="AY25" s="28"/>
      <c r="AZ25" s="28"/>
      <c r="BA25" s="28"/>
      <c r="BB25" s="29"/>
    </row>
    <row r="26" spans="1:54" ht="22.5" customHeight="1">
      <c r="A26" s="42">
        <v>13</v>
      </c>
      <c r="B26" s="153">
        <f>IF('選手データ入力'!A15="","",'選手データ入力'!A15)</f>
      </c>
      <c r="C26" s="154"/>
      <c r="D26" s="154"/>
      <c r="E26" s="155">
        <f>IF($B26="","",VLOOKUP($B26,'選手データ入力'!$A$3:$E$42,2,0))</f>
      </c>
      <c r="F26" s="155"/>
      <c r="G26" s="155"/>
      <c r="H26" s="155"/>
      <c r="I26" s="155"/>
      <c r="J26" s="155"/>
      <c r="K26" s="155"/>
      <c r="L26" s="155"/>
      <c r="M26" s="155"/>
      <c r="N26" s="150">
        <f>IF($B26="","",VLOOKUP($B26,'選手データ入力'!$A$3:$E$42,3,0))</f>
      </c>
      <c r="O26" s="150"/>
      <c r="P26" s="150"/>
      <c r="Q26" s="150"/>
      <c r="R26" s="150"/>
      <c r="S26" s="150"/>
      <c r="T26" s="150"/>
      <c r="U26" s="150"/>
      <c r="V26" s="150"/>
      <c r="W26" s="142">
        <f>IF($B26="","",VLOOKUP($B26,'選手データ入力'!$A$3:$E$42,4,0))</f>
      </c>
      <c r="X26" s="142"/>
      <c r="Y26" s="142">
        <f>IF($B26="","",VLOOKUP($B26,'選手データ入力'!$A$3:$E$42,5,0))</f>
      </c>
      <c r="Z26" s="142"/>
      <c r="AA26" s="142"/>
      <c r="AB26" s="142"/>
      <c r="AC26" s="142"/>
      <c r="AD26" s="142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45"/>
      <c r="AW26" s="48"/>
      <c r="AX26" s="29"/>
      <c r="AY26" s="28"/>
      <c r="AZ26" s="28"/>
      <c r="BA26" s="28"/>
      <c r="BB26" s="29"/>
    </row>
    <row r="27" spans="1:54" ht="22.5" customHeight="1">
      <c r="A27" s="42">
        <v>14</v>
      </c>
      <c r="B27" s="153">
        <f>IF('選手データ入力'!A16="","",'選手データ入力'!A16)</f>
      </c>
      <c r="C27" s="154"/>
      <c r="D27" s="154"/>
      <c r="E27" s="155">
        <f>IF($B27="","",VLOOKUP($B27,'選手データ入力'!$A$3:$E$42,2,0))</f>
      </c>
      <c r="F27" s="155"/>
      <c r="G27" s="155"/>
      <c r="H27" s="155"/>
      <c r="I27" s="155"/>
      <c r="J27" s="155"/>
      <c r="K27" s="155"/>
      <c r="L27" s="155"/>
      <c r="M27" s="155"/>
      <c r="N27" s="150">
        <f>IF($B27="","",VLOOKUP($B27,'選手データ入力'!$A$3:$E$42,3,0))</f>
      </c>
      <c r="O27" s="150"/>
      <c r="P27" s="150"/>
      <c r="Q27" s="150"/>
      <c r="R27" s="150"/>
      <c r="S27" s="150"/>
      <c r="T27" s="150"/>
      <c r="U27" s="150"/>
      <c r="V27" s="150"/>
      <c r="W27" s="142">
        <f>IF($B27="","",VLOOKUP($B27,'選手データ入力'!$A$3:$E$42,4,0))</f>
      </c>
      <c r="X27" s="142"/>
      <c r="Y27" s="142">
        <f>IF($B27="","",VLOOKUP($B27,'選手データ入力'!$A$3:$E$42,5,0))</f>
      </c>
      <c r="Z27" s="142"/>
      <c r="AA27" s="142"/>
      <c r="AB27" s="142"/>
      <c r="AC27" s="142"/>
      <c r="AD27" s="142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45"/>
      <c r="AW27" s="48"/>
      <c r="AX27" s="29"/>
      <c r="AY27" s="28"/>
      <c r="AZ27" s="28"/>
      <c r="BA27" s="28"/>
      <c r="BB27" s="29"/>
    </row>
    <row r="28" spans="1:54" ht="22.5" customHeight="1" thickBot="1">
      <c r="A28" s="42">
        <v>15</v>
      </c>
      <c r="B28" s="137">
        <f>IF('選手データ入力'!A17="","",'選手データ入力'!A17)</f>
      </c>
      <c r="C28" s="138"/>
      <c r="D28" s="138"/>
      <c r="E28" s="139">
        <f>IF($B28="","",VLOOKUP($B28,'選手データ入力'!$A$3:$E$42,2,0))</f>
      </c>
      <c r="F28" s="139"/>
      <c r="G28" s="139"/>
      <c r="H28" s="139"/>
      <c r="I28" s="139"/>
      <c r="J28" s="139"/>
      <c r="K28" s="139"/>
      <c r="L28" s="139"/>
      <c r="M28" s="139"/>
      <c r="N28" s="140">
        <f>IF($B28="","",VLOOKUP($B28,'選手データ入力'!$A$3:$E$42,3,0))</f>
      </c>
      <c r="O28" s="140"/>
      <c r="P28" s="140"/>
      <c r="Q28" s="140"/>
      <c r="R28" s="140"/>
      <c r="S28" s="140"/>
      <c r="T28" s="140"/>
      <c r="U28" s="140"/>
      <c r="V28" s="140"/>
      <c r="W28" s="134">
        <f>IF($B28="","",VLOOKUP($B28,'選手データ入力'!$A$3:$E$42,4,0))</f>
      </c>
      <c r="X28" s="134"/>
      <c r="Y28" s="134">
        <f>IF($B28="","",VLOOKUP($B28,'選手データ入力'!$A$3:$E$42,5,0))</f>
      </c>
      <c r="Z28" s="134"/>
      <c r="AA28" s="134"/>
      <c r="AB28" s="134"/>
      <c r="AC28" s="134"/>
      <c r="AD28" s="134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46"/>
      <c r="AW28" s="49"/>
      <c r="AX28" s="31"/>
      <c r="AY28" s="30"/>
      <c r="AZ28" s="30"/>
      <c r="BA28" s="30"/>
      <c r="BB28" s="31"/>
    </row>
    <row r="29" spans="1:54" ht="22.5" customHeight="1">
      <c r="A29" s="42">
        <v>16</v>
      </c>
      <c r="B29" s="156">
        <f>IF('選手データ入力'!A18="","",'選手データ入力'!A18)</f>
      </c>
      <c r="C29" s="157"/>
      <c r="D29" s="157"/>
      <c r="E29" s="158">
        <f>IF($B29="","",VLOOKUP($B29,'選手データ入力'!$A$3:$E$42,2,0))</f>
      </c>
      <c r="F29" s="158"/>
      <c r="G29" s="158"/>
      <c r="H29" s="158"/>
      <c r="I29" s="158"/>
      <c r="J29" s="158"/>
      <c r="K29" s="158"/>
      <c r="L29" s="158"/>
      <c r="M29" s="158"/>
      <c r="N29" s="151">
        <f>IF($B29="","",VLOOKUP($B29,'選手データ入力'!$A$3:$E$42,3,0))</f>
      </c>
      <c r="O29" s="151"/>
      <c r="P29" s="151"/>
      <c r="Q29" s="151"/>
      <c r="R29" s="151"/>
      <c r="S29" s="151"/>
      <c r="T29" s="151"/>
      <c r="U29" s="151"/>
      <c r="V29" s="151"/>
      <c r="W29" s="152">
        <f>IF($B29="","",VLOOKUP($B29,'選手データ入力'!$A$3:$E$42,4,0))</f>
      </c>
      <c r="X29" s="152"/>
      <c r="Y29" s="152">
        <f>IF($B29="","",VLOOKUP($B29,'選手データ入力'!$A$3:$E$42,5,0))</f>
      </c>
      <c r="Z29" s="152"/>
      <c r="AA29" s="152"/>
      <c r="AB29" s="152"/>
      <c r="AC29" s="152"/>
      <c r="AD29" s="152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44"/>
      <c r="AW29" s="47"/>
      <c r="AX29" s="27"/>
      <c r="AY29" s="26"/>
      <c r="AZ29" s="26"/>
      <c r="BA29" s="26"/>
      <c r="BB29" s="27"/>
    </row>
    <row r="30" spans="1:54" ht="22.5" customHeight="1">
      <c r="A30" s="42">
        <v>17</v>
      </c>
      <c r="B30" s="153">
        <f>IF('選手データ入力'!A19="","",'選手データ入力'!A19)</f>
      </c>
      <c r="C30" s="154"/>
      <c r="D30" s="154"/>
      <c r="E30" s="155">
        <f>IF($B30="","",VLOOKUP($B30,'選手データ入力'!$A$3:$E$42,2,0))</f>
      </c>
      <c r="F30" s="155"/>
      <c r="G30" s="155"/>
      <c r="H30" s="155"/>
      <c r="I30" s="155"/>
      <c r="J30" s="155"/>
      <c r="K30" s="155"/>
      <c r="L30" s="155"/>
      <c r="M30" s="155"/>
      <c r="N30" s="150">
        <f>IF($B30="","",VLOOKUP($B30,'選手データ入力'!$A$3:$E$42,3,0))</f>
      </c>
      <c r="O30" s="150"/>
      <c r="P30" s="150"/>
      <c r="Q30" s="150"/>
      <c r="R30" s="150"/>
      <c r="S30" s="150"/>
      <c r="T30" s="150"/>
      <c r="U30" s="150"/>
      <c r="V30" s="150"/>
      <c r="W30" s="142">
        <f>IF($B30="","",VLOOKUP($B30,'選手データ入力'!$A$3:$E$42,4,0))</f>
      </c>
      <c r="X30" s="142"/>
      <c r="Y30" s="142">
        <f>IF($B30="","",VLOOKUP($B30,'選手データ入力'!$A$3:$E$42,5,0))</f>
      </c>
      <c r="Z30" s="142"/>
      <c r="AA30" s="142"/>
      <c r="AB30" s="142"/>
      <c r="AC30" s="142"/>
      <c r="AD30" s="142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45"/>
      <c r="AW30" s="48"/>
      <c r="AX30" s="29"/>
      <c r="AY30" s="28"/>
      <c r="AZ30" s="28"/>
      <c r="BA30" s="28"/>
      <c r="BB30" s="29"/>
    </row>
    <row r="31" spans="1:54" ht="22.5" customHeight="1">
      <c r="A31" s="42">
        <v>18</v>
      </c>
      <c r="B31" s="153">
        <f>IF('選手データ入力'!A20="","",'選手データ入力'!A20)</f>
      </c>
      <c r="C31" s="154"/>
      <c r="D31" s="154"/>
      <c r="E31" s="155">
        <f>IF($B31="","",VLOOKUP($B31,'選手データ入力'!$A$3:$E$42,2,0))</f>
      </c>
      <c r="F31" s="155"/>
      <c r="G31" s="155"/>
      <c r="H31" s="155"/>
      <c r="I31" s="155"/>
      <c r="J31" s="155"/>
      <c r="K31" s="155"/>
      <c r="L31" s="155"/>
      <c r="M31" s="155"/>
      <c r="N31" s="150">
        <f>IF($B31="","",VLOOKUP($B31,'選手データ入力'!$A$3:$E$42,3,0))</f>
      </c>
      <c r="O31" s="150"/>
      <c r="P31" s="150"/>
      <c r="Q31" s="150"/>
      <c r="R31" s="150"/>
      <c r="S31" s="150"/>
      <c r="T31" s="150"/>
      <c r="U31" s="150"/>
      <c r="V31" s="150"/>
      <c r="W31" s="142">
        <f>IF($B31="","",VLOOKUP($B31,'選手データ入力'!$A$3:$E$42,4,0))</f>
      </c>
      <c r="X31" s="142"/>
      <c r="Y31" s="142">
        <f>IF($B31="","",VLOOKUP($B31,'選手データ入力'!$A$3:$E$42,5,0))</f>
      </c>
      <c r="Z31" s="142"/>
      <c r="AA31" s="142"/>
      <c r="AB31" s="142"/>
      <c r="AC31" s="142"/>
      <c r="AD31" s="142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45"/>
      <c r="AW31" s="48"/>
      <c r="AX31" s="29"/>
      <c r="AY31" s="28"/>
      <c r="AZ31" s="28"/>
      <c r="BA31" s="28"/>
      <c r="BB31" s="29"/>
    </row>
    <row r="32" spans="1:54" ht="22.5" customHeight="1">
      <c r="A32" s="42">
        <v>19</v>
      </c>
      <c r="B32" s="153">
        <f>IF('選手データ入力'!A21="","",'選手データ入力'!A21)</f>
      </c>
      <c r="C32" s="154"/>
      <c r="D32" s="154"/>
      <c r="E32" s="155">
        <f>IF($B32="","",VLOOKUP($B32,'選手データ入力'!$A$3:$E$42,2,0))</f>
      </c>
      <c r="F32" s="155"/>
      <c r="G32" s="155"/>
      <c r="H32" s="155"/>
      <c r="I32" s="155"/>
      <c r="J32" s="155"/>
      <c r="K32" s="155"/>
      <c r="L32" s="155"/>
      <c r="M32" s="155"/>
      <c r="N32" s="150">
        <f>IF($B32="","",VLOOKUP($B32,'選手データ入力'!$A$3:$E$42,3,0))</f>
      </c>
      <c r="O32" s="150"/>
      <c r="P32" s="150"/>
      <c r="Q32" s="150"/>
      <c r="R32" s="150"/>
      <c r="S32" s="150"/>
      <c r="T32" s="150"/>
      <c r="U32" s="150"/>
      <c r="V32" s="150"/>
      <c r="W32" s="142">
        <f>IF($B32="","",VLOOKUP($B32,'選手データ入力'!$A$3:$E$42,4,0))</f>
      </c>
      <c r="X32" s="142"/>
      <c r="Y32" s="142">
        <f>IF($B32="","",VLOOKUP($B32,'選手データ入力'!$A$3:$E$42,5,0))</f>
      </c>
      <c r="Z32" s="142"/>
      <c r="AA32" s="142"/>
      <c r="AB32" s="142"/>
      <c r="AC32" s="142"/>
      <c r="AD32" s="142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45"/>
      <c r="AW32" s="48"/>
      <c r="AX32" s="29"/>
      <c r="AY32" s="28"/>
      <c r="AZ32" s="28"/>
      <c r="BA32" s="28"/>
      <c r="BB32" s="29"/>
    </row>
    <row r="33" spans="1:54" ht="22.5" customHeight="1" thickBot="1">
      <c r="A33" s="42">
        <v>20</v>
      </c>
      <c r="B33" s="137">
        <f>IF('選手データ入力'!A22="","",'選手データ入力'!A22)</f>
      </c>
      <c r="C33" s="138"/>
      <c r="D33" s="138"/>
      <c r="E33" s="139">
        <f>IF($B33="","",VLOOKUP($B33,'選手データ入力'!$A$3:$E$42,2,0))</f>
      </c>
      <c r="F33" s="139"/>
      <c r="G33" s="139"/>
      <c r="H33" s="139"/>
      <c r="I33" s="139"/>
      <c r="J33" s="139"/>
      <c r="K33" s="139"/>
      <c r="L33" s="139"/>
      <c r="M33" s="139"/>
      <c r="N33" s="140">
        <f>IF($B33="","",VLOOKUP($B33,'選手データ入力'!$A$3:$E$42,3,0))</f>
      </c>
      <c r="O33" s="140"/>
      <c r="P33" s="140"/>
      <c r="Q33" s="140"/>
      <c r="R33" s="140"/>
      <c r="S33" s="140"/>
      <c r="T33" s="140"/>
      <c r="U33" s="140"/>
      <c r="V33" s="140"/>
      <c r="W33" s="134">
        <f>IF($B33="","",VLOOKUP($B33,'選手データ入力'!$A$3:$E$42,4,0))</f>
      </c>
      <c r="X33" s="134"/>
      <c r="Y33" s="134">
        <f>IF($B33="","",VLOOKUP($B33,'選手データ入力'!$A$3:$E$42,5,0))</f>
      </c>
      <c r="Z33" s="134"/>
      <c r="AA33" s="134"/>
      <c r="AB33" s="134"/>
      <c r="AC33" s="134"/>
      <c r="AD33" s="134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46"/>
      <c r="AW33" s="49"/>
      <c r="AX33" s="31"/>
      <c r="AY33" s="30"/>
      <c r="AZ33" s="30"/>
      <c r="BA33" s="30"/>
      <c r="BB33" s="31"/>
    </row>
    <row r="34" spans="2:54" ht="21">
      <c r="B34" s="135" t="s">
        <v>52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BB34" s="53"/>
    </row>
    <row r="35" spans="2:54" ht="18.75">
      <c r="B35" s="12"/>
      <c r="C35" s="2"/>
      <c r="D35" s="2"/>
      <c r="E35" s="2"/>
      <c r="F35" s="2"/>
      <c r="G35" s="10" t="s">
        <v>53</v>
      </c>
      <c r="I35" s="10"/>
      <c r="J35" s="10"/>
      <c r="K35" s="10"/>
      <c r="L35" s="141" t="str">
        <f>'基本入力'!$B$1</f>
        <v>第５９回北見支部高等学校新人陸上競技選手権大会</v>
      </c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0" t="s">
        <v>55</v>
      </c>
      <c r="AI35" s="10"/>
      <c r="AJ35" s="10"/>
      <c r="AK35" s="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3"/>
    </row>
    <row r="36" spans="2:54" ht="19.5" thickBo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 t="s">
        <v>56</v>
      </c>
      <c r="AK36" s="15"/>
      <c r="AL36" s="15"/>
      <c r="AM36" s="15"/>
      <c r="AN36" s="15"/>
      <c r="AO36" s="84">
        <f>'基本入力'!$B$8</f>
        <v>0</v>
      </c>
      <c r="AP36" s="84"/>
      <c r="AQ36" s="84"/>
      <c r="AR36" s="84"/>
      <c r="AS36" s="84"/>
      <c r="AT36" s="84"/>
      <c r="AU36" s="84"/>
      <c r="AV36" s="84"/>
      <c r="AW36" s="15"/>
      <c r="AX36" s="15"/>
      <c r="AY36" s="15" t="s">
        <v>97</v>
      </c>
      <c r="AZ36" s="15"/>
      <c r="BA36" s="15"/>
      <c r="BB36" s="17"/>
    </row>
  </sheetData>
  <sheetProtection/>
  <mergeCells count="146">
    <mergeCell ref="W31:X31"/>
    <mergeCell ref="W29:X29"/>
    <mergeCell ref="Y31:AD31"/>
    <mergeCell ref="B32:D32"/>
    <mergeCell ref="E32:M32"/>
    <mergeCell ref="N32:V32"/>
    <mergeCell ref="W32:X32"/>
    <mergeCell ref="Y32:AD32"/>
    <mergeCell ref="B31:D31"/>
    <mergeCell ref="E31:M31"/>
    <mergeCell ref="N31:V31"/>
    <mergeCell ref="W27:X27"/>
    <mergeCell ref="Y29:AD29"/>
    <mergeCell ref="B30:D30"/>
    <mergeCell ref="E30:M30"/>
    <mergeCell ref="N30:V30"/>
    <mergeCell ref="W30:X30"/>
    <mergeCell ref="Y30:AD30"/>
    <mergeCell ref="B29:D29"/>
    <mergeCell ref="E29:M29"/>
    <mergeCell ref="N29:V29"/>
    <mergeCell ref="W25:X25"/>
    <mergeCell ref="Y27:AD27"/>
    <mergeCell ref="B28:D28"/>
    <mergeCell ref="E28:M28"/>
    <mergeCell ref="N28:V28"/>
    <mergeCell ref="W28:X28"/>
    <mergeCell ref="Y28:AD28"/>
    <mergeCell ref="B27:D27"/>
    <mergeCell ref="E27:M27"/>
    <mergeCell ref="N27:V27"/>
    <mergeCell ref="W23:X23"/>
    <mergeCell ref="Y25:AD25"/>
    <mergeCell ref="B26:D26"/>
    <mergeCell ref="E26:M26"/>
    <mergeCell ref="N26:V26"/>
    <mergeCell ref="W26:X26"/>
    <mergeCell ref="Y26:AD26"/>
    <mergeCell ref="B25:D25"/>
    <mergeCell ref="E25:M25"/>
    <mergeCell ref="N25:V25"/>
    <mergeCell ref="W21:X21"/>
    <mergeCell ref="Y23:AD23"/>
    <mergeCell ref="B24:D24"/>
    <mergeCell ref="E24:M24"/>
    <mergeCell ref="N24:V24"/>
    <mergeCell ref="W24:X24"/>
    <mergeCell ref="Y24:AD24"/>
    <mergeCell ref="B23:D23"/>
    <mergeCell ref="E23:M23"/>
    <mergeCell ref="N23:V23"/>
    <mergeCell ref="W19:X19"/>
    <mergeCell ref="Y21:AD21"/>
    <mergeCell ref="B22:D22"/>
    <mergeCell ref="E22:M22"/>
    <mergeCell ref="N22:V22"/>
    <mergeCell ref="W22:X22"/>
    <mergeCell ref="Y22:AD22"/>
    <mergeCell ref="B21:D21"/>
    <mergeCell ref="E21:M21"/>
    <mergeCell ref="N21:V21"/>
    <mergeCell ref="W17:X17"/>
    <mergeCell ref="Y19:AD19"/>
    <mergeCell ref="B20:D20"/>
    <mergeCell ref="E20:M20"/>
    <mergeCell ref="N20:V20"/>
    <mergeCell ref="W20:X20"/>
    <mergeCell ref="Y20:AD20"/>
    <mergeCell ref="B19:D19"/>
    <mergeCell ref="E19:M19"/>
    <mergeCell ref="N19:V19"/>
    <mergeCell ref="W15:X15"/>
    <mergeCell ref="Y17:AD17"/>
    <mergeCell ref="B18:D18"/>
    <mergeCell ref="E18:M18"/>
    <mergeCell ref="N18:V18"/>
    <mergeCell ref="W18:X18"/>
    <mergeCell ref="Y18:AD18"/>
    <mergeCell ref="B17:D17"/>
    <mergeCell ref="E17:M17"/>
    <mergeCell ref="B16:D16"/>
    <mergeCell ref="E16:M16"/>
    <mergeCell ref="N16:V16"/>
    <mergeCell ref="W16:X16"/>
    <mergeCell ref="Y14:AD14"/>
    <mergeCell ref="N17:V17"/>
    <mergeCell ref="B14:D14"/>
    <mergeCell ref="E14:M14"/>
    <mergeCell ref="B15:D15"/>
    <mergeCell ref="E15:M15"/>
    <mergeCell ref="Y15:AD15"/>
    <mergeCell ref="Y16:AD16"/>
    <mergeCell ref="AK7:AK13"/>
    <mergeCell ref="Y6:AD13"/>
    <mergeCell ref="N6:V13"/>
    <mergeCell ref="W6:X13"/>
    <mergeCell ref="N15:V15"/>
    <mergeCell ref="N14:V14"/>
    <mergeCell ref="AF7:AF13"/>
    <mergeCell ref="W14:X14"/>
    <mergeCell ref="AO36:AV36"/>
    <mergeCell ref="Y33:AD33"/>
    <mergeCell ref="B34:AX34"/>
    <mergeCell ref="B33:D33"/>
    <mergeCell ref="E33:M33"/>
    <mergeCell ref="N33:V33"/>
    <mergeCell ref="W33:X33"/>
    <mergeCell ref="L35:AG35"/>
    <mergeCell ref="B1:AG1"/>
    <mergeCell ref="AN7:AN13"/>
    <mergeCell ref="B3:B5"/>
    <mergeCell ref="C3:M5"/>
    <mergeCell ref="N3:N5"/>
    <mergeCell ref="O3:Z3"/>
    <mergeCell ref="AA3:AF5"/>
    <mergeCell ref="O4:Z4"/>
    <mergeCell ref="B2:BB2"/>
    <mergeCell ref="AG3:BB3"/>
    <mergeCell ref="AG4:BB4"/>
    <mergeCell ref="AG5:BB5"/>
    <mergeCell ref="AY7:AY13"/>
    <mergeCell ref="AZ7:AZ13"/>
    <mergeCell ref="B6:D13"/>
    <mergeCell ref="E6:M13"/>
    <mergeCell ref="AU7:AU13"/>
    <mergeCell ref="AQ7:AQ13"/>
    <mergeCell ref="AE6:AV6"/>
    <mergeCell ref="AE7:AE13"/>
    <mergeCell ref="AM7:AM13"/>
    <mergeCell ref="AO7:AO13"/>
    <mergeCell ref="AG7:AG13"/>
    <mergeCell ref="AH7:AH13"/>
    <mergeCell ref="AT7:AT13"/>
    <mergeCell ref="AS7:AS13"/>
    <mergeCell ref="AR7:AR13"/>
    <mergeCell ref="AP7:AP13"/>
    <mergeCell ref="BA7:BA13"/>
    <mergeCell ref="BB7:BB13"/>
    <mergeCell ref="O5:Z5"/>
    <mergeCell ref="AL7:AL13"/>
    <mergeCell ref="AY6:BB6"/>
    <mergeCell ref="AX6:AX13"/>
    <mergeCell ref="AI7:AI13"/>
    <mergeCell ref="AJ7:AJ13"/>
    <mergeCell ref="AV7:AV13"/>
    <mergeCell ref="AW6:AW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BB36"/>
  <sheetViews>
    <sheetView zoomScalePageLayoutView="0" workbookViewId="0" topLeftCell="I28">
      <selection activeCell="AE14" sqref="AE14"/>
    </sheetView>
  </sheetViews>
  <sheetFormatPr defaultColWidth="2.25390625" defaultRowHeight="13.5"/>
  <cols>
    <col min="1" max="1" width="3.125" style="0" customWidth="1"/>
    <col min="2" max="4" width="3.75390625" style="0" customWidth="1"/>
    <col min="5" max="13" width="3.25390625" style="0" customWidth="1"/>
    <col min="14" max="14" width="3.625" style="0" customWidth="1"/>
    <col min="15" max="22" width="2.25390625" style="0" customWidth="1"/>
    <col min="23" max="24" width="3.625" style="0" customWidth="1"/>
    <col min="25" max="30" width="3.00390625" style="0" customWidth="1"/>
    <col min="31" max="54" width="3.75390625" style="0" customWidth="1"/>
  </cols>
  <sheetData>
    <row r="1" spans="2:54" ht="18" customHeight="1" thickBot="1">
      <c r="B1" s="180" t="str">
        <f>'基本入力'!$B$1</f>
        <v>第５９回北見支部高等学校新人陸上競技選手権大会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52" t="s">
        <v>54</v>
      </c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15"/>
      <c r="AW1" s="50"/>
      <c r="AX1" s="50"/>
      <c r="AY1" s="50"/>
      <c r="AZ1" s="50" t="s">
        <v>67</v>
      </c>
      <c r="BA1" s="50"/>
      <c r="BB1" s="50"/>
    </row>
    <row r="2" spans="2:54" ht="18" customHeight="1" thickBot="1">
      <c r="B2" s="67" t="s">
        <v>28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9"/>
    </row>
    <row r="3" spans="2:54" ht="18" customHeight="1">
      <c r="B3" s="101" t="s">
        <v>0</v>
      </c>
      <c r="C3" s="181">
        <f>IF('基本入力'!B2="","",'基本入力'!$B$2)</f>
      </c>
      <c r="D3" s="182"/>
      <c r="E3" s="182"/>
      <c r="F3" s="182"/>
      <c r="G3" s="182"/>
      <c r="H3" s="182"/>
      <c r="I3" s="182"/>
      <c r="J3" s="182"/>
      <c r="K3" s="182"/>
      <c r="L3" s="182"/>
      <c r="M3" s="183"/>
      <c r="N3" s="101" t="s">
        <v>22</v>
      </c>
      <c r="O3" s="190">
        <f>IF('基本入力'!B3="","",'基本入力'!$B$3)</f>
      </c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1"/>
      <c r="AA3" s="116" t="s">
        <v>24</v>
      </c>
      <c r="AB3" s="117"/>
      <c r="AC3" s="117"/>
      <c r="AD3" s="117"/>
      <c r="AE3" s="117"/>
      <c r="AF3" s="118"/>
      <c r="AG3" s="159">
        <f>IF('基本入力'!B5="","",'基本入力'!$B$5)</f>
      </c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1"/>
    </row>
    <row r="4" spans="2:54" ht="18" customHeight="1">
      <c r="B4" s="102"/>
      <c r="C4" s="184"/>
      <c r="D4" s="185"/>
      <c r="E4" s="185"/>
      <c r="F4" s="185"/>
      <c r="G4" s="185"/>
      <c r="H4" s="185"/>
      <c r="I4" s="185"/>
      <c r="J4" s="185"/>
      <c r="K4" s="185"/>
      <c r="L4" s="185"/>
      <c r="M4" s="186"/>
      <c r="N4" s="102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7"/>
      <c r="AA4" s="119"/>
      <c r="AB4" s="120"/>
      <c r="AC4" s="120"/>
      <c r="AD4" s="120"/>
      <c r="AE4" s="120"/>
      <c r="AF4" s="121"/>
      <c r="AG4" s="80">
        <f>IF('基本入力'!B6="","",'基本入力'!$B$6)</f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2"/>
    </row>
    <row r="5" spans="2:54" ht="18" customHeight="1" thickBot="1">
      <c r="B5" s="103"/>
      <c r="C5" s="187"/>
      <c r="D5" s="188"/>
      <c r="E5" s="188"/>
      <c r="F5" s="188"/>
      <c r="G5" s="188"/>
      <c r="H5" s="188"/>
      <c r="I5" s="188"/>
      <c r="J5" s="188"/>
      <c r="K5" s="188"/>
      <c r="L5" s="188"/>
      <c r="M5" s="189"/>
      <c r="N5" s="103"/>
      <c r="O5" s="178">
        <f>IF('基本入力'!B4="","",'基本入力'!$B$4)</f>
      </c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9"/>
      <c r="AA5" s="122"/>
      <c r="AB5" s="123"/>
      <c r="AC5" s="123"/>
      <c r="AD5" s="123"/>
      <c r="AE5" s="123"/>
      <c r="AF5" s="124"/>
      <c r="AG5" s="83">
        <f>IF('基本入力'!B7="","",'基本入力'!$B$7)</f>
      </c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5"/>
    </row>
    <row r="6" spans="2:54" ht="12" customHeight="1" thickBot="1">
      <c r="B6" s="89" t="s">
        <v>26</v>
      </c>
      <c r="C6" s="90"/>
      <c r="D6" s="90"/>
      <c r="E6" s="95" t="s">
        <v>25</v>
      </c>
      <c r="F6" s="95"/>
      <c r="G6" s="95"/>
      <c r="H6" s="95"/>
      <c r="I6" s="95"/>
      <c r="J6" s="95"/>
      <c r="K6" s="95"/>
      <c r="L6" s="95"/>
      <c r="M6" s="95"/>
      <c r="N6" s="143" t="s">
        <v>27</v>
      </c>
      <c r="O6" s="143"/>
      <c r="P6" s="143"/>
      <c r="Q6" s="143"/>
      <c r="R6" s="143"/>
      <c r="S6" s="143"/>
      <c r="T6" s="143"/>
      <c r="U6" s="143"/>
      <c r="V6" s="143"/>
      <c r="W6" s="146" t="s">
        <v>1</v>
      </c>
      <c r="X6" s="147"/>
      <c r="Y6" s="143" t="s">
        <v>2</v>
      </c>
      <c r="Z6" s="143"/>
      <c r="AA6" s="143"/>
      <c r="AB6" s="143"/>
      <c r="AC6" s="143"/>
      <c r="AD6" s="143"/>
      <c r="AE6" s="98" t="s">
        <v>23</v>
      </c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75" t="s">
        <v>20</v>
      </c>
      <c r="AX6" s="70" t="s">
        <v>21</v>
      </c>
      <c r="AY6" s="67" t="s">
        <v>92</v>
      </c>
      <c r="AZ6" s="68"/>
      <c r="BA6" s="68"/>
      <c r="BB6" s="69"/>
    </row>
    <row r="7" spans="2:54" ht="12" customHeight="1">
      <c r="B7" s="91"/>
      <c r="C7" s="92"/>
      <c r="D7" s="92"/>
      <c r="E7" s="96"/>
      <c r="F7" s="96"/>
      <c r="G7" s="96"/>
      <c r="H7" s="96"/>
      <c r="I7" s="96"/>
      <c r="J7" s="96"/>
      <c r="K7" s="96"/>
      <c r="L7" s="96"/>
      <c r="M7" s="96"/>
      <c r="N7" s="144"/>
      <c r="O7" s="144"/>
      <c r="P7" s="144"/>
      <c r="Q7" s="144"/>
      <c r="R7" s="144"/>
      <c r="S7" s="144"/>
      <c r="T7" s="144"/>
      <c r="U7" s="144"/>
      <c r="V7" s="144"/>
      <c r="W7" s="146"/>
      <c r="X7" s="147"/>
      <c r="Y7" s="144"/>
      <c r="Z7" s="144"/>
      <c r="AA7" s="144"/>
      <c r="AB7" s="144"/>
      <c r="AC7" s="144"/>
      <c r="AD7" s="144"/>
      <c r="AE7" s="59" t="s">
        <v>3</v>
      </c>
      <c r="AF7" s="59" t="s">
        <v>4</v>
      </c>
      <c r="AG7" s="59" t="s">
        <v>5</v>
      </c>
      <c r="AH7" s="59" t="s">
        <v>88</v>
      </c>
      <c r="AI7" s="59" t="s">
        <v>6</v>
      </c>
      <c r="AJ7" s="59" t="s">
        <v>7</v>
      </c>
      <c r="AK7" s="59" t="s">
        <v>8</v>
      </c>
      <c r="AL7" s="59" t="s">
        <v>9</v>
      </c>
      <c r="AM7" s="78" t="s">
        <v>10</v>
      </c>
      <c r="AN7" s="59" t="s">
        <v>11</v>
      </c>
      <c r="AO7" s="59" t="s">
        <v>12</v>
      </c>
      <c r="AP7" s="59" t="s">
        <v>13</v>
      </c>
      <c r="AQ7" s="59" t="s">
        <v>14</v>
      </c>
      <c r="AR7" s="59" t="s">
        <v>15</v>
      </c>
      <c r="AS7" s="59" t="s">
        <v>16</v>
      </c>
      <c r="AT7" s="59" t="s">
        <v>17</v>
      </c>
      <c r="AU7" s="59" t="s">
        <v>18</v>
      </c>
      <c r="AV7" s="73" t="s">
        <v>19</v>
      </c>
      <c r="AW7" s="76"/>
      <c r="AX7" s="71"/>
      <c r="AY7" s="86" t="s">
        <v>12</v>
      </c>
      <c r="AZ7" s="58" t="s">
        <v>93</v>
      </c>
      <c r="BA7" s="58" t="s">
        <v>94</v>
      </c>
      <c r="BB7" s="61" t="s">
        <v>95</v>
      </c>
    </row>
    <row r="8" spans="2:54" ht="12" customHeight="1">
      <c r="B8" s="91"/>
      <c r="C8" s="92"/>
      <c r="D8" s="92"/>
      <c r="E8" s="96"/>
      <c r="F8" s="96"/>
      <c r="G8" s="96"/>
      <c r="H8" s="96"/>
      <c r="I8" s="96"/>
      <c r="J8" s="96"/>
      <c r="K8" s="96"/>
      <c r="L8" s="96"/>
      <c r="M8" s="96"/>
      <c r="N8" s="144"/>
      <c r="O8" s="144"/>
      <c r="P8" s="144"/>
      <c r="Q8" s="144"/>
      <c r="R8" s="144"/>
      <c r="S8" s="144"/>
      <c r="T8" s="144"/>
      <c r="U8" s="144"/>
      <c r="V8" s="144"/>
      <c r="W8" s="146"/>
      <c r="X8" s="147"/>
      <c r="Y8" s="144"/>
      <c r="Z8" s="144"/>
      <c r="AA8" s="144"/>
      <c r="AB8" s="144"/>
      <c r="AC8" s="144"/>
      <c r="AD8" s="144"/>
      <c r="AE8" s="59"/>
      <c r="AF8" s="59"/>
      <c r="AG8" s="59"/>
      <c r="AH8" s="59"/>
      <c r="AI8" s="59"/>
      <c r="AJ8" s="59"/>
      <c r="AK8" s="59"/>
      <c r="AL8" s="59"/>
      <c r="AM8" s="78"/>
      <c r="AN8" s="59"/>
      <c r="AO8" s="59"/>
      <c r="AP8" s="59"/>
      <c r="AQ8" s="59"/>
      <c r="AR8" s="59"/>
      <c r="AS8" s="59"/>
      <c r="AT8" s="59"/>
      <c r="AU8" s="59"/>
      <c r="AV8" s="73"/>
      <c r="AW8" s="76"/>
      <c r="AX8" s="71"/>
      <c r="AY8" s="87"/>
      <c r="AZ8" s="59"/>
      <c r="BA8" s="59"/>
      <c r="BB8" s="62"/>
    </row>
    <row r="9" spans="2:54" ht="12" customHeight="1">
      <c r="B9" s="91"/>
      <c r="C9" s="92"/>
      <c r="D9" s="92"/>
      <c r="E9" s="96"/>
      <c r="F9" s="96"/>
      <c r="G9" s="96"/>
      <c r="H9" s="96"/>
      <c r="I9" s="96"/>
      <c r="J9" s="96"/>
      <c r="K9" s="96"/>
      <c r="L9" s="96"/>
      <c r="M9" s="96"/>
      <c r="N9" s="144"/>
      <c r="O9" s="144"/>
      <c r="P9" s="144"/>
      <c r="Q9" s="144"/>
      <c r="R9" s="144"/>
      <c r="S9" s="144"/>
      <c r="T9" s="144"/>
      <c r="U9" s="144"/>
      <c r="V9" s="144"/>
      <c r="W9" s="146"/>
      <c r="X9" s="147"/>
      <c r="Y9" s="144"/>
      <c r="Z9" s="144"/>
      <c r="AA9" s="144"/>
      <c r="AB9" s="144"/>
      <c r="AC9" s="144"/>
      <c r="AD9" s="144"/>
      <c r="AE9" s="59"/>
      <c r="AF9" s="59"/>
      <c r="AG9" s="59"/>
      <c r="AH9" s="59"/>
      <c r="AI9" s="59"/>
      <c r="AJ9" s="59"/>
      <c r="AK9" s="59"/>
      <c r="AL9" s="59"/>
      <c r="AM9" s="78"/>
      <c r="AN9" s="59"/>
      <c r="AO9" s="59"/>
      <c r="AP9" s="59"/>
      <c r="AQ9" s="59"/>
      <c r="AR9" s="59"/>
      <c r="AS9" s="59"/>
      <c r="AT9" s="59"/>
      <c r="AU9" s="59"/>
      <c r="AV9" s="73"/>
      <c r="AW9" s="76"/>
      <c r="AX9" s="71"/>
      <c r="AY9" s="87"/>
      <c r="AZ9" s="59"/>
      <c r="BA9" s="59"/>
      <c r="BB9" s="62"/>
    </row>
    <row r="10" spans="2:54" ht="12" customHeight="1">
      <c r="B10" s="91"/>
      <c r="C10" s="92"/>
      <c r="D10" s="92"/>
      <c r="E10" s="96"/>
      <c r="F10" s="96"/>
      <c r="G10" s="96"/>
      <c r="H10" s="96"/>
      <c r="I10" s="96"/>
      <c r="J10" s="96"/>
      <c r="K10" s="96"/>
      <c r="L10" s="96"/>
      <c r="M10" s="96"/>
      <c r="N10" s="144"/>
      <c r="O10" s="144"/>
      <c r="P10" s="144"/>
      <c r="Q10" s="144"/>
      <c r="R10" s="144"/>
      <c r="S10" s="144"/>
      <c r="T10" s="144"/>
      <c r="U10" s="144"/>
      <c r="V10" s="144"/>
      <c r="W10" s="146"/>
      <c r="X10" s="147"/>
      <c r="Y10" s="144"/>
      <c r="Z10" s="144"/>
      <c r="AA10" s="144"/>
      <c r="AB10" s="144"/>
      <c r="AC10" s="144"/>
      <c r="AD10" s="144"/>
      <c r="AE10" s="59"/>
      <c r="AF10" s="59"/>
      <c r="AG10" s="59"/>
      <c r="AH10" s="59"/>
      <c r="AI10" s="59"/>
      <c r="AJ10" s="59"/>
      <c r="AK10" s="59"/>
      <c r="AL10" s="59"/>
      <c r="AM10" s="78"/>
      <c r="AN10" s="59"/>
      <c r="AO10" s="59"/>
      <c r="AP10" s="59"/>
      <c r="AQ10" s="59"/>
      <c r="AR10" s="59"/>
      <c r="AS10" s="59"/>
      <c r="AT10" s="59"/>
      <c r="AU10" s="59"/>
      <c r="AV10" s="73"/>
      <c r="AW10" s="76"/>
      <c r="AX10" s="71"/>
      <c r="AY10" s="87"/>
      <c r="AZ10" s="59"/>
      <c r="BA10" s="59"/>
      <c r="BB10" s="62"/>
    </row>
    <row r="11" spans="2:54" ht="12" customHeight="1">
      <c r="B11" s="91"/>
      <c r="C11" s="92"/>
      <c r="D11" s="92"/>
      <c r="E11" s="96"/>
      <c r="F11" s="96"/>
      <c r="G11" s="96"/>
      <c r="H11" s="96"/>
      <c r="I11" s="96"/>
      <c r="J11" s="96"/>
      <c r="K11" s="96"/>
      <c r="L11" s="96"/>
      <c r="M11" s="96"/>
      <c r="N11" s="144"/>
      <c r="O11" s="144"/>
      <c r="P11" s="144"/>
      <c r="Q11" s="144"/>
      <c r="R11" s="144"/>
      <c r="S11" s="144"/>
      <c r="T11" s="144"/>
      <c r="U11" s="144"/>
      <c r="V11" s="144"/>
      <c r="W11" s="146"/>
      <c r="X11" s="147"/>
      <c r="Y11" s="144"/>
      <c r="Z11" s="144"/>
      <c r="AA11" s="144"/>
      <c r="AB11" s="144"/>
      <c r="AC11" s="144"/>
      <c r="AD11" s="144"/>
      <c r="AE11" s="59"/>
      <c r="AF11" s="59"/>
      <c r="AG11" s="59"/>
      <c r="AH11" s="59"/>
      <c r="AI11" s="59"/>
      <c r="AJ11" s="59"/>
      <c r="AK11" s="59"/>
      <c r="AL11" s="59"/>
      <c r="AM11" s="78"/>
      <c r="AN11" s="59"/>
      <c r="AO11" s="59"/>
      <c r="AP11" s="59"/>
      <c r="AQ11" s="59"/>
      <c r="AR11" s="59"/>
      <c r="AS11" s="59"/>
      <c r="AT11" s="59"/>
      <c r="AU11" s="59"/>
      <c r="AV11" s="73"/>
      <c r="AW11" s="76"/>
      <c r="AX11" s="71"/>
      <c r="AY11" s="87"/>
      <c r="AZ11" s="59"/>
      <c r="BA11" s="59"/>
      <c r="BB11" s="62"/>
    </row>
    <row r="12" spans="2:54" ht="12" customHeight="1">
      <c r="B12" s="91"/>
      <c r="C12" s="92"/>
      <c r="D12" s="92"/>
      <c r="E12" s="96"/>
      <c r="F12" s="96"/>
      <c r="G12" s="96"/>
      <c r="H12" s="96"/>
      <c r="I12" s="96"/>
      <c r="J12" s="96"/>
      <c r="K12" s="96"/>
      <c r="L12" s="96"/>
      <c r="M12" s="96"/>
      <c r="N12" s="144"/>
      <c r="O12" s="144"/>
      <c r="P12" s="144"/>
      <c r="Q12" s="144"/>
      <c r="R12" s="144"/>
      <c r="S12" s="144"/>
      <c r="T12" s="144"/>
      <c r="U12" s="144"/>
      <c r="V12" s="144"/>
      <c r="W12" s="146"/>
      <c r="X12" s="147"/>
      <c r="Y12" s="144"/>
      <c r="Z12" s="144"/>
      <c r="AA12" s="144"/>
      <c r="AB12" s="144"/>
      <c r="AC12" s="144"/>
      <c r="AD12" s="144"/>
      <c r="AE12" s="59"/>
      <c r="AF12" s="59"/>
      <c r="AG12" s="59"/>
      <c r="AH12" s="59"/>
      <c r="AI12" s="59"/>
      <c r="AJ12" s="59"/>
      <c r="AK12" s="59"/>
      <c r="AL12" s="59"/>
      <c r="AM12" s="78"/>
      <c r="AN12" s="59"/>
      <c r="AO12" s="59"/>
      <c r="AP12" s="59"/>
      <c r="AQ12" s="59"/>
      <c r="AR12" s="59"/>
      <c r="AS12" s="59"/>
      <c r="AT12" s="59"/>
      <c r="AU12" s="59"/>
      <c r="AV12" s="73"/>
      <c r="AW12" s="76"/>
      <c r="AX12" s="71"/>
      <c r="AY12" s="87"/>
      <c r="AZ12" s="59"/>
      <c r="BA12" s="59"/>
      <c r="BB12" s="62"/>
    </row>
    <row r="13" spans="2:54" ht="29.25" customHeight="1" thickBot="1">
      <c r="B13" s="93"/>
      <c r="C13" s="94"/>
      <c r="D13" s="94"/>
      <c r="E13" s="97"/>
      <c r="F13" s="97"/>
      <c r="G13" s="97"/>
      <c r="H13" s="97"/>
      <c r="I13" s="97"/>
      <c r="J13" s="97"/>
      <c r="K13" s="97"/>
      <c r="L13" s="97"/>
      <c r="M13" s="97"/>
      <c r="N13" s="145"/>
      <c r="O13" s="145"/>
      <c r="P13" s="145"/>
      <c r="Q13" s="145"/>
      <c r="R13" s="145"/>
      <c r="S13" s="145"/>
      <c r="T13" s="145"/>
      <c r="U13" s="145"/>
      <c r="V13" s="145"/>
      <c r="W13" s="148"/>
      <c r="X13" s="149"/>
      <c r="Y13" s="145"/>
      <c r="Z13" s="145"/>
      <c r="AA13" s="145"/>
      <c r="AB13" s="145"/>
      <c r="AC13" s="145"/>
      <c r="AD13" s="145"/>
      <c r="AE13" s="60"/>
      <c r="AF13" s="60"/>
      <c r="AG13" s="60"/>
      <c r="AH13" s="60"/>
      <c r="AI13" s="60"/>
      <c r="AJ13" s="60"/>
      <c r="AK13" s="60"/>
      <c r="AL13" s="60"/>
      <c r="AM13" s="79"/>
      <c r="AN13" s="60"/>
      <c r="AO13" s="60"/>
      <c r="AP13" s="60"/>
      <c r="AQ13" s="60"/>
      <c r="AR13" s="60"/>
      <c r="AS13" s="60"/>
      <c r="AT13" s="60"/>
      <c r="AU13" s="60"/>
      <c r="AV13" s="74"/>
      <c r="AW13" s="77"/>
      <c r="AX13" s="72"/>
      <c r="AY13" s="88"/>
      <c r="AZ13" s="60"/>
      <c r="BA13" s="60"/>
      <c r="BB13" s="63"/>
    </row>
    <row r="14" spans="1:54" ht="22.5" customHeight="1">
      <c r="A14" s="42">
        <v>1</v>
      </c>
      <c r="B14" s="175">
        <f>IF('選手データ入力'!A23="","",'選手データ入力'!A23)</f>
      </c>
      <c r="C14" s="176"/>
      <c r="D14" s="176"/>
      <c r="E14" s="177">
        <f>IF($B14="","",VLOOKUP($B14,'選手データ入力'!$A$3:$E$42,2,0))</f>
      </c>
      <c r="F14" s="177"/>
      <c r="G14" s="177"/>
      <c r="H14" s="177"/>
      <c r="I14" s="177"/>
      <c r="J14" s="177"/>
      <c r="K14" s="177"/>
      <c r="L14" s="177"/>
      <c r="M14" s="177"/>
      <c r="N14" s="170">
        <f>IF($B14="","",VLOOKUP($B14,'選手データ入力'!$A$3:$E$42,3,0))</f>
      </c>
      <c r="O14" s="170"/>
      <c r="P14" s="170"/>
      <c r="Q14" s="170"/>
      <c r="R14" s="170"/>
      <c r="S14" s="170"/>
      <c r="T14" s="170"/>
      <c r="U14" s="170"/>
      <c r="V14" s="170"/>
      <c r="W14" s="171">
        <f>IF($B14="","",VLOOKUP($B14,'選手データ入力'!$A$3:$E$42,4,0))</f>
      </c>
      <c r="X14" s="171"/>
      <c r="Y14" s="171">
        <f>IF($B14="","",VLOOKUP($B14,'選手データ入力'!$A$3:$E$42,5,0))</f>
      </c>
      <c r="Z14" s="171"/>
      <c r="AA14" s="171"/>
      <c r="AB14" s="171"/>
      <c r="AC14" s="171"/>
      <c r="AD14" s="171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4"/>
      <c r="AW14" s="47"/>
      <c r="AX14" s="27"/>
      <c r="AY14" s="26"/>
      <c r="AZ14" s="26"/>
      <c r="BA14" s="26"/>
      <c r="BB14" s="27"/>
    </row>
    <row r="15" spans="1:54" ht="22.5" customHeight="1">
      <c r="A15" s="42">
        <v>2</v>
      </c>
      <c r="B15" s="172">
        <f>IF('選手データ入力'!A24="","",'選手データ入力'!A24)</f>
      </c>
      <c r="C15" s="173"/>
      <c r="D15" s="173"/>
      <c r="E15" s="174">
        <f>IF(B15="","",VLOOKUP(B15,'選手データ入力'!$A$3:$E$42,2,0))</f>
      </c>
      <c r="F15" s="174"/>
      <c r="G15" s="174"/>
      <c r="H15" s="174"/>
      <c r="I15" s="174"/>
      <c r="J15" s="174"/>
      <c r="K15" s="174"/>
      <c r="L15" s="174"/>
      <c r="M15" s="174"/>
      <c r="N15" s="162">
        <f>IF($B15="","",VLOOKUP($B15,'選手データ入力'!$A$3:$E$42,3,0))</f>
      </c>
      <c r="O15" s="162"/>
      <c r="P15" s="162"/>
      <c r="Q15" s="162"/>
      <c r="R15" s="162"/>
      <c r="S15" s="162"/>
      <c r="T15" s="162"/>
      <c r="U15" s="162"/>
      <c r="V15" s="162"/>
      <c r="W15" s="163">
        <f>IF($B15="","",VLOOKUP($B15,'選手データ入力'!$A$3:$E$42,4,0))</f>
      </c>
      <c r="X15" s="163"/>
      <c r="Y15" s="163">
        <f>IF($B15="","",VLOOKUP($B15,'選手データ入力'!$A$3:$E$42,5,0))</f>
      </c>
      <c r="Z15" s="163"/>
      <c r="AA15" s="163"/>
      <c r="AB15" s="163"/>
      <c r="AC15" s="163"/>
      <c r="AD15" s="163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45"/>
      <c r="AW15" s="48"/>
      <c r="AX15" s="29"/>
      <c r="AY15" s="28"/>
      <c r="AZ15" s="28"/>
      <c r="BA15" s="28"/>
      <c r="BB15" s="29"/>
    </row>
    <row r="16" spans="1:54" ht="22.5" customHeight="1">
      <c r="A16" s="42">
        <v>3</v>
      </c>
      <c r="B16" s="172">
        <f>IF('選手データ入力'!A25="","",'選手データ入力'!A25)</f>
      </c>
      <c r="C16" s="173"/>
      <c r="D16" s="173"/>
      <c r="E16" s="174">
        <f>IF(B16="","",VLOOKUP(B16,'選手データ入力'!$A$3:$E$42,2,0))</f>
      </c>
      <c r="F16" s="174"/>
      <c r="G16" s="174"/>
      <c r="H16" s="174"/>
      <c r="I16" s="174"/>
      <c r="J16" s="174"/>
      <c r="K16" s="174"/>
      <c r="L16" s="174"/>
      <c r="M16" s="174"/>
      <c r="N16" s="162">
        <f>IF($B16="","",VLOOKUP($B16,'選手データ入力'!$A$3:$E$42,3,0))</f>
      </c>
      <c r="O16" s="162"/>
      <c r="P16" s="162"/>
      <c r="Q16" s="162"/>
      <c r="R16" s="162"/>
      <c r="S16" s="162"/>
      <c r="T16" s="162"/>
      <c r="U16" s="162"/>
      <c r="V16" s="162"/>
      <c r="W16" s="163">
        <f>IF($B16="","",VLOOKUP($B16,'選手データ入力'!$A$3:$E$42,4,0))</f>
      </c>
      <c r="X16" s="163"/>
      <c r="Y16" s="163">
        <f>IF($B16="","",VLOOKUP($B16,'選手データ入力'!$A$3:$E$42,5,0))</f>
      </c>
      <c r="Z16" s="163"/>
      <c r="AA16" s="163"/>
      <c r="AB16" s="163"/>
      <c r="AC16" s="163"/>
      <c r="AD16" s="163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45"/>
      <c r="AW16" s="48"/>
      <c r="AX16" s="29"/>
      <c r="AY16" s="28"/>
      <c r="AZ16" s="28"/>
      <c r="BA16" s="28"/>
      <c r="BB16" s="29"/>
    </row>
    <row r="17" spans="1:54" ht="22.5" customHeight="1">
      <c r="A17" s="42">
        <v>4</v>
      </c>
      <c r="B17" s="172">
        <f>IF('選手データ入力'!A26="","",'選手データ入力'!A26)</f>
      </c>
      <c r="C17" s="173"/>
      <c r="D17" s="173"/>
      <c r="E17" s="174">
        <f>IF(B17="","",VLOOKUP(B17,'選手データ入力'!$A$3:$E$42,2,0))</f>
      </c>
      <c r="F17" s="174"/>
      <c r="G17" s="174"/>
      <c r="H17" s="174"/>
      <c r="I17" s="174"/>
      <c r="J17" s="174"/>
      <c r="K17" s="174"/>
      <c r="L17" s="174"/>
      <c r="M17" s="174"/>
      <c r="N17" s="162">
        <f>IF($B17="","",VLOOKUP($B17,'選手データ入力'!$A$3:$E$42,3,0))</f>
      </c>
      <c r="O17" s="162"/>
      <c r="P17" s="162"/>
      <c r="Q17" s="162"/>
      <c r="R17" s="162"/>
      <c r="S17" s="162"/>
      <c r="T17" s="162"/>
      <c r="U17" s="162"/>
      <c r="V17" s="162"/>
      <c r="W17" s="163">
        <f>IF($B17="","",VLOOKUP($B17,'選手データ入力'!$A$3:$E$42,4,0))</f>
      </c>
      <c r="X17" s="163"/>
      <c r="Y17" s="163">
        <f>IF($B17="","",VLOOKUP($B17,'選手データ入力'!$A$3:$E$42,5,0))</f>
      </c>
      <c r="Z17" s="163"/>
      <c r="AA17" s="163"/>
      <c r="AB17" s="163"/>
      <c r="AC17" s="163"/>
      <c r="AD17" s="163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45"/>
      <c r="AW17" s="48"/>
      <c r="AX17" s="29"/>
      <c r="AY17" s="28"/>
      <c r="AZ17" s="28"/>
      <c r="BA17" s="28"/>
      <c r="BB17" s="29"/>
    </row>
    <row r="18" spans="1:54" ht="22.5" customHeight="1" thickBot="1">
      <c r="A18" s="42">
        <v>5</v>
      </c>
      <c r="B18" s="166">
        <f>IF('選手データ入力'!A27="","",'選手データ入力'!A27)</f>
      </c>
      <c r="C18" s="167"/>
      <c r="D18" s="167"/>
      <c r="E18" s="168">
        <f>IF(B18="","",VLOOKUP(B18,'選手データ入力'!$A$3:$E$42,2,0))</f>
      </c>
      <c r="F18" s="168"/>
      <c r="G18" s="168"/>
      <c r="H18" s="168"/>
      <c r="I18" s="168"/>
      <c r="J18" s="168"/>
      <c r="K18" s="168"/>
      <c r="L18" s="168"/>
      <c r="M18" s="168"/>
      <c r="N18" s="169">
        <f>IF($B18="","",VLOOKUP($B18,'選手データ入力'!$A$3:$E$42,3,0))</f>
      </c>
      <c r="O18" s="169"/>
      <c r="P18" s="169"/>
      <c r="Q18" s="169"/>
      <c r="R18" s="169"/>
      <c r="S18" s="169"/>
      <c r="T18" s="169"/>
      <c r="U18" s="169"/>
      <c r="V18" s="169"/>
      <c r="W18" s="164">
        <f>IF($B18="","",VLOOKUP($B18,'選手データ入力'!$A$3:$E$42,4,0))</f>
      </c>
      <c r="X18" s="164"/>
      <c r="Y18" s="164">
        <f>IF($B18="","",VLOOKUP($B18,'選手データ入力'!$A$3:$E$42,5,0))</f>
      </c>
      <c r="Z18" s="164"/>
      <c r="AA18" s="164"/>
      <c r="AB18" s="164"/>
      <c r="AC18" s="164"/>
      <c r="AD18" s="164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46"/>
      <c r="AW18" s="49"/>
      <c r="AX18" s="31"/>
      <c r="AY18" s="30"/>
      <c r="AZ18" s="30"/>
      <c r="BA18" s="30"/>
      <c r="BB18" s="31"/>
    </row>
    <row r="19" spans="1:54" ht="22.5" customHeight="1">
      <c r="A19" s="42">
        <v>6</v>
      </c>
      <c r="B19" s="175">
        <f>IF('選手データ入力'!A28="","",'選手データ入力'!A28)</f>
      </c>
      <c r="C19" s="176"/>
      <c r="D19" s="176"/>
      <c r="E19" s="177">
        <f>IF(B19="","",VLOOKUP(B19,'選手データ入力'!$A$3:$E$42,2,0))</f>
      </c>
      <c r="F19" s="177"/>
      <c r="G19" s="177"/>
      <c r="H19" s="177"/>
      <c r="I19" s="177"/>
      <c r="J19" s="177"/>
      <c r="K19" s="177"/>
      <c r="L19" s="177"/>
      <c r="M19" s="177"/>
      <c r="N19" s="170">
        <f>IF($B19="","",VLOOKUP($B19,'選手データ入力'!$A$3:$E$42,3,0))</f>
      </c>
      <c r="O19" s="170"/>
      <c r="P19" s="170"/>
      <c r="Q19" s="170"/>
      <c r="R19" s="170"/>
      <c r="S19" s="170"/>
      <c r="T19" s="170"/>
      <c r="U19" s="170"/>
      <c r="V19" s="170"/>
      <c r="W19" s="171">
        <f>IF($B19="","",VLOOKUP($B19,'選手データ入力'!$A$3:$E$42,4,0))</f>
      </c>
      <c r="X19" s="171"/>
      <c r="Y19" s="171">
        <f>IF($B19="","",VLOOKUP($B19,'選手データ入力'!$A$3:$E$42,5,0))</f>
      </c>
      <c r="Z19" s="171"/>
      <c r="AA19" s="171"/>
      <c r="AB19" s="171"/>
      <c r="AC19" s="171"/>
      <c r="AD19" s="171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44"/>
      <c r="AW19" s="47"/>
      <c r="AX19" s="27"/>
      <c r="AY19" s="26"/>
      <c r="AZ19" s="26"/>
      <c r="BA19" s="26"/>
      <c r="BB19" s="27"/>
    </row>
    <row r="20" spans="1:54" ht="22.5" customHeight="1">
      <c r="A20" s="42">
        <v>7</v>
      </c>
      <c r="B20" s="172">
        <f>IF('選手データ入力'!A29="","",'選手データ入力'!A29)</f>
      </c>
      <c r="C20" s="173"/>
      <c r="D20" s="173"/>
      <c r="E20" s="174">
        <f>IF(B20="","",VLOOKUP(B20,'選手データ入力'!$A$3:$E$42,2,0))</f>
      </c>
      <c r="F20" s="174"/>
      <c r="G20" s="174"/>
      <c r="H20" s="174"/>
      <c r="I20" s="174"/>
      <c r="J20" s="174"/>
      <c r="K20" s="174"/>
      <c r="L20" s="174"/>
      <c r="M20" s="174"/>
      <c r="N20" s="162">
        <f>IF($B20="","",VLOOKUP($B20,'選手データ入力'!$A$3:$E$42,3,0))</f>
      </c>
      <c r="O20" s="162"/>
      <c r="P20" s="162"/>
      <c r="Q20" s="162"/>
      <c r="R20" s="162"/>
      <c r="S20" s="162"/>
      <c r="T20" s="162"/>
      <c r="U20" s="162"/>
      <c r="V20" s="162"/>
      <c r="W20" s="163">
        <f>IF($B20="","",VLOOKUP($B20,'選手データ入力'!$A$3:$E$42,4,0))</f>
      </c>
      <c r="X20" s="163"/>
      <c r="Y20" s="163">
        <f>IF($B20="","",VLOOKUP($B20,'選手データ入力'!$A$3:$E$42,5,0))</f>
      </c>
      <c r="Z20" s="163"/>
      <c r="AA20" s="163"/>
      <c r="AB20" s="163"/>
      <c r="AC20" s="163"/>
      <c r="AD20" s="163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45"/>
      <c r="AW20" s="48"/>
      <c r="AX20" s="29"/>
      <c r="AY20" s="28"/>
      <c r="AZ20" s="28"/>
      <c r="BA20" s="28"/>
      <c r="BB20" s="29"/>
    </row>
    <row r="21" spans="1:54" ht="22.5" customHeight="1">
      <c r="A21" s="42">
        <v>8</v>
      </c>
      <c r="B21" s="172">
        <f>IF('選手データ入力'!A30="","",'選手データ入力'!A30)</f>
      </c>
      <c r="C21" s="173"/>
      <c r="D21" s="173"/>
      <c r="E21" s="174">
        <f>IF(B21="","",VLOOKUP(B21,'選手データ入力'!$A$3:$E$42,2,0))</f>
      </c>
      <c r="F21" s="174"/>
      <c r="G21" s="174"/>
      <c r="H21" s="174"/>
      <c r="I21" s="174"/>
      <c r="J21" s="174"/>
      <c r="K21" s="174"/>
      <c r="L21" s="174"/>
      <c r="M21" s="174"/>
      <c r="N21" s="162">
        <f>IF($B21="","",VLOOKUP($B21,'選手データ入力'!$A$3:$E$42,3,0))</f>
      </c>
      <c r="O21" s="162"/>
      <c r="P21" s="162"/>
      <c r="Q21" s="162"/>
      <c r="R21" s="162"/>
      <c r="S21" s="162"/>
      <c r="T21" s="162"/>
      <c r="U21" s="162"/>
      <c r="V21" s="162"/>
      <c r="W21" s="163">
        <f>IF($B21="","",VLOOKUP($B21,'選手データ入力'!$A$3:$E$42,4,0))</f>
      </c>
      <c r="X21" s="163"/>
      <c r="Y21" s="163">
        <f>IF($B21="","",VLOOKUP($B21,'選手データ入力'!$A$3:$E$42,5,0))</f>
      </c>
      <c r="Z21" s="163"/>
      <c r="AA21" s="163"/>
      <c r="AB21" s="163"/>
      <c r="AC21" s="163"/>
      <c r="AD21" s="163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45"/>
      <c r="AW21" s="48"/>
      <c r="AX21" s="29"/>
      <c r="AY21" s="28"/>
      <c r="AZ21" s="28"/>
      <c r="BA21" s="28"/>
      <c r="BB21" s="29"/>
    </row>
    <row r="22" spans="1:54" ht="22.5" customHeight="1">
      <c r="A22" s="42">
        <v>9</v>
      </c>
      <c r="B22" s="172">
        <f>IF('選手データ入力'!A31="","",'選手データ入力'!A31)</f>
      </c>
      <c r="C22" s="173"/>
      <c r="D22" s="173"/>
      <c r="E22" s="174">
        <f>IF(B22="","",VLOOKUP(B22,'選手データ入力'!$A$3:$E$42,2,0))</f>
      </c>
      <c r="F22" s="174"/>
      <c r="G22" s="174"/>
      <c r="H22" s="174"/>
      <c r="I22" s="174"/>
      <c r="J22" s="174"/>
      <c r="K22" s="174"/>
      <c r="L22" s="174"/>
      <c r="M22" s="174"/>
      <c r="N22" s="162">
        <f>IF($B22="","",VLOOKUP($B22,'選手データ入力'!$A$3:$E$42,3,0))</f>
      </c>
      <c r="O22" s="162"/>
      <c r="P22" s="162"/>
      <c r="Q22" s="162"/>
      <c r="R22" s="162"/>
      <c r="S22" s="162"/>
      <c r="T22" s="162"/>
      <c r="U22" s="162"/>
      <c r="V22" s="162"/>
      <c r="W22" s="163">
        <f>IF($B22="","",VLOOKUP($B22,'選手データ入力'!$A$3:$E$42,4,0))</f>
      </c>
      <c r="X22" s="163"/>
      <c r="Y22" s="163">
        <f>IF($B22="","",VLOOKUP($B22,'選手データ入力'!$A$3:$E$42,5,0))</f>
      </c>
      <c r="Z22" s="163"/>
      <c r="AA22" s="163"/>
      <c r="AB22" s="163"/>
      <c r="AC22" s="163"/>
      <c r="AD22" s="163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45"/>
      <c r="AW22" s="48"/>
      <c r="AX22" s="29"/>
      <c r="AY22" s="28"/>
      <c r="AZ22" s="28"/>
      <c r="BA22" s="28"/>
      <c r="BB22" s="29"/>
    </row>
    <row r="23" spans="1:54" ht="22.5" customHeight="1" thickBot="1">
      <c r="A23" s="42">
        <v>10</v>
      </c>
      <c r="B23" s="166">
        <f>IF('選手データ入力'!A32="","",'選手データ入力'!A32)</f>
      </c>
      <c r="C23" s="167"/>
      <c r="D23" s="167"/>
      <c r="E23" s="168">
        <f>IF(B23="","",VLOOKUP(B23,'選手データ入力'!$A$3:$E$42,2,0))</f>
      </c>
      <c r="F23" s="168"/>
      <c r="G23" s="168"/>
      <c r="H23" s="168"/>
      <c r="I23" s="168"/>
      <c r="J23" s="168"/>
      <c r="K23" s="168"/>
      <c r="L23" s="168"/>
      <c r="M23" s="168"/>
      <c r="N23" s="169">
        <f>IF($B23="","",VLOOKUP($B23,'選手データ入力'!$A$3:$E$42,3,0))</f>
      </c>
      <c r="O23" s="169"/>
      <c r="P23" s="169"/>
      <c r="Q23" s="169"/>
      <c r="R23" s="169"/>
      <c r="S23" s="169"/>
      <c r="T23" s="169"/>
      <c r="U23" s="169"/>
      <c r="V23" s="169"/>
      <c r="W23" s="164">
        <f>IF($B23="","",VLOOKUP($B23,'選手データ入力'!$A$3:$E$42,4,0))</f>
      </c>
      <c r="X23" s="164"/>
      <c r="Y23" s="164">
        <f>IF($B23="","",VLOOKUP($B23,'選手データ入力'!$A$3:$E$42,5,0))</f>
      </c>
      <c r="Z23" s="164"/>
      <c r="AA23" s="164"/>
      <c r="AB23" s="164"/>
      <c r="AC23" s="164"/>
      <c r="AD23" s="164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46"/>
      <c r="AW23" s="49"/>
      <c r="AX23" s="31"/>
      <c r="AY23" s="30"/>
      <c r="AZ23" s="30"/>
      <c r="BA23" s="30"/>
      <c r="BB23" s="31"/>
    </row>
    <row r="24" spans="1:54" ht="22.5" customHeight="1">
      <c r="A24" s="42">
        <v>11</v>
      </c>
      <c r="B24" s="175">
        <f>IF('選手データ入力'!A33="","",'選手データ入力'!A33)</f>
      </c>
      <c r="C24" s="176"/>
      <c r="D24" s="176"/>
      <c r="E24" s="177">
        <f>IF(B24="","",VLOOKUP(B24,'選手データ入力'!$A$3:$E$42,2,0))</f>
      </c>
      <c r="F24" s="177"/>
      <c r="G24" s="177"/>
      <c r="H24" s="177"/>
      <c r="I24" s="177"/>
      <c r="J24" s="177"/>
      <c r="K24" s="177"/>
      <c r="L24" s="177"/>
      <c r="M24" s="177"/>
      <c r="N24" s="170">
        <f>IF($B24="","",VLOOKUP($B24,'選手データ入力'!$A$3:$E$42,3,0))</f>
      </c>
      <c r="O24" s="170"/>
      <c r="P24" s="170"/>
      <c r="Q24" s="170"/>
      <c r="R24" s="170"/>
      <c r="S24" s="170"/>
      <c r="T24" s="170"/>
      <c r="U24" s="170"/>
      <c r="V24" s="170"/>
      <c r="W24" s="171">
        <f>IF($B24="","",VLOOKUP($B24,'選手データ入力'!$A$3:$E$42,4,0))</f>
      </c>
      <c r="X24" s="171"/>
      <c r="Y24" s="171">
        <f>IF($B24="","",VLOOKUP($B24,'選手データ入力'!$A$3:$E$42,5,0))</f>
      </c>
      <c r="Z24" s="171"/>
      <c r="AA24" s="171"/>
      <c r="AB24" s="171"/>
      <c r="AC24" s="171"/>
      <c r="AD24" s="171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44"/>
      <c r="AW24" s="47"/>
      <c r="AX24" s="27"/>
      <c r="AY24" s="26"/>
      <c r="AZ24" s="26"/>
      <c r="BA24" s="26"/>
      <c r="BB24" s="27"/>
    </row>
    <row r="25" spans="1:54" ht="22.5" customHeight="1">
      <c r="A25" s="42">
        <v>12</v>
      </c>
      <c r="B25" s="172">
        <f>IF('選手データ入力'!A34="","",'選手データ入力'!A34)</f>
      </c>
      <c r="C25" s="173"/>
      <c r="D25" s="173"/>
      <c r="E25" s="174">
        <f>IF(B25="","",VLOOKUP(B25,'選手データ入力'!$A$3:$E$42,2,0))</f>
      </c>
      <c r="F25" s="174"/>
      <c r="G25" s="174"/>
      <c r="H25" s="174"/>
      <c r="I25" s="174"/>
      <c r="J25" s="174"/>
      <c r="K25" s="174"/>
      <c r="L25" s="174"/>
      <c r="M25" s="174"/>
      <c r="N25" s="162">
        <f>IF($B25="","",VLOOKUP($B25,'選手データ入力'!$A$3:$E$42,3,0))</f>
      </c>
      <c r="O25" s="162"/>
      <c r="P25" s="162"/>
      <c r="Q25" s="162"/>
      <c r="R25" s="162"/>
      <c r="S25" s="162"/>
      <c r="T25" s="162"/>
      <c r="U25" s="162"/>
      <c r="V25" s="162"/>
      <c r="W25" s="163">
        <f>IF($B25="","",VLOOKUP($B25,'選手データ入力'!$A$3:$E$42,4,0))</f>
      </c>
      <c r="X25" s="163"/>
      <c r="Y25" s="163">
        <f>IF($B25="","",VLOOKUP($B25,'選手データ入力'!$A$3:$E$42,5,0))</f>
      </c>
      <c r="Z25" s="163"/>
      <c r="AA25" s="163"/>
      <c r="AB25" s="163"/>
      <c r="AC25" s="163"/>
      <c r="AD25" s="163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45"/>
      <c r="AW25" s="48"/>
      <c r="AX25" s="29"/>
      <c r="AY25" s="28"/>
      <c r="AZ25" s="28"/>
      <c r="BA25" s="28"/>
      <c r="BB25" s="29"/>
    </row>
    <row r="26" spans="1:54" ht="22.5" customHeight="1">
      <c r="A26" s="42">
        <v>13</v>
      </c>
      <c r="B26" s="172">
        <f>IF('選手データ入力'!A35="","",'選手データ入力'!A35)</f>
      </c>
      <c r="C26" s="173"/>
      <c r="D26" s="173"/>
      <c r="E26" s="174">
        <f>IF(B26="","",VLOOKUP(B26,'選手データ入力'!$A$3:$E$42,2,0))</f>
      </c>
      <c r="F26" s="174"/>
      <c r="G26" s="174"/>
      <c r="H26" s="174"/>
      <c r="I26" s="174"/>
      <c r="J26" s="174"/>
      <c r="K26" s="174"/>
      <c r="L26" s="174"/>
      <c r="M26" s="174"/>
      <c r="N26" s="162">
        <f>IF($B26="","",VLOOKUP($B26,'選手データ入力'!$A$3:$E$42,3,0))</f>
      </c>
      <c r="O26" s="162"/>
      <c r="P26" s="162"/>
      <c r="Q26" s="162"/>
      <c r="R26" s="162"/>
      <c r="S26" s="162"/>
      <c r="T26" s="162"/>
      <c r="U26" s="162"/>
      <c r="V26" s="162"/>
      <c r="W26" s="163">
        <f>IF($B26="","",VLOOKUP($B26,'選手データ入力'!$A$3:$E$42,4,0))</f>
      </c>
      <c r="X26" s="163"/>
      <c r="Y26" s="163">
        <f>IF($B26="","",VLOOKUP($B26,'選手データ入力'!$A$3:$E$42,5,0))</f>
      </c>
      <c r="Z26" s="163"/>
      <c r="AA26" s="163"/>
      <c r="AB26" s="163"/>
      <c r="AC26" s="163"/>
      <c r="AD26" s="163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45"/>
      <c r="AW26" s="48"/>
      <c r="AX26" s="29"/>
      <c r="AY26" s="28"/>
      <c r="AZ26" s="28"/>
      <c r="BA26" s="28"/>
      <c r="BB26" s="29"/>
    </row>
    <row r="27" spans="1:54" ht="22.5" customHeight="1">
      <c r="A27" s="42">
        <v>14</v>
      </c>
      <c r="B27" s="172">
        <f>IF('選手データ入力'!A36="","",'選手データ入力'!A36)</f>
      </c>
      <c r="C27" s="173"/>
      <c r="D27" s="173"/>
      <c r="E27" s="174">
        <f>IF(B27="","",VLOOKUP(B27,'選手データ入力'!$A$3:$E$42,2,0))</f>
      </c>
      <c r="F27" s="174"/>
      <c r="G27" s="174"/>
      <c r="H27" s="174"/>
      <c r="I27" s="174"/>
      <c r="J27" s="174"/>
      <c r="K27" s="174"/>
      <c r="L27" s="174"/>
      <c r="M27" s="174"/>
      <c r="N27" s="162">
        <f>IF($B27="","",VLOOKUP($B27,'選手データ入力'!$A$3:$E$42,3,0))</f>
      </c>
      <c r="O27" s="162"/>
      <c r="P27" s="162"/>
      <c r="Q27" s="162"/>
      <c r="R27" s="162"/>
      <c r="S27" s="162"/>
      <c r="T27" s="162"/>
      <c r="U27" s="162"/>
      <c r="V27" s="162"/>
      <c r="W27" s="163">
        <f>IF($B27="","",VLOOKUP($B27,'選手データ入力'!$A$3:$E$42,4,0))</f>
      </c>
      <c r="X27" s="163"/>
      <c r="Y27" s="163">
        <f>IF($B27="","",VLOOKUP($B27,'選手データ入力'!$A$3:$E$42,5,0))</f>
      </c>
      <c r="Z27" s="163"/>
      <c r="AA27" s="163"/>
      <c r="AB27" s="163"/>
      <c r="AC27" s="163"/>
      <c r="AD27" s="163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45"/>
      <c r="AW27" s="48"/>
      <c r="AX27" s="29"/>
      <c r="AY27" s="28"/>
      <c r="AZ27" s="28"/>
      <c r="BA27" s="28"/>
      <c r="BB27" s="29"/>
    </row>
    <row r="28" spans="1:54" ht="22.5" customHeight="1" thickBot="1">
      <c r="A28" s="42">
        <v>15</v>
      </c>
      <c r="B28" s="166">
        <f>IF('選手データ入力'!A37="","",'選手データ入力'!A37)</f>
      </c>
      <c r="C28" s="167"/>
      <c r="D28" s="167"/>
      <c r="E28" s="168">
        <f>IF(B28="","",VLOOKUP(B28,'選手データ入力'!$A$3:$E$42,2,0))</f>
      </c>
      <c r="F28" s="168"/>
      <c r="G28" s="168"/>
      <c r="H28" s="168"/>
      <c r="I28" s="168"/>
      <c r="J28" s="168"/>
      <c r="K28" s="168"/>
      <c r="L28" s="168"/>
      <c r="M28" s="168"/>
      <c r="N28" s="169">
        <f>IF($B28="","",VLOOKUP($B28,'選手データ入力'!$A$3:$E$42,3,0))</f>
      </c>
      <c r="O28" s="169"/>
      <c r="P28" s="169"/>
      <c r="Q28" s="169"/>
      <c r="R28" s="169"/>
      <c r="S28" s="169"/>
      <c r="T28" s="169"/>
      <c r="U28" s="169"/>
      <c r="V28" s="169"/>
      <c r="W28" s="164">
        <f>IF($B28="","",VLOOKUP($B28,'選手データ入力'!$A$3:$E$42,4,0))</f>
      </c>
      <c r="X28" s="164"/>
      <c r="Y28" s="164">
        <f>IF($B28="","",VLOOKUP($B28,'選手データ入力'!$A$3:$E$42,5,0))</f>
      </c>
      <c r="Z28" s="164"/>
      <c r="AA28" s="164"/>
      <c r="AB28" s="164"/>
      <c r="AC28" s="164"/>
      <c r="AD28" s="164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46"/>
      <c r="AW28" s="49"/>
      <c r="AX28" s="31"/>
      <c r="AY28" s="30"/>
      <c r="AZ28" s="30"/>
      <c r="BA28" s="30"/>
      <c r="BB28" s="31"/>
    </row>
    <row r="29" spans="1:54" ht="22.5" customHeight="1">
      <c r="A29" s="42">
        <v>16</v>
      </c>
      <c r="B29" s="175">
        <f>IF('選手データ入力'!A38="","",'選手データ入力'!A38)</f>
      </c>
      <c r="C29" s="176"/>
      <c r="D29" s="176"/>
      <c r="E29" s="177">
        <f>IF(B29="","",VLOOKUP(B29,'選手データ入力'!$A$3:$E$42,2,0))</f>
      </c>
      <c r="F29" s="177"/>
      <c r="G29" s="177"/>
      <c r="H29" s="177"/>
      <c r="I29" s="177"/>
      <c r="J29" s="177"/>
      <c r="K29" s="177"/>
      <c r="L29" s="177"/>
      <c r="M29" s="177"/>
      <c r="N29" s="170">
        <f>IF($B29="","",VLOOKUP($B29,'選手データ入力'!$A$3:$E$42,3,0))</f>
      </c>
      <c r="O29" s="170"/>
      <c r="P29" s="170"/>
      <c r="Q29" s="170"/>
      <c r="R29" s="170"/>
      <c r="S29" s="170"/>
      <c r="T29" s="170"/>
      <c r="U29" s="170"/>
      <c r="V29" s="170"/>
      <c r="W29" s="171">
        <f>IF($B29="","",VLOOKUP($B29,'選手データ入力'!$A$3:$E$42,4,0))</f>
      </c>
      <c r="X29" s="171"/>
      <c r="Y29" s="171">
        <f>IF($B29="","",VLOOKUP($B29,'選手データ入力'!$A$3:$E$42,5,0))</f>
      </c>
      <c r="Z29" s="171"/>
      <c r="AA29" s="171"/>
      <c r="AB29" s="171"/>
      <c r="AC29" s="171"/>
      <c r="AD29" s="171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44"/>
      <c r="AW29" s="47"/>
      <c r="AX29" s="27"/>
      <c r="AY29" s="26"/>
      <c r="AZ29" s="26"/>
      <c r="BA29" s="26"/>
      <c r="BB29" s="27"/>
    </row>
    <row r="30" spans="1:54" ht="22.5" customHeight="1">
      <c r="A30" s="42">
        <v>17</v>
      </c>
      <c r="B30" s="172">
        <f>IF('選手データ入力'!A39="","",'選手データ入力'!A39)</f>
      </c>
      <c r="C30" s="173"/>
      <c r="D30" s="173"/>
      <c r="E30" s="174">
        <f>IF(B30="","",VLOOKUP(B30,'選手データ入力'!$A$3:$E$42,2,0))</f>
      </c>
      <c r="F30" s="174"/>
      <c r="G30" s="174"/>
      <c r="H30" s="174"/>
      <c r="I30" s="174"/>
      <c r="J30" s="174"/>
      <c r="K30" s="174"/>
      <c r="L30" s="174"/>
      <c r="M30" s="174"/>
      <c r="N30" s="162">
        <f>IF($B30="","",VLOOKUP($B30,'選手データ入力'!$A$3:$E$42,3,0))</f>
      </c>
      <c r="O30" s="162"/>
      <c r="P30" s="162"/>
      <c r="Q30" s="162"/>
      <c r="R30" s="162"/>
      <c r="S30" s="162"/>
      <c r="T30" s="162"/>
      <c r="U30" s="162"/>
      <c r="V30" s="162"/>
      <c r="W30" s="163">
        <f>IF($B30="","",VLOOKUP($B30,'選手データ入力'!$A$3:$E$42,4,0))</f>
      </c>
      <c r="X30" s="163"/>
      <c r="Y30" s="163">
        <f>IF($B30="","",VLOOKUP($B30,'選手データ入力'!$A$3:$E$42,5,0))</f>
      </c>
      <c r="Z30" s="163"/>
      <c r="AA30" s="163"/>
      <c r="AB30" s="163"/>
      <c r="AC30" s="163"/>
      <c r="AD30" s="163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45"/>
      <c r="AW30" s="48"/>
      <c r="AX30" s="29"/>
      <c r="AY30" s="28"/>
      <c r="AZ30" s="28"/>
      <c r="BA30" s="28"/>
      <c r="BB30" s="29"/>
    </row>
    <row r="31" spans="1:54" ht="22.5" customHeight="1">
      <c r="A31" s="42">
        <v>18</v>
      </c>
      <c r="B31" s="172">
        <f>IF('選手データ入力'!A40="","",'選手データ入力'!A40)</f>
      </c>
      <c r="C31" s="173"/>
      <c r="D31" s="173"/>
      <c r="E31" s="174">
        <f>IF(B31="","",VLOOKUP(B31,'選手データ入力'!$A$3:$E$42,2,0))</f>
      </c>
      <c r="F31" s="174"/>
      <c r="G31" s="174"/>
      <c r="H31" s="174"/>
      <c r="I31" s="174"/>
      <c r="J31" s="174"/>
      <c r="K31" s="174"/>
      <c r="L31" s="174"/>
      <c r="M31" s="174"/>
      <c r="N31" s="162">
        <f>IF($B31="","",VLOOKUP($B31,'選手データ入力'!$A$3:$E$42,3,0))</f>
      </c>
      <c r="O31" s="162"/>
      <c r="P31" s="162"/>
      <c r="Q31" s="162"/>
      <c r="R31" s="162"/>
      <c r="S31" s="162"/>
      <c r="T31" s="162"/>
      <c r="U31" s="162"/>
      <c r="V31" s="162"/>
      <c r="W31" s="163">
        <f>IF($B31="","",VLOOKUP($B31,'選手データ入力'!$A$3:$E$42,4,0))</f>
      </c>
      <c r="X31" s="163"/>
      <c r="Y31" s="163">
        <f>IF($B31="","",VLOOKUP($B31,'選手データ入力'!$A$3:$E$42,5,0))</f>
      </c>
      <c r="Z31" s="163"/>
      <c r="AA31" s="163"/>
      <c r="AB31" s="163"/>
      <c r="AC31" s="163"/>
      <c r="AD31" s="163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45"/>
      <c r="AW31" s="48"/>
      <c r="AX31" s="29"/>
      <c r="AY31" s="28"/>
      <c r="AZ31" s="28"/>
      <c r="BA31" s="28"/>
      <c r="BB31" s="29"/>
    </row>
    <row r="32" spans="1:54" ht="22.5" customHeight="1">
      <c r="A32" s="42">
        <v>19</v>
      </c>
      <c r="B32" s="172">
        <f>IF('選手データ入力'!A41="","",'選手データ入力'!A41)</f>
      </c>
      <c r="C32" s="173"/>
      <c r="D32" s="173"/>
      <c r="E32" s="174">
        <f>IF(B32="","",VLOOKUP(B32,'選手データ入力'!$A$3:$E$42,2,0))</f>
      </c>
      <c r="F32" s="174"/>
      <c r="G32" s="174"/>
      <c r="H32" s="174"/>
      <c r="I32" s="174"/>
      <c r="J32" s="174"/>
      <c r="K32" s="174"/>
      <c r="L32" s="174"/>
      <c r="M32" s="174"/>
      <c r="N32" s="162">
        <f>IF($B32="","",VLOOKUP($B32,'選手データ入力'!$A$3:$E$42,3,0))</f>
      </c>
      <c r="O32" s="162"/>
      <c r="P32" s="162"/>
      <c r="Q32" s="162"/>
      <c r="R32" s="162"/>
      <c r="S32" s="162"/>
      <c r="T32" s="162"/>
      <c r="U32" s="162"/>
      <c r="V32" s="162"/>
      <c r="W32" s="163">
        <f>IF($B32="","",VLOOKUP($B32,'選手データ入力'!$A$3:$E$42,4,0))</f>
      </c>
      <c r="X32" s="163"/>
      <c r="Y32" s="163">
        <f>IF($B32="","",VLOOKUP($B32,'選手データ入力'!$A$3:$E$42,5,0))</f>
      </c>
      <c r="Z32" s="163"/>
      <c r="AA32" s="163"/>
      <c r="AB32" s="163"/>
      <c r="AC32" s="163"/>
      <c r="AD32" s="163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45"/>
      <c r="AW32" s="48"/>
      <c r="AX32" s="29"/>
      <c r="AY32" s="28"/>
      <c r="AZ32" s="28"/>
      <c r="BA32" s="28"/>
      <c r="BB32" s="29"/>
    </row>
    <row r="33" spans="1:54" ht="22.5" customHeight="1" thickBot="1">
      <c r="A33" s="42">
        <v>20</v>
      </c>
      <c r="B33" s="166">
        <f>IF('選手データ入力'!A42="","",'選手データ入力'!A42)</f>
      </c>
      <c r="C33" s="167"/>
      <c r="D33" s="167"/>
      <c r="E33" s="168">
        <f>IF(B33="","",VLOOKUP(B33,'選手データ入力'!$A$3:$E$42,2,0))</f>
      </c>
      <c r="F33" s="168"/>
      <c r="G33" s="168"/>
      <c r="H33" s="168"/>
      <c r="I33" s="168"/>
      <c r="J33" s="168"/>
      <c r="K33" s="168"/>
      <c r="L33" s="168"/>
      <c r="M33" s="168"/>
      <c r="N33" s="169">
        <f>IF($B33="","",VLOOKUP($B33,'選手データ入力'!$A$3:$E$42,3,0))</f>
      </c>
      <c r="O33" s="169"/>
      <c r="P33" s="169"/>
      <c r="Q33" s="169"/>
      <c r="R33" s="169"/>
      <c r="S33" s="169"/>
      <c r="T33" s="169"/>
      <c r="U33" s="169"/>
      <c r="V33" s="169"/>
      <c r="W33" s="164">
        <f>IF($B33="","",VLOOKUP($B33,'選手データ入力'!$A$3:$E$42,4,0))</f>
      </c>
      <c r="X33" s="164"/>
      <c r="Y33" s="164">
        <f>IF($B33="","",VLOOKUP($B33,'選手データ入力'!$A$3:$E$42,5,0))</f>
      </c>
      <c r="Z33" s="164"/>
      <c r="AA33" s="164"/>
      <c r="AB33" s="164"/>
      <c r="AC33" s="164"/>
      <c r="AD33" s="164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46"/>
      <c r="AW33" s="49"/>
      <c r="AX33" s="31"/>
      <c r="AY33" s="30"/>
      <c r="AZ33" s="30"/>
      <c r="BA33" s="30"/>
      <c r="BB33" s="31"/>
    </row>
    <row r="34" spans="2:50" ht="21">
      <c r="B34" s="135" t="s">
        <v>52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65"/>
    </row>
    <row r="35" spans="2:54" ht="18.75">
      <c r="B35" s="12"/>
      <c r="C35" s="2"/>
      <c r="D35" s="2"/>
      <c r="E35" s="2"/>
      <c r="F35" s="2"/>
      <c r="G35" s="10" t="s">
        <v>53</v>
      </c>
      <c r="I35" s="10"/>
      <c r="J35" s="10"/>
      <c r="K35" s="10"/>
      <c r="L35" s="51" t="str">
        <f>'基本入力'!$B$1</f>
        <v>第５９回北見支部高等学校新人陸上競技選手権大会</v>
      </c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10"/>
      <c r="AH35" s="10" t="s">
        <v>55</v>
      </c>
      <c r="AI35" s="10"/>
      <c r="AJ35" s="10"/>
      <c r="AK35" s="10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13"/>
      <c r="AY35" s="2"/>
      <c r="AZ35" s="2"/>
      <c r="BA35" s="2"/>
      <c r="BB35" s="2"/>
    </row>
    <row r="36" spans="2:50" ht="19.5" thickBo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 t="s">
        <v>56</v>
      </c>
      <c r="AK36" s="15"/>
      <c r="AL36" s="15"/>
      <c r="AM36" s="15"/>
      <c r="AN36" s="15"/>
      <c r="AO36" s="84">
        <f>'基本入力'!$B$8</f>
        <v>0</v>
      </c>
      <c r="AP36" s="84"/>
      <c r="AQ36" s="84"/>
      <c r="AR36" s="84"/>
      <c r="AS36" s="84"/>
      <c r="AT36" s="84"/>
      <c r="AU36" s="84"/>
      <c r="AV36" s="84"/>
      <c r="AW36" s="15"/>
      <c r="AX36" s="17"/>
    </row>
  </sheetData>
  <sheetProtection/>
  <mergeCells count="145">
    <mergeCell ref="AX6:AX13"/>
    <mergeCell ref="B1:AG1"/>
    <mergeCell ref="B3:B5"/>
    <mergeCell ref="C3:M5"/>
    <mergeCell ref="N3:N5"/>
    <mergeCell ref="O3:Z3"/>
    <mergeCell ref="AA3:AF5"/>
    <mergeCell ref="O4:Z4"/>
    <mergeCell ref="AK7:AK13"/>
    <mergeCell ref="AE6:AV6"/>
    <mergeCell ref="AM7:AM13"/>
    <mergeCell ref="AN7:AN13"/>
    <mergeCell ref="AW6:AW13"/>
    <mergeCell ref="O5:Z5"/>
    <mergeCell ref="Y6:AD13"/>
    <mergeCell ref="AO7:AO13"/>
    <mergeCell ref="AP7:AP13"/>
    <mergeCell ref="AE7:AE13"/>
    <mergeCell ref="AF7:AF13"/>
    <mergeCell ref="AG7:AG13"/>
    <mergeCell ref="B6:D13"/>
    <mergeCell ref="E6:M13"/>
    <mergeCell ref="N6:V13"/>
    <mergeCell ref="W6:X13"/>
    <mergeCell ref="AH7:AH13"/>
    <mergeCell ref="AI7:AI13"/>
    <mergeCell ref="AJ7:AJ13"/>
    <mergeCell ref="AL7:AL13"/>
    <mergeCell ref="AV7:AV13"/>
    <mergeCell ref="B14:D14"/>
    <mergeCell ref="E14:M14"/>
    <mergeCell ref="N14:V14"/>
    <mergeCell ref="W14:X14"/>
    <mergeCell ref="Y14:AD14"/>
    <mergeCell ref="AQ7:AQ13"/>
    <mergeCell ref="AR7:AR13"/>
    <mergeCell ref="AS7:AS13"/>
    <mergeCell ref="AT7:AT13"/>
    <mergeCell ref="Y15:AD15"/>
    <mergeCell ref="B16:D16"/>
    <mergeCell ref="E16:M16"/>
    <mergeCell ref="N16:V16"/>
    <mergeCell ref="W16:X16"/>
    <mergeCell ref="Y16:AD16"/>
    <mergeCell ref="B15:D15"/>
    <mergeCell ref="E15:M15"/>
    <mergeCell ref="N15:V15"/>
    <mergeCell ref="W15:X15"/>
    <mergeCell ref="Y17:AD17"/>
    <mergeCell ref="B18:D18"/>
    <mergeCell ref="E18:M18"/>
    <mergeCell ref="N18:V18"/>
    <mergeCell ref="W18:X18"/>
    <mergeCell ref="Y18:AD18"/>
    <mergeCell ref="B17:D17"/>
    <mergeCell ref="E17:M17"/>
    <mergeCell ref="N17:V17"/>
    <mergeCell ref="W17:X17"/>
    <mergeCell ref="Y19:AD19"/>
    <mergeCell ref="B20:D20"/>
    <mergeCell ref="E20:M20"/>
    <mergeCell ref="N20:V20"/>
    <mergeCell ref="W20:X20"/>
    <mergeCell ref="Y20:AD20"/>
    <mergeCell ref="B19:D19"/>
    <mergeCell ref="E19:M19"/>
    <mergeCell ref="N19:V19"/>
    <mergeCell ref="W19:X19"/>
    <mergeCell ref="Y21:AD21"/>
    <mergeCell ref="B22:D22"/>
    <mergeCell ref="E22:M22"/>
    <mergeCell ref="N22:V22"/>
    <mergeCell ref="W22:X22"/>
    <mergeCell ref="Y22:AD22"/>
    <mergeCell ref="B21:D21"/>
    <mergeCell ref="E21:M21"/>
    <mergeCell ref="N21:V21"/>
    <mergeCell ref="W21:X21"/>
    <mergeCell ref="Y23:AD23"/>
    <mergeCell ref="B24:D24"/>
    <mergeCell ref="E24:M24"/>
    <mergeCell ref="N24:V24"/>
    <mergeCell ref="W24:X24"/>
    <mergeCell ref="Y24:AD24"/>
    <mergeCell ref="B23:D23"/>
    <mergeCell ref="E23:M23"/>
    <mergeCell ref="N23:V23"/>
    <mergeCell ref="W23:X23"/>
    <mergeCell ref="Y25:AD25"/>
    <mergeCell ref="B26:D26"/>
    <mergeCell ref="E26:M26"/>
    <mergeCell ref="N26:V26"/>
    <mergeCell ref="W26:X26"/>
    <mergeCell ref="Y26:AD26"/>
    <mergeCell ref="B25:D25"/>
    <mergeCell ref="E25:M25"/>
    <mergeCell ref="N25:V25"/>
    <mergeCell ref="W25:X25"/>
    <mergeCell ref="Y27:AD27"/>
    <mergeCell ref="B28:D28"/>
    <mergeCell ref="E28:M28"/>
    <mergeCell ref="N28:V28"/>
    <mergeCell ref="W28:X28"/>
    <mergeCell ref="Y28:AD28"/>
    <mergeCell ref="B27:D27"/>
    <mergeCell ref="E27:M27"/>
    <mergeCell ref="N27:V27"/>
    <mergeCell ref="W27:X27"/>
    <mergeCell ref="Y29:AD29"/>
    <mergeCell ref="B30:D30"/>
    <mergeCell ref="E30:M30"/>
    <mergeCell ref="N30:V30"/>
    <mergeCell ref="W30:X30"/>
    <mergeCell ref="Y30:AD30"/>
    <mergeCell ref="B29:D29"/>
    <mergeCell ref="E29:M29"/>
    <mergeCell ref="N29:V29"/>
    <mergeCell ref="W29:X29"/>
    <mergeCell ref="Y31:AD31"/>
    <mergeCell ref="B32:D32"/>
    <mergeCell ref="E32:M32"/>
    <mergeCell ref="N32:V32"/>
    <mergeCell ref="W32:X32"/>
    <mergeCell ref="Y32:AD32"/>
    <mergeCell ref="B31:D31"/>
    <mergeCell ref="E31:M31"/>
    <mergeCell ref="N31:V31"/>
    <mergeCell ref="W31:X31"/>
    <mergeCell ref="AO36:AV36"/>
    <mergeCell ref="Y33:AD33"/>
    <mergeCell ref="B34:AX34"/>
    <mergeCell ref="B33:D33"/>
    <mergeCell ref="E33:M33"/>
    <mergeCell ref="N33:V33"/>
    <mergeCell ref="W33:X33"/>
    <mergeCell ref="B2:BB2"/>
    <mergeCell ref="AY7:AY13"/>
    <mergeCell ref="AZ7:AZ13"/>
    <mergeCell ref="BA7:BA13"/>
    <mergeCell ref="BB7:BB13"/>
    <mergeCell ref="AG3:BB3"/>
    <mergeCell ref="AG4:BB4"/>
    <mergeCell ref="AG5:BB5"/>
    <mergeCell ref="AY6:BB6"/>
    <mergeCell ref="AU7:AU1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G295"/>
  <sheetViews>
    <sheetView view="pageBreakPreview" zoomScaleSheetLayoutView="100" zoomScalePageLayoutView="0" workbookViewId="0" topLeftCell="A4">
      <selection activeCell="T292" sqref="T292:AD292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  <col min="31" max="33" width="2.25390625" style="0" customWidth="1"/>
  </cols>
  <sheetData>
    <row r="1" spans="1:32" ht="13.5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2:30" ht="17.25">
      <c r="B2" s="216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</row>
    <row r="3" spans="2:33" s="7" customFormat="1" ht="18.75" customHeight="1">
      <c r="B3" s="196" t="s">
        <v>45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  <c r="O3" s="192" t="s">
        <v>43</v>
      </c>
      <c r="P3" s="193"/>
      <c r="Q3" s="196" t="s">
        <v>46</v>
      </c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8"/>
      <c r="AE3" s="217" t="s">
        <v>96</v>
      </c>
      <c r="AF3" s="217"/>
      <c r="AG3" s="217"/>
    </row>
    <row r="4" spans="2:33" ht="31.5" customHeight="1">
      <c r="B4" s="210">
        <f>IF('選手データ入力'!F3="","",VLOOKUP(B6,'選手データ入力'!$A$2:$N$42,6,0))</f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  <c r="O4" s="194"/>
      <c r="P4" s="195"/>
      <c r="Q4" s="213" t="s">
        <v>44</v>
      </c>
      <c r="R4" s="214"/>
      <c r="S4" s="214"/>
      <c r="T4" s="214"/>
      <c r="U4" s="215"/>
      <c r="V4" s="210">
        <f>IF('選手データ入力'!H3="","",VLOOKUP(B6,'選手データ入力'!$A$2:$N$42,8,0))</f>
      </c>
      <c r="W4" s="211"/>
      <c r="X4" s="211"/>
      <c r="Y4" s="211"/>
      <c r="Z4" s="211"/>
      <c r="AA4" s="211"/>
      <c r="AB4" s="211"/>
      <c r="AC4" s="211"/>
      <c r="AD4" s="212"/>
      <c r="AE4" s="218"/>
      <c r="AF4" s="218"/>
      <c r="AG4" s="218"/>
    </row>
    <row r="5" spans="2:30" ht="18.75" customHeight="1">
      <c r="B5" s="213" t="s">
        <v>47</v>
      </c>
      <c r="C5" s="214"/>
      <c r="D5" s="214"/>
      <c r="E5" s="214"/>
      <c r="F5" s="215"/>
      <c r="G5" s="213" t="s">
        <v>48</v>
      </c>
      <c r="H5" s="214"/>
      <c r="I5" s="214"/>
      <c r="J5" s="214"/>
      <c r="K5" s="214"/>
      <c r="L5" s="214"/>
      <c r="M5" s="214"/>
      <c r="N5" s="214"/>
      <c r="O5" s="214"/>
      <c r="P5" s="214"/>
      <c r="Q5" s="215"/>
      <c r="R5" s="213" t="s">
        <v>1</v>
      </c>
      <c r="S5" s="215"/>
      <c r="T5" s="213" t="s">
        <v>49</v>
      </c>
      <c r="U5" s="214"/>
      <c r="V5" s="214"/>
      <c r="W5" s="214"/>
      <c r="X5" s="214"/>
      <c r="Y5" s="214"/>
      <c r="Z5" s="214"/>
      <c r="AA5" s="214"/>
      <c r="AB5" s="214"/>
      <c r="AC5" s="214"/>
      <c r="AD5" s="215"/>
    </row>
    <row r="6" spans="2:30" ht="27" customHeight="1">
      <c r="B6" s="199">
        <f>'男子一覧'!$B$14</f>
      </c>
      <c r="C6" s="200"/>
      <c r="D6" s="200"/>
      <c r="E6" s="200"/>
      <c r="F6" s="201"/>
      <c r="G6" s="199">
        <f>IF('選手データ入力'!B3="","",VLOOKUP(B6,'選手データ入力'!A2:N42,2,0))</f>
      </c>
      <c r="H6" s="200"/>
      <c r="I6" s="200"/>
      <c r="J6" s="200"/>
      <c r="K6" s="200"/>
      <c r="L6" s="200"/>
      <c r="M6" s="200"/>
      <c r="N6" s="200"/>
      <c r="O6" s="200"/>
      <c r="P6" s="200"/>
      <c r="Q6" s="201"/>
      <c r="R6" s="205">
        <f>IF('選手データ入力'!D3="","",VLOOKUP(B6,'選手データ入力'!A2:N42,4,0))</f>
      </c>
      <c r="S6" s="206"/>
      <c r="T6" s="199">
        <f>IF(B6="","",'基本入力'!$B$9)</f>
      </c>
      <c r="U6" s="200"/>
      <c r="V6" s="200"/>
      <c r="W6" s="200"/>
      <c r="X6" s="200"/>
      <c r="Y6" s="200"/>
      <c r="Z6" s="200"/>
      <c r="AA6" s="200"/>
      <c r="AB6" s="200"/>
      <c r="AC6" s="200"/>
      <c r="AD6" s="201"/>
    </row>
    <row r="7" spans="2:30" ht="27" customHeight="1">
      <c r="B7" s="202"/>
      <c r="C7" s="203"/>
      <c r="D7" s="203"/>
      <c r="E7" s="203"/>
      <c r="F7" s="204"/>
      <c r="G7" s="202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7"/>
      <c r="S7" s="208"/>
      <c r="T7" s="202"/>
      <c r="U7" s="203"/>
      <c r="V7" s="203"/>
      <c r="W7" s="203"/>
      <c r="X7" s="203"/>
      <c r="Y7" s="203"/>
      <c r="Z7" s="203"/>
      <c r="AA7" s="203"/>
      <c r="AB7" s="203"/>
      <c r="AC7" s="203"/>
      <c r="AD7" s="204"/>
    </row>
    <row r="8" spans="1:32" ht="13.5">
      <c r="A8" s="9" t="s">
        <v>90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0" ht="17.25">
      <c r="B9" s="216" t="s">
        <v>51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</row>
    <row r="10" spans="2:33" ht="18.75" customHeight="1">
      <c r="B10" s="196" t="s">
        <v>45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8"/>
      <c r="O10" s="192" t="s">
        <v>43</v>
      </c>
      <c r="P10" s="193"/>
      <c r="Q10" s="196" t="s">
        <v>46</v>
      </c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8"/>
      <c r="AE10" s="217" t="s">
        <v>96</v>
      </c>
      <c r="AF10" s="217"/>
      <c r="AG10" s="217"/>
    </row>
    <row r="11" spans="2:33" ht="31.5" customHeight="1">
      <c r="B11" s="210">
        <f>IF('選手データ入力'!F4="","",VLOOKUP(B13,'選手データ入力'!$A$2:$N$42,6,0))</f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94"/>
      <c r="P11" s="195"/>
      <c r="Q11" s="213" t="s">
        <v>44</v>
      </c>
      <c r="R11" s="214"/>
      <c r="S11" s="214"/>
      <c r="T11" s="214"/>
      <c r="U11" s="215"/>
      <c r="V11" s="210">
        <f>IF('選手データ入力'!H4="","",VLOOKUP(B13,'選手データ入力'!$A$2:$N$42,8,0))</f>
      </c>
      <c r="W11" s="211"/>
      <c r="X11" s="211"/>
      <c r="Y11" s="211"/>
      <c r="Z11" s="211"/>
      <c r="AA11" s="211"/>
      <c r="AB11" s="211"/>
      <c r="AC11" s="211"/>
      <c r="AD11" s="212"/>
      <c r="AE11" s="218"/>
      <c r="AF11" s="218"/>
      <c r="AG11" s="218"/>
    </row>
    <row r="12" spans="2:30" ht="18.75" customHeight="1">
      <c r="B12" s="213" t="s">
        <v>47</v>
      </c>
      <c r="C12" s="214"/>
      <c r="D12" s="214"/>
      <c r="E12" s="214"/>
      <c r="F12" s="215"/>
      <c r="G12" s="213" t="s">
        <v>48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 t="s">
        <v>1</v>
      </c>
      <c r="S12" s="215"/>
      <c r="T12" s="213" t="s">
        <v>49</v>
      </c>
      <c r="U12" s="214"/>
      <c r="V12" s="214"/>
      <c r="W12" s="214"/>
      <c r="X12" s="214"/>
      <c r="Y12" s="214"/>
      <c r="Z12" s="214"/>
      <c r="AA12" s="214"/>
      <c r="AB12" s="214"/>
      <c r="AC12" s="214"/>
      <c r="AD12" s="215"/>
    </row>
    <row r="13" spans="2:30" ht="27" customHeight="1">
      <c r="B13" s="199">
        <f>'男子一覧'!$B$15</f>
      </c>
      <c r="C13" s="200"/>
      <c r="D13" s="200"/>
      <c r="E13" s="200"/>
      <c r="F13" s="201"/>
      <c r="G13" s="199">
        <f>IF(B11="","",VLOOKUP(B13,'選手データ入力'!$A$2:$N$42,2,0))</f>
      </c>
      <c r="H13" s="200"/>
      <c r="I13" s="200"/>
      <c r="J13" s="200"/>
      <c r="K13" s="200"/>
      <c r="L13" s="200"/>
      <c r="M13" s="200"/>
      <c r="N13" s="200"/>
      <c r="O13" s="200"/>
      <c r="P13" s="200"/>
      <c r="Q13" s="201"/>
      <c r="R13" s="205">
        <f>IF(B11="","",VLOOKUP(B13,'選手データ入力'!$A$2:$N$42,4,0))</f>
      </c>
      <c r="S13" s="206"/>
      <c r="T13" s="199">
        <f>IF(B13="","",'基本入力'!$B$9)</f>
      </c>
      <c r="U13" s="200"/>
      <c r="V13" s="200"/>
      <c r="W13" s="200"/>
      <c r="X13" s="200"/>
      <c r="Y13" s="200"/>
      <c r="Z13" s="200"/>
      <c r="AA13" s="200"/>
      <c r="AB13" s="200"/>
      <c r="AC13" s="200"/>
      <c r="AD13" s="201"/>
    </row>
    <row r="14" spans="2:30" ht="27" customHeight="1">
      <c r="B14" s="202"/>
      <c r="C14" s="203"/>
      <c r="D14" s="203"/>
      <c r="E14" s="203"/>
      <c r="F14" s="204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4"/>
      <c r="R14" s="207"/>
      <c r="S14" s="208"/>
      <c r="T14" s="202"/>
      <c r="U14" s="203"/>
      <c r="V14" s="203"/>
      <c r="W14" s="203"/>
      <c r="X14" s="203"/>
      <c r="Y14" s="203"/>
      <c r="Z14" s="203"/>
      <c r="AA14" s="203"/>
      <c r="AB14" s="203"/>
      <c r="AC14" s="203"/>
      <c r="AD14" s="204"/>
    </row>
    <row r="15" spans="1:32" ht="13.5">
      <c r="A15" s="9" t="s">
        <v>90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0" ht="17.25">
      <c r="B16" s="216" t="s">
        <v>51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</row>
    <row r="17" spans="2:33" ht="18.75" customHeight="1">
      <c r="B17" s="196" t="s">
        <v>45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8"/>
      <c r="O17" s="192" t="s">
        <v>43</v>
      </c>
      <c r="P17" s="193"/>
      <c r="Q17" s="196" t="s">
        <v>46</v>
      </c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8"/>
      <c r="AE17" s="217" t="s">
        <v>96</v>
      </c>
      <c r="AF17" s="217"/>
      <c r="AG17" s="217"/>
    </row>
    <row r="18" spans="2:33" ht="31.5" customHeight="1">
      <c r="B18" s="210">
        <f>IF('選手データ入力'!F5="","",VLOOKUP(B20,'選手データ入力'!$A$2:$N$42,6,0))</f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2"/>
      <c r="O18" s="194"/>
      <c r="P18" s="195"/>
      <c r="Q18" s="213" t="s">
        <v>44</v>
      </c>
      <c r="R18" s="214"/>
      <c r="S18" s="214"/>
      <c r="T18" s="214"/>
      <c r="U18" s="215"/>
      <c r="V18" s="210">
        <f>IF('選手データ入力'!H3="","",VLOOKUP(B20,'選手データ入力'!$A$2:$N$42,8,0))</f>
      </c>
      <c r="W18" s="211"/>
      <c r="X18" s="211"/>
      <c r="Y18" s="211"/>
      <c r="Z18" s="211"/>
      <c r="AA18" s="211"/>
      <c r="AB18" s="211"/>
      <c r="AC18" s="211"/>
      <c r="AD18" s="212"/>
      <c r="AE18" s="218"/>
      <c r="AF18" s="218"/>
      <c r="AG18" s="218"/>
    </row>
    <row r="19" spans="2:30" ht="18.75" customHeight="1">
      <c r="B19" s="213" t="s">
        <v>47</v>
      </c>
      <c r="C19" s="214"/>
      <c r="D19" s="214"/>
      <c r="E19" s="214"/>
      <c r="F19" s="215"/>
      <c r="G19" s="213" t="s">
        <v>48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5"/>
      <c r="R19" s="209" t="s">
        <v>1</v>
      </c>
      <c r="S19" s="209"/>
      <c r="T19" s="213" t="s">
        <v>49</v>
      </c>
      <c r="U19" s="214"/>
      <c r="V19" s="214"/>
      <c r="W19" s="214"/>
      <c r="X19" s="214"/>
      <c r="Y19" s="214"/>
      <c r="Z19" s="214"/>
      <c r="AA19" s="214"/>
      <c r="AB19" s="214"/>
      <c r="AC19" s="214"/>
      <c r="AD19" s="215"/>
    </row>
    <row r="20" spans="2:30" ht="27" customHeight="1">
      <c r="B20" s="199">
        <f>'男子一覧'!$B$16</f>
      </c>
      <c r="C20" s="200"/>
      <c r="D20" s="200"/>
      <c r="E20" s="200"/>
      <c r="F20" s="201"/>
      <c r="G20" s="199">
        <f>IF(B18="","",VLOOKUP(B20,'選手データ入力'!$A$2:$N$42,2,0))</f>
      </c>
      <c r="H20" s="200"/>
      <c r="I20" s="200"/>
      <c r="J20" s="200"/>
      <c r="K20" s="200"/>
      <c r="L20" s="200"/>
      <c r="M20" s="200"/>
      <c r="N20" s="200"/>
      <c r="O20" s="200"/>
      <c r="P20" s="200"/>
      <c r="Q20" s="201"/>
      <c r="R20" s="205">
        <f>IF(B18="","",VLOOKUP(B20,'選手データ入力'!$A$2:$N$42,4,0))</f>
      </c>
      <c r="S20" s="206"/>
      <c r="T20" s="199">
        <f>IF(B20="","",'基本入力'!$B$9)</f>
      </c>
      <c r="U20" s="200"/>
      <c r="V20" s="200"/>
      <c r="W20" s="200"/>
      <c r="X20" s="200"/>
      <c r="Y20" s="200"/>
      <c r="Z20" s="200"/>
      <c r="AA20" s="200"/>
      <c r="AB20" s="200"/>
      <c r="AC20" s="200"/>
      <c r="AD20" s="201"/>
    </row>
    <row r="21" spans="2:30" ht="27" customHeight="1">
      <c r="B21" s="202"/>
      <c r="C21" s="203"/>
      <c r="D21" s="203"/>
      <c r="E21" s="203"/>
      <c r="F21" s="204"/>
      <c r="G21" s="202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R21" s="207"/>
      <c r="S21" s="208"/>
      <c r="T21" s="202"/>
      <c r="U21" s="203"/>
      <c r="V21" s="203"/>
      <c r="W21" s="203"/>
      <c r="X21" s="203"/>
      <c r="Y21" s="203"/>
      <c r="Z21" s="203"/>
      <c r="AA21" s="203"/>
      <c r="AB21" s="203"/>
      <c r="AC21" s="203"/>
      <c r="AD21" s="204"/>
    </row>
    <row r="22" spans="1:32" ht="13.5">
      <c r="A22" s="9" t="s">
        <v>90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2:30" ht="18" customHeight="1">
      <c r="B23" s="216" t="s">
        <v>51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</row>
    <row r="24" spans="2:33" ht="19.5" customHeight="1">
      <c r="B24" s="196" t="s">
        <v>45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192" t="s">
        <v>43</v>
      </c>
      <c r="P24" s="193"/>
      <c r="Q24" s="196" t="s">
        <v>46</v>
      </c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8"/>
      <c r="AE24" s="217" t="s">
        <v>96</v>
      </c>
      <c r="AF24" s="217"/>
      <c r="AG24" s="217"/>
    </row>
    <row r="25" spans="2:33" ht="31.5" customHeight="1">
      <c r="B25" s="210">
        <f>IF('選手データ入力'!F6="","",VLOOKUP(B27,'選手データ入力'!$A$2:$N$42,6,0))</f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2"/>
      <c r="O25" s="194"/>
      <c r="P25" s="195"/>
      <c r="Q25" s="213" t="s">
        <v>44</v>
      </c>
      <c r="R25" s="214"/>
      <c r="S25" s="214"/>
      <c r="T25" s="214"/>
      <c r="U25" s="215"/>
      <c r="V25" s="210">
        <f>IF('選手データ入力'!H4="","",VLOOKUP(B27,'選手データ入力'!$A$2:$N$42,8,0))</f>
      </c>
      <c r="W25" s="211"/>
      <c r="X25" s="211"/>
      <c r="Y25" s="211"/>
      <c r="Z25" s="211"/>
      <c r="AA25" s="211"/>
      <c r="AB25" s="211"/>
      <c r="AC25" s="211"/>
      <c r="AD25" s="212"/>
      <c r="AE25" s="218"/>
      <c r="AF25" s="218"/>
      <c r="AG25" s="218"/>
    </row>
    <row r="26" spans="2:30" ht="18.75" customHeight="1">
      <c r="B26" s="213" t="s">
        <v>47</v>
      </c>
      <c r="C26" s="214"/>
      <c r="D26" s="214"/>
      <c r="E26" s="214"/>
      <c r="F26" s="215"/>
      <c r="G26" s="213" t="s">
        <v>48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5"/>
      <c r="R26" s="209" t="s">
        <v>1</v>
      </c>
      <c r="S26" s="209"/>
      <c r="T26" s="213" t="s">
        <v>49</v>
      </c>
      <c r="U26" s="214"/>
      <c r="V26" s="214"/>
      <c r="W26" s="214"/>
      <c r="X26" s="214"/>
      <c r="Y26" s="214"/>
      <c r="Z26" s="214"/>
      <c r="AA26" s="214"/>
      <c r="AB26" s="214"/>
      <c r="AC26" s="214"/>
      <c r="AD26" s="215"/>
    </row>
    <row r="27" spans="2:30" ht="27" customHeight="1">
      <c r="B27" s="199">
        <f>'男子一覧'!$B$17</f>
      </c>
      <c r="C27" s="200"/>
      <c r="D27" s="200"/>
      <c r="E27" s="200"/>
      <c r="F27" s="201"/>
      <c r="G27" s="199">
        <f>IF(B25="","",VLOOKUP(B27,'選手データ入力'!$A$2:$N$42,2,0))</f>
      </c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205">
        <f>IF(B25="","",VLOOKUP(B27,'選手データ入力'!$A$2:$N$42,4,0))</f>
      </c>
      <c r="S27" s="206"/>
      <c r="T27" s="199">
        <f>IF(B27="","",'基本入力'!$B$9)</f>
      </c>
      <c r="U27" s="200"/>
      <c r="V27" s="200"/>
      <c r="W27" s="200"/>
      <c r="X27" s="200"/>
      <c r="Y27" s="200"/>
      <c r="Z27" s="200"/>
      <c r="AA27" s="200"/>
      <c r="AB27" s="200"/>
      <c r="AC27" s="200"/>
      <c r="AD27" s="201"/>
    </row>
    <row r="28" spans="2:30" ht="27" customHeight="1">
      <c r="B28" s="202"/>
      <c r="C28" s="203"/>
      <c r="D28" s="203"/>
      <c r="E28" s="203"/>
      <c r="F28" s="204"/>
      <c r="G28" s="202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207"/>
      <c r="S28" s="208"/>
      <c r="T28" s="202"/>
      <c r="U28" s="203"/>
      <c r="V28" s="203"/>
      <c r="W28" s="203"/>
      <c r="X28" s="203"/>
      <c r="Y28" s="203"/>
      <c r="Z28" s="203"/>
      <c r="AA28" s="203"/>
      <c r="AB28" s="203"/>
      <c r="AC28" s="203"/>
      <c r="AD28" s="204"/>
    </row>
    <row r="29" spans="1:32" ht="13.5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2:30" ht="18" customHeight="1">
      <c r="B30" s="216" t="s">
        <v>51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</row>
    <row r="31" spans="2:33" ht="19.5" customHeight="1">
      <c r="B31" s="196" t="s">
        <v>45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  <c r="O31" s="192" t="s">
        <v>43</v>
      </c>
      <c r="P31" s="193"/>
      <c r="Q31" s="196" t="s">
        <v>46</v>
      </c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8"/>
      <c r="AE31" s="217" t="s">
        <v>96</v>
      </c>
      <c r="AF31" s="217"/>
      <c r="AG31" s="217"/>
    </row>
    <row r="32" spans="2:33" ht="31.5" customHeight="1">
      <c r="B32" s="210">
        <f>IF('選手データ入力'!F7="","",VLOOKUP(B34,'選手データ入力'!$A$2:$N$42,6,0))</f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2"/>
      <c r="O32" s="194"/>
      <c r="P32" s="195"/>
      <c r="Q32" s="213" t="s">
        <v>44</v>
      </c>
      <c r="R32" s="214"/>
      <c r="S32" s="214"/>
      <c r="T32" s="214"/>
      <c r="U32" s="215"/>
      <c r="V32" s="210">
        <f>IF('選手データ入力'!H5="","",VLOOKUP(B34,'選手データ入力'!$A$2:$N$42,8,0))</f>
      </c>
      <c r="W32" s="211"/>
      <c r="X32" s="211"/>
      <c r="Y32" s="211"/>
      <c r="Z32" s="211"/>
      <c r="AA32" s="211"/>
      <c r="AB32" s="211"/>
      <c r="AC32" s="211"/>
      <c r="AD32" s="212"/>
      <c r="AE32" s="218"/>
      <c r="AF32" s="218"/>
      <c r="AG32" s="218"/>
    </row>
    <row r="33" spans="2:30" ht="18.75" customHeight="1">
      <c r="B33" s="213" t="s">
        <v>47</v>
      </c>
      <c r="C33" s="214"/>
      <c r="D33" s="214"/>
      <c r="E33" s="214"/>
      <c r="F33" s="215"/>
      <c r="G33" s="213" t="s">
        <v>48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5"/>
      <c r="R33" s="209" t="s">
        <v>1</v>
      </c>
      <c r="S33" s="209"/>
      <c r="T33" s="213" t="s">
        <v>49</v>
      </c>
      <c r="U33" s="214"/>
      <c r="V33" s="214"/>
      <c r="W33" s="214"/>
      <c r="X33" s="214"/>
      <c r="Y33" s="214"/>
      <c r="Z33" s="214"/>
      <c r="AA33" s="214"/>
      <c r="AB33" s="214"/>
      <c r="AC33" s="214"/>
      <c r="AD33" s="215"/>
    </row>
    <row r="34" spans="2:30" ht="27" customHeight="1">
      <c r="B34" s="199">
        <f>'男子一覧'!$B$18</f>
      </c>
      <c r="C34" s="200"/>
      <c r="D34" s="200"/>
      <c r="E34" s="200"/>
      <c r="F34" s="201"/>
      <c r="G34" s="199">
        <f>IF(B32="","",VLOOKUP(B34,'選手データ入力'!$A$2:$N$42,2,0))</f>
      </c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5">
        <f>IF(B32="","",VLOOKUP(B34,'選手データ入力'!$A$2:$N$42,4,0))</f>
      </c>
      <c r="S34" s="206"/>
      <c r="T34" s="199">
        <f>IF(B34="","",'基本入力'!$B$9)</f>
      </c>
      <c r="U34" s="200"/>
      <c r="V34" s="200"/>
      <c r="W34" s="200"/>
      <c r="X34" s="200"/>
      <c r="Y34" s="200"/>
      <c r="Z34" s="200"/>
      <c r="AA34" s="200"/>
      <c r="AB34" s="200"/>
      <c r="AC34" s="200"/>
      <c r="AD34" s="201"/>
    </row>
    <row r="35" spans="2:30" ht="27" customHeight="1">
      <c r="B35" s="202"/>
      <c r="C35" s="203"/>
      <c r="D35" s="203"/>
      <c r="E35" s="203"/>
      <c r="F35" s="204"/>
      <c r="G35" s="202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7"/>
      <c r="S35" s="208"/>
      <c r="T35" s="202"/>
      <c r="U35" s="203"/>
      <c r="V35" s="203"/>
      <c r="W35" s="203"/>
      <c r="X35" s="203"/>
      <c r="Y35" s="203"/>
      <c r="Z35" s="203"/>
      <c r="AA35" s="203"/>
      <c r="AB35" s="203"/>
      <c r="AC35" s="203"/>
      <c r="AD35" s="204"/>
    </row>
    <row r="36" spans="1:32" ht="13.5">
      <c r="A36" s="9" t="s">
        <v>90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ht="13.5" customHeight="1"/>
    <row r="38" spans="1:32" ht="13.5" customHeight="1">
      <c r="A38" s="9" t="s">
        <v>90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2:30" ht="17.25">
      <c r="B39" s="216" t="s">
        <v>51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</row>
    <row r="40" spans="2:33" s="7" customFormat="1" ht="18.75" customHeight="1">
      <c r="B40" s="196" t="s">
        <v>45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2" t="s">
        <v>43</v>
      </c>
      <c r="P40" s="193"/>
      <c r="Q40" s="196" t="s">
        <v>46</v>
      </c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8"/>
      <c r="AE40" s="217" t="s">
        <v>96</v>
      </c>
      <c r="AF40" s="217"/>
      <c r="AG40" s="217"/>
    </row>
    <row r="41" spans="2:33" ht="31.5" customHeight="1">
      <c r="B41" s="210">
        <f>IF('選手データ入力'!F8="","",VLOOKUP(B43,'選手データ入力'!$A$2:$N$42,6,0))</f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2"/>
      <c r="O41" s="194"/>
      <c r="P41" s="195"/>
      <c r="Q41" s="213" t="s">
        <v>44</v>
      </c>
      <c r="R41" s="214"/>
      <c r="S41" s="214"/>
      <c r="T41" s="214"/>
      <c r="U41" s="215"/>
      <c r="V41" s="210">
        <f>IF('選手データ入力'!H6="","",VLOOKUP(B43,'選手データ入力'!$A$2:$N$42,8,0))</f>
      </c>
      <c r="W41" s="211"/>
      <c r="X41" s="211"/>
      <c r="Y41" s="211"/>
      <c r="Z41" s="211"/>
      <c r="AA41" s="211"/>
      <c r="AB41" s="211"/>
      <c r="AC41" s="211"/>
      <c r="AD41" s="212"/>
      <c r="AE41" s="218"/>
      <c r="AF41" s="218"/>
      <c r="AG41" s="218"/>
    </row>
    <row r="42" spans="2:30" ht="18.75" customHeight="1">
      <c r="B42" s="213" t="s">
        <v>47</v>
      </c>
      <c r="C42" s="214"/>
      <c r="D42" s="214"/>
      <c r="E42" s="214"/>
      <c r="F42" s="215"/>
      <c r="G42" s="213" t="s">
        <v>48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5"/>
      <c r="R42" s="209" t="s">
        <v>1</v>
      </c>
      <c r="S42" s="209"/>
      <c r="T42" s="213" t="s">
        <v>49</v>
      </c>
      <c r="U42" s="214"/>
      <c r="V42" s="214"/>
      <c r="W42" s="214"/>
      <c r="X42" s="214"/>
      <c r="Y42" s="214"/>
      <c r="Z42" s="214"/>
      <c r="AA42" s="214"/>
      <c r="AB42" s="214"/>
      <c r="AC42" s="214"/>
      <c r="AD42" s="215"/>
    </row>
    <row r="43" spans="2:30" ht="27" customHeight="1">
      <c r="B43" s="199">
        <f>'男子一覧'!$B$19</f>
      </c>
      <c r="C43" s="200"/>
      <c r="D43" s="200"/>
      <c r="E43" s="200"/>
      <c r="F43" s="201"/>
      <c r="G43" s="199">
        <f>IF(B41="","",VLOOKUP(B43,'選手データ入力'!$A$2:$N$42,2,0))</f>
      </c>
      <c r="H43" s="200"/>
      <c r="I43" s="200"/>
      <c r="J43" s="200"/>
      <c r="K43" s="200"/>
      <c r="L43" s="200"/>
      <c r="M43" s="200"/>
      <c r="N43" s="200"/>
      <c r="O43" s="200"/>
      <c r="P43" s="200"/>
      <c r="Q43" s="201"/>
      <c r="R43" s="205">
        <f>IF(B41="","",VLOOKUP(B43,'選手データ入力'!$A$2:$N$42,4,0))</f>
      </c>
      <c r="S43" s="206"/>
      <c r="T43" s="199">
        <f>IF(B43="","",'基本入力'!$B$9)</f>
      </c>
      <c r="U43" s="200"/>
      <c r="V43" s="200"/>
      <c r="W43" s="200"/>
      <c r="X43" s="200"/>
      <c r="Y43" s="200"/>
      <c r="Z43" s="200"/>
      <c r="AA43" s="200"/>
      <c r="AB43" s="200"/>
      <c r="AC43" s="200"/>
      <c r="AD43" s="201"/>
    </row>
    <row r="44" spans="2:30" ht="27" customHeight="1">
      <c r="B44" s="202"/>
      <c r="C44" s="203"/>
      <c r="D44" s="203"/>
      <c r="E44" s="203"/>
      <c r="F44" s="204"/>
      <c r="G44" s="202"/>
      <c r="H44" s="203"/>
      <c r="I44" s="203"/>
      <c r="J44" s="203"/>
      <c r="K44" s="203"/>
      <c r="L44" s="203"/>
      <c r="M44" s="203"/>
      <c r="N44" s="203"/>
      <c r="O44" s="203"/>
      <c r="P44" s="203"/>
      <c r="Q44" s="204"/>
      <c r="R44" s="207"/>
      <c r="S44" s="208"/>
      <c r="T44" s="202"/>
      <c r="U44" s="203"/>
      <c r="V44" s="203"/>
      <c r="W44" s="203"/>
      <c r="X44" s="203"/>
      <c r="Y44" s="203"/>
      <c r="Z44" s="203"/>
      <c r="AA44" s="203"/>
      <c r="AB44" s="203"/>
      <c r="AC44" s="203"/>
      <c r="AD44" s="204"/>
    </row>
    <row r="45" spans="1:32" ht="13.5">
      <c r="A45" s="9" t="s">
        <v>90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2:30" ht="17.25">
      <c r="B46" s="216" t="s">
        <v>51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</row>
    <row r="47" spans="2:33" ht="18.75" customHeight="1">
      <c r="B47" s="196" t="s">
        <v>45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8"/>
      <c r="O47" s="192" t="s">
        <v>43</v>
      </c>
      <c r="P47" s="193"/>
      <c r="Q47" s="196" t="s">
        <v>46</v>
      </c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8"/>
      <c r="AE47" s="217" t="s">
        <v>96</v>
      </c>
      <c r="AF47" s="217"/>
      <c r="AG47" s="217"/>
    </row>
    <row r="48" spans="2:33" ht="31.5" customHeight="1">
      <c r="B48" s="210">
        <f>IF('選手データ入力'!F9="","",VLOOKUP(B50,'選手データ入力'!$A$2:$N$42,6,0))</f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2"/>
      <c r="O48" s="194"/>
      <c r="P48" s="195"/>
      <c r="Q48" s="213" t="s">
        <v>44</v>
      </c>
      <c r="R48" s="214"/>
      <c r="S48" s="214"/>
      <c r="T48" s="214"/>
      <c r="U48" s="215"/>
      <c r="V48" s="210">
        <f>IF('選手データ入力'!H7="","",VLOOKUP(B50,'選手データ入力'!$A$2:$N$42,8,0))</f>
      </c>
      <c r="W48" s="211"/>
      <c r="X48" s="211"/>
      <c r="Y48" s="211"/>
      <c r="Z48" s="211"/>
      <c r="AA48" s="211"/>
      <c r="AB48" s="211"/>
      <c r="AC48" s="211"/>
      <c r="AD48" s="212"/>
      <c r="AE48" s="218"/>
      <c r="AF48" s="218"/>
      <c r="AG48" s="218"/>
    </row>
    <row r="49" spans="2:30" ht="18.75" customHeight="1">
      <c r="B49" s="213" t="s">
        <v>47</v>
      </c>
      <c r="C49" s="214"/>
      <c r="D49" s="214"/>
      <c r="E49" s="214"/>
      <c r="F49" s="215"/>
      <c r="G49" s="213" t="s">
        <v>48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5"/>
      <c r="R49" s="209" t="s">
        <v>1</v>
      </c>
      <c r="S49" s="209"/>
      <c r="T49" s="213" t="s">
        <v>49</v>
      </c>
      <c r="U49" s="214"/>
      <c r="V49" s="214"/>
      <c r="W49" s="214"/>
      <c r="X49" s="214"/>
      <c r="Y49" s="214"/>
      <c r="Z49" s="214"/>
      <c r="AA49" s="214"/>
      <c r="AB49" s="214"/>
      <c r="AC49" s="214"/>
      <c r="AD49" s="215"/>
    </row>
    <row r="50" spans="2:30" ht="27" customHeight="1">
      <c r="B50" s="199">
        <f>'男子一覧'!$B$20</f>
      </c>
      <c r="C50" s="200"/>
      <c r="D50" s="200"/>
      <c r="E50" s="200"/>
      <c r="F50" s="201"/>
      <c r="G50" s="199">
        <f>IF(B48="","",VLOOKUP(B50,'選手データ入力'!$A$2:$N$42,2,0))</f>
      </c>
      <c r="H50" s="200"/>
      <c r="I50" s="200"/>
      <c r="J50" s="200"/>
      <c r="K50" s="200"/>
      <c r="L50" s="200"/>
      <c r="M50" s="200"/>
      <c r="N50" s="200"/>
      <c r="O50" s="200"/>
      <c r="P50" s="200"/>
      <c r="Q50" s="201"/>
      <c r="R50" s="205">
        <f>IF(B48="","",VLOOKUP(B50,'選手データ入力'!$A$2:$N$42,4,0))</f>
      </c>
      <c r="S50" s="206"/>
      <c r="T50" s="199">
        <f>IF(B50="","",'基本入力'!$B$9)</f>
      </c>
      <c r="U50" s="200"/>
      <c r="V50" s="200"/>
      <c r="W50" s="200"/>
      <c r="X50" s="200"/>
      <c r="Y50" s="200"/>
      <c r="Z50" s="200"/>
      <c r="AA50" s="200"/>
      <c r="AB50" s="200"/>
      <c r="AC50" s="200"/>
      <c r="AD50" s="201"/>
    </row>
    <row r="51" spans="2:30" ht="27" customHeight="1">
      <c r="B51" s="202"/>
      <c r="C51" s="203"/>
      <c r="D51" s="203"/>
      <c r="E51" s="203"/>
      <c r="F51" s="204"/>
      <c r="G51" s="202"/>
      <c r="H51" s="203"/>
      <c r="I51" s="203"/>
      <c r="J51" s="203"/>
      <c r="K51" s="203"/>
      <c r="L51" s="203"/>
      <c r="M51" s="203"/>
      <c r="N51" s="203"/>
      <c r="O51" s="203"/>
      <c r="P51" s="203"/>
      <c r="Q51" s="204"/>
      <c r="R51" s="207"/>
      <c r="S51" s="208"/>
      <c r="T51" s="202"/>
      <c r="U51" s="203"/>
      <c r="V51" s="203"/>
      <c r="W51" s="203"/>
      <c r="X51" s="203"/>
      <c r="Y51" s="203"/>
      <c r="Z51" s="203"/>
      <c r="AA51" s="203"/>
      <c r="AB51" s="203"/>
      <c r="AC51" s="203"/>
      <c r="AD51" s="204"/>
    </row>
    <row r="52" spans="1:32" ht="13.5">
      <c r="A52" s="9" t="s">
        <v>90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2:30" ht="17.25">
      <c r="B53" s="216" t="s">
        <v>51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</row>
    <row r="54" spans="2:33" ht="18.75" customHeight="1">
      <c r="B54" s="196" t="s">
        <v>45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8"/>
      <c r="O54" s="192" t="s">
        <v>43</v>
      </c>
      <c r="P54" s="193"/>
      <c r="Q54" s="196" t="s">
        <v>46</v>
      </c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8"/>
      <c r="AE54" s="217" t="s">
        <v>96</v>
      </c>
      <c r="AF54" s="217"/>
      <c r="AG54" s="217"/>
    </row>
    <row r="55" spans="2:33" ht="31.5" customHeight="1">
      <c r="B55" s="210">
        <f>IF('選手データ入力'!F10="","",VLOOKUP(B57,'選手データ入力'!$A$2:$N$42,6,0))</f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2"/>
      <c r="O55" s="194"/>
      <c r="P55" s="195"/>
      <c r="Q55" s="213" t="s">
        <v>44</v>
      </c>
      <c r="R55" s="214"/>
      <c r="S55" s="214"/>
      <c r="T55" s="214"/>
      <c r="U55" s="215"/>
      <c r="V55" s="210">
        <f>IF('選手データ入力'!H8="","",VLOOKUP(B57,'選手データ入力'!$A$2:$N$42,8,0))</f>
      </c>
      <c r="W55" s="211"/>
      <c r="X55" s="211"/>
      <c r="Y55" s="211"/>
      <c r="Z55" s="211"/>
      <c r="AA55" s="211"/>
      <c r="AB55" s="211"/>
      <c r="AC55" s="211"/>
      <c r="AD55" s="212"/>
      <c r="AE55" s="218"/>
      <c r="AF55" s="218"/>
      <c r="AG55" s="218"/>
    </row>
    <row r="56" spans="2:30" ht="18.75" customHeight="1">
      <c r="B56" s="213" t="s">
        <v>47</v>
      </c>
      <c r="C56" s="214"/>
      <c r="D56" s="214"/>
      <c r="E56" s="214"/>
      <c r="F56" s="215"/>
      <c r="G56" s="213" t="s">
        <v>48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5"/>
      <c r="R56" s="209" t="s">
        <v>1</v>
      </c>
      <c r="S56" s="209"/>
      <c r="T56" s="213" t="s">
        <v>49</v>
      </c>
      <c r="U56" s="214"/>
      <c r="V56" s="214"/>
      <c r="W56" s="214"/>
      <c r="X56" s="214"/>
      <c r="Y56" s="214"/>
      <c r="Z56" s="214"/>
      <c r="AA56" s="214"/>
      <c r="AB56" s="214"/>
      <c r="AC56" s="214"/>
      <c r="AD56" s="215"/>
    </row>
    <row r="57" spans="2:30" ht="27" customHeight="1">
      <c r="B57" s="199">
        <f>'男子一覧'!$B$21</f>
      </c>
      <c r="C57" s="200"/>
      <c r="D57" s="200"/>
      <c r="E57" s="200"/>
      <c r="F57" s="201"/>
      <c r="G57" s="199">
        <f>IF(B55="","",VLOOKUP(B57,'選手データ入力'!$A$2:$N$42,2,0))</f>
      </c>
      <c r="H57" s="200"/>
      <c r="I57" s="200"/>
      <c r="J57" s="200"/>
      <c r="K57" s="200"/>
      <c r="L57" s="200"/>
      <c r="M57" s="200"/>
      <c r="N57" s="200"/>
      <c r="O57" s="200"/>
      <c r="P57" s="200"/>
      <c r="Q57" s="201"/>
      <c r="R57" s="205">
        <f>IF(B55="","",VLOOKUP(B57,'選手データ入力'!$A$2:$N$42,4,0))</f>
      </c>
      <c r="S57" s="206"/>
      <c r="T57" s="199">
        <f>IF(B57="","",'基本入力'!$B$9)</f>
      </c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</row>
    <row r="58" spans="2:30" ht="27" customHeight="1">
      <c r="B58" s="202"/>
      <c r="C58" s="203"/>
      <c r="D58" s="203"/>
      <c r="E58" s="203"/>
      <c r="F58" s="204"/>
      <c r="G58" s="202"/>
      <c r="H58" s="203"/>
      <c r="I58" s="203"/>
      <c r="J58" s="203"/>
      <c r="K58" s="203"/>
      <c r="L58" s="203"/>
      <c r="M58" s="203"/>
      <c r="N58" s="203"/>
      <c r="O58" s="203"/>
      <c r="P58" s="203"/>
      <c r="Q58" s="204"/>
      <c r="R58" s="207"/>
      <c r="S58" s="208"/>
      <c r="T58" s="202"/>
      <c r="U58" s="203"/>
      <c r="V58" s="203"/>
      <c r="W58" s="203"/>
      <c r="X58" s="203"/>
      <c r="Y58" s="203"/>
      <c r="Z58" s="203"/>
      <c r="AA58" s="203"/>
      <c r="AB58" s="203"/>
      <c r="AC58" s="203"/>
      <c r="AD58" s="204"/>
    </row>
    <row r="59" spans="1:32" ht="13.5">
      <c r="A59" s="9" t="s">
        <v>90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2:30" ht="18" customHeight="1">
      <c r="B60" s="216" t="s">
        <v>51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</row>
    <row r="61" spans="2:33" ht="19.5" customHeight="1">
      <c r="B61" s="196" t="s">
        <v>45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8"/>
      <c r="O61" s="192" t="s">
        <v>43</v>
      </c>
      <c r="P61" s="193"/>
      <c r="Q61" s="196" t="s">
        <v>46</v>
      </c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8"/>
      <c r="AE61" s="217" t="s">
        <v>96</v>
      </c>
      <c r="AF61" s="217"/>
      <c r="AG61" s="217"/>
    </row>
    <row r="62" spans="2:33" ht="31.5" customHeight="1">
      <c r="B62" s="210">
        <f>IF('選手データ入力'!F11="","",VLOOKUP(B64,'選手データ入力'!$A$2:$N$42,6,0))</f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2"/>
      <c r="O62" s="194"/>
      <c r="P62" s="195"/>
      <c r="Q62" s="213" t="s">
        <v>44</v>
      </c>
      <c r="R62" s="214"/>
      <c r="S62" s="214"/>
      <c r="T62" s="214"/>
      <c r="U62" s="215"/>
      <c r="V62" s="210">
        <f>IF('選手データ入力'!H9="","",VLOOKUP(B64,'選手データ入力'!$A$2:$N$42,8,0))</f>
      </c>
      <c r="W62" s="211"/>
      <c r="X62" s="211"/>
      <c r="Y62" s="211"/>
      <c r="Z62" s="211"/>
      <c r="AA62" s="211"/>
      <c r="AB62" s="211"/>
      <c r="AC62" s="211"/>
      <c r="AD62" s="212"/>
      <c r="AE62" s="218"/>
      <c r="AF62" s="218"/>
      <c r="AG62" s="218"/>
    </row>
    <row r="63" spans="2:30" ht="18.75" customHeight="1">
      <c r="B63" s="213" t="s">
        <v>47</v>
      </c>
      <c r="C63" s="214"/>
      <c r="D63" s="214"/>
      <c r="E63" s="214"/>
      <c r="F63" s="215"/>
      <c r="G63" s="213" t="s">
        <v>48</v>
      </c>
      <c r="H63" s="214"/>
      <c r="I63" s="214"/>
      <c r="J63" s="214"/>
      <c r="K63" s="214"/>
      <c r="L63" s="214"/>
      <c r="M63" s="214"/>
      <c r="N63" s="214"/>
      <c r="O63" s="214"/>
      <c r="P63" s="214"/>
      <c r="Q63" s="215"/>
      <c r="R63" s="209" t="s">
        <v>1</v>
      </c>
      <c r="S63" s="209"/>
      <c r="T63" s="213" t="s">
        <v>49</v>
      </c>
      <c r="U63" s="214"/>
      <c r="V63" s="214"/>
      <c r="W63" s="214"/>
      <c r="X63" s="214"/>
      <c r="Y63" s="214"/>
      <c r="Z63" s="214"/>
      <c r="AA63" s="214"/>
      <c r="AB63" s="214"/>
      <c r="AC63" s="214"/>
      <c r="AD63" s="215"/>
    </row>
    <row r="64" spans="2:30" ht="27" customHeight="1">
      <c r="B64" s="199">
        <f>'男子一覧'!$B$22</f>
      </c>
      <c r="C64" s="200"/>
      <c r="D64" s="200"/>
      <c r="E64" s="200"/>
      <c r="F64" s="201"/>
      <c r="G64" s="199">
        <f>IF(B62="","",VLOOKUP(B64,'選手データ入力'!$A$2:$N$42,2,0))</f>
      </c>
      <c r="H64" s="200"/>
      <c r="I64" s="200"/>
      <c r="J64" s="200"/>
      <c r="K64" s="200"/>
      <c r="L64" s="200"/>
      <c r="M64" s="200"/>
      <c r="N64" s="200"/>
      <c r="O64" s="200"/>
      <c r="P64" s="200"/>
      <c r="Q64" s="201"/>
      <c r="R64" s="205">
        <f>IF(B62="","",VLOOKUP(B64,'選手データ入力'!$A$2:$N$42,4,0))</f>
      </c>
      <c r="S64" s="206"/>
      <c r="T64" s="199">
        <f>IF(B64="","",'基本入力'!$B$9)</f>
      </c>
      <c r="U64" s="200"/>
      <c r="V64" s="200"/>
      <c r="W64" s="200"/>
      <c r="X64" s="200"/>
      <c r="Y64" s="200"/>
      <c r="Z64" s="200"/>
      <c r="AA64" s="200"/>
      <c r="AB64" s="200"/>
      <c r="AC64" s="200"/>
      <c r="AD64" s="201"/>
    </row>
    <row r="65" spans="2:30" ht="27" customHeight="1">
      <c r="B65" s="202"/>
      <c r="C65" s="203"/>
      <c r="D65" s="203"/>
      <c r="E65" s="203"/>
      <c r="F65" s="204"/>
      <c r="G65" s="202"/>
      <c r="H65" s="203"/>
      <c r="I65" s="203"/>
      <c r="J65" s="203"/>
      <c r="K65" s="203"/>
      <c r="L65" s="203"/>
      <c r="M65" s="203"/>
      <c r="N65" s="203"/>
      <c r="O65" s="203"/>
      <c r="P65" s="203"/>
      <c r="Q65" s="204"/>
      <c r="R65" s="207"/>
      <c r="S65" s="208"/>
      <c r="T65" s="202"/>
      <c r="U65" s="203"/>
      <c r="V65" s="203"/>
      <c r="W65" s="203"/>
      <c r="X65" s="203"/>
      <c r="Y65" s="203"/>
      <c r="Z65" s="203"/>
      <c r="AA65" s="203"/>
      <c r="AB65" s="203"/>
      <c r="AC65" s="203"/>
      <c r="AD65" s="204"/>
    </row>
    <row r="66" spans="1:32" ht="13.5">
      <c r="A66" s="9" t="s">
        <v>90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2:30" ht="18" customHeight="1">
      <c r="B67" s="216" t="s">
        <v>51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</row>
    <row r="68" spans="2:33" ht="19.5" customHeight="1">
      <c r="B68" s="196" t="s">
        <v>45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8"/>
      <c r="O68" s="192" t="s">
        <v>43</v>
      </c>
      <c r="P68" s="193"/>
      <c r="Q68" s="196" t="s">
        <v>46</v>
      </c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217" t="s">
        <v>96</v>
      </c>
      <c r="AF68" s="217"/>
      <c r="AG68" s="217"/>
    </row>
    <row r="69" spans="2:33" ht="31.5" customHeight="1">
      <c r="B69" s="210">
        <f>IF('選手データ入力'!F12="","",VLOOKUP(B71,'選手データ入力'!$A$2:$N$42,6,0))</f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2"/>
      <c r="O69" s="194"/>
      <c r="P69" s="195"/>
      <c r="Q69" s="213" t="s">
        <v>44</v>
      </c>
      <c r="R69" s="214"/>
      <c r="S69" s="214"/>
      <c r="T69" s="214"/>
      <c r="U69" s="215"/>
      <c r="V69" s="210">
        <f>IF('選手データ入力'!H10="","",VLOOKUP(B71,'選手データ入力'!$A$2:$N$42,8,0))</f>
      </c>
      <c r="W69" s="211"/>
      <c r="X69" s="211"/>
      <c r="Y69" s="211"/>
      <c r="Z69" s="211"/>
      <c r="AA69" s="211"/>
      <c r="AB69" s="211"/>
      <c r="AC69" s="211"/>
      <c r="AD69" s="212"/>
      <c r="AE69" s="218"/>
      <c r="AF69" s="218"/>
      <c r="AG69" s="218"/>
    </row>
    <row r="70" spans="2:30" ht="18.75" customHeight="1">
      <c r="B70" s="213" t="s">
        <v>47</v>
      </c>
      <c r="C70" s="214"/>
      <c r="D70" s="214"/>
      <c r="E70" s="214"/>
      <c r="F70" s="215"/>
      <c r="G70" s="213" t="s">
        <v>48</v>
      </c>
      <c r="H70" s="214"/>
      <c r="I70" s="214"/>
      <c r="J70" s="214"/>
      <c r="K70" s="214"/>
      <c r="L70" s="214"/>
      <c r="M70" s="214"/>
      <c r="N70" s="214"/>
      <c r="O70" s="214"/>
      <c r="P70" s="214"/>
      <c r="Q70" s="215"/>
      <c r="R70" s="209" t="s">
        <v>1</v>
      </c>
      <c r="S70" s="209"/>
      <c r="T70" s="213" t="s">
        <v>49</v>
      </c>
      <c r="U70" s="214"/>
      <c r="V70" s="214"/>
      <c r="W70" s="214"/>
      <c r="X70" s="214"/>
      <c r="Y70" s="214"/>
      <c r="Z70" s="214"/>
      <c r="AA70" s="214"/>
      <c r="AB70" s="214"/>
      <c r="AC70" s="214"/>
      <c r="AD70" s="215"/>
    </row>
    <row r="71" spans="2:30" ht="27" customHeight="1">
      <c r="B71" s="199">
        <f>'男子一覧'!$B$23</f>
      </c>
      <c r="C71" s="200"/>
      <c r="D71" s="200"/>
      <c r="E71" s="200"/>
      <c r="F71" s="201"/>
      <c r="G71" s="199">
        <f>IF(B69="","",VLOOKUP(B71,'選手データ入力'!$A$2:$N$42,2,0))</f>
      </c>
      <c r="H71" s="200"/>
      <c r="I71" s="200"/>
      <c r="J71" s="200"/>
      <c r="K71" s="200"/>
      <c r="L71" s="200"/>
      <c r="M71" s="200"/>
      <c r="N71" s="200"/>
      <c r="O71" s="200"/>
      <c r="P71" s="200"/>
      <c r="Q71" s="201"/>
      <c r="R71" s="205">
        <f>IF(B69="","",VLOOKUP(B71,'選手データ入力'!$A$2:$N$42,4,0))</f>
      </c>
      <c r="S71" s="206"/>
      <c r="T71" s="199">
        <f>IF(B71="","",'基本入力'!$B$9)</f>
      </c>
      <c r="U71" s="200"/>
      <c r="V71" s="200"/>
      <c r="W71" s="200"/>
      <c r="X71" s="200"/>
      <c r="Y71" s="200"/>
      <c r="Z71" s="200"/>
      <c r="AA71" s="200"/>
      <c r="AB71" s="200"/>
      <c r="AC71" s="200"/>
      <c r="AD71" s="201"/>
    </row>
    <row r="72" spans="2:30" ht="27" customHeight="1">
      <c r="B72" s="202"/>
      <c r="C72" s="203"/>
      <c r="D72" s="203"/>
      <c r="E72" s="203"/>
      <c r="F72" s="204"/>
      <c r="G72" s="202"/>
      <c r="H72" s="203"/>
      <c r="I72" s="203"/>
      <c r="J72" s="203"/>
      <c r="K72" s="203"/>
      <c r="L72" s="203"/>
      <c r="M72" s="203"/>
      <c r="N72" s="203"/>
      <c r="O72" s="203"/>
      <c r="P72" s="203"/>
      <c r="Q72" s="204"/>
      <c r="R72" s="207"/>
      <c r="S72" s="208"/>
      <c r="T72" s="202"/>
      <c r="U72" s="203"/>
      <c r="V72" s="203"/>
      <c r="W72" s="203"/>
      <c r="X72" s="203"/>
      <c r="Y72" s="203"/>
      <c r="Z72" s="203"/>
      <c r="AA72" s="203"/>
      <c r="AB72" s="203"/>
      <c r="AC72" s="203"/>
      <c r="AD72" s="204"/>
    </row>
    <row r="73" spans="1:32" ht="13.5">
      <c r="A73" s="9" t="s">
        <v>90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5" spans="1:32" ht="13.5" customHeight="1">
      <c r="A75" s="9" t="s">
        <v>90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2:30" ht="17.25">
      <c r="B76" s="216" t="s">
        <v>51</v>
      </c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</row>
    <row r="77" spans="2:33" s="7" customFormat="1" ht="18.75" customHeight="1">
      <c r="B77" s="196" t="s">
        <v>45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8"/>
      <c r="O77" s="192" t="s">
        <v>43</v>
      </c>
      <c r="P77" s="193"/>
      <c r="Q77" s="196" t="s">
        <v>46</v>
      </c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8"/>
      <c r="AE77" s="217" t="s">
        <v>96</v>
      </c>
      <c r="AF77" s="217"/>
      <c r="AG77" s="217"/>
    </row>
    <row r="78" spans="2:33" ht="31.5" customHeight="1">
      <c r="B78" s="210">
        <f>IF('選手データ入力'!F13="","",VLOOKUP(B80,'選手データ入力'!$A$2:$N$42,6,0))</f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2"/>
      <c r="O78" s="194"/>
      <c r="P78" s="195"/>
      <c r="Q78" s="213" t="s">
        <v>44</v>
      </c>
      <c r="R78" s="214"/>
      <c r="S78" s="214"/>
      <c r="T78" s="214"/>
      <c r="U78" s="215"/>
      <c r="V78" s="210">
        <f>IF('選手データ入力'!H11="","",VLOOKUP(B80,'選手データ入力'!$A$2:$N$42,8,0))</f>
      </c>
      <c r="W78" s="211"/>
      <c r="X78" s="211"/>
      <c r="Y78" s="211"/>
      <c r="Z78" s="211"/>
      <c r="AA78" s="211"/>
      <c r="AB78" s="211"/>
      <c r="AC78" s="211"/>
      <c r="AD78" s="212"/>
      <c r="AE78" s="218"/>
      <c r="AF78" s="218"/>
      <c r="AG78" s="218"/>
    </row>
    <row r="79" spans="2:30" ht="18.75" customHeight="1">
      <c r="B79" s="213" t="s">
        <v>47</v>
      </c>
      <c r="C79" s="214"/>
      <c r="D79" s="214"/>
      <c r="E79" s="214"/>
      <c r="F79" s="215"/>
      <c r="G79" s="213" t="s">
        <v>48</v>
      </c>
      <c r="H79" s="214"/>
      <c r="I79" s="214"/>
      <c r="J79" s="214"/>
      <c r="K79" s="214"/>
      <c r="L79" s="214"/>
      <c r="M79" s="214"/>
      <c r="N79" s="214"/>
      <c r="O79" s="214"/>
      <c r="P79" s="214"/>
      <c r="Q79" s="215"/>
      <c r="R79" s="209" t="s">
        <v>1</v>
      </c>
      <c r="S79" s="209"/>
      <c r="T79" s="213" t="s">
        <v>49</v>
      </c>
      <c r="U79" s="214"/>
      <c r="V79" s="214"/>
      <c r="W79" s="214"/>
      <c r="X79" s="214"/>
      <c r="Y79" s="214"/>
      <c r="Z79" s="214"/>
      <c r="AA79" s="214"/>
      <c r="AB79" s="214"/>
      <c r="AC79" s="214"/>
      <c r="AD79" s="215"/>
    </row>
    <row r="80" spans="2:30" ht="27" customHeight="1">
      <c r="B80" s="199">
        <f>'男子一覧'!$B$24</f>
      </c>
      <c r="C80" s="200"/>
      <c r="D80" s="200"/>
      <c r="E80" s="200"/>
      <c r="F80" s="201"/>
      <c r="G80" s="199">
        <f>IF(B78="","",VLOOKUP(B80,'選手データ入力'!$A$2:$N$42,2,0))</f>
      </c>
      <c r="H80" s="200"/>
      <c r="I80" s="200"/>
      <c r="J80" s="200"/>
      <c r="K80" s="200"/>
      <c r="L80" s="200"/>
      <c r="M80" s="200"/>
      <c r="N80" s="200"/>
      <c r="O80" s="200"/>
      <c r="P80" s="200"/>
      <c r="Q80" s="201"/>
      <c r="R80" s="205">
        <f>IF(B78="","",VLOOKUP(B80,'選手データ入力'!$A$2:$N$42,4,0))</f>
      </c>
      <c r="S80" s="206"/>
      <c r="T80" s="199">
        <f>IF(B80="","",'基本入力'!$B$9)</f>
      </c>
      <c r="U80" s="200"/>
      <c r="V80" s="200"/>
      <c r="W80" s="200"/>
      <c r="X80" s="200"/>
      <c r="Y80" s="200"/>
      <c r="Z80" s="200"/>
      <c r="AA80" s="200"/>
      <c r="AB80" s="200"/>
      <c r="AC80" s="200"/>
      <c r="AD80" s="201"/>
    </row>
    <row r="81" spans="2:30" ht="27" customHeight="1">
      <c r="B81" s="202"/>
      <c r="C81" s="203"/>
      <c r="D81" s="203"/>
      <c r="E81" s="203"/>
      <c r="F81" s="204"/>
      <c r="G81" s="202"/>
      <c r="H81" s="203"/>
      <c r="I81" s="203"/>
      <c r="J81" s="203"/>
      <c r="K81" s="203"/>
      <c r="L81" s="203"/>
      <c r="M81" s="203"/>
      <c r="N81" s="203"/>
      <c r="O81" s="203"/>
      <c r="P81" s="203"/>
      <c r="Q81" s="204"/>
      <c r="R81" s="207"/>
      <c r="S81" s="208"/>
      <c r="T81" s="202"/>
      <c r="U81" s="203"/>
      <c r="V81" s="203"/>
      <c r="W81" s="203"/>
      <c r="X81" s="203"/>
      <c r="Y81" s="203"/>
      <c r="Z81" s="203"/>
      <c r="AA81" s="203"/>
      <c r="AB81" s="203"/>
      <c r="AC81" s="203"/>
      <c r="AD81" s="204"/>
    </row>
    <row r="82" spans="1:32" ht="13.5">
      <c r="A82" s="9" t="s">
        <v>90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2:30" ht="17.25">
      <c r="B83" s="216" t="s">
        <v>51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</row>
    <row r="84" spans="2:33" ht="18.75" customHeight="1">
      <c r="B84" s="196" t="s">
        <v>45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8"/>
      <c r="O84" s="192" t="s">
        <v>43</v>
      </c>
      <c r="P84" s="193"/>
      <c r="Q84" s="196" t="s">
        <v>46</v>
      </c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8"/>
      <c r="AE84" s="217" t="s">
        <v>96</v>
      </c>
      <c r="AF84" s="217"/>
      <c r="AG84" s="217"/>
    </row>
    <row r="85" spans="2:33" ht="31.5" customHeight="1">
      <c r="B85" s="210">
        <f>IF('選手データ入力'!F14="","",VLOOKUP(B87,'選手データ入力'!$A$2:$N$42,6,0))</f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2"/>
      <c r="O85" s="194"/>
      <c r="P85" s="195"/>
      <c r="Q85" s="213" t="s">
        <v>44</v>
      </c>
      <c r="R85" s="214"/>
      <c r="S85" s="214"/>
      <c r="T85" s="214"/>
      <c r="U85" s="215"/>
      <c r="V85" s="210">
        <f>IF('選手データ入力'!H12="","",VLOOKUP(B87,'選手データ入力'!$A$2:$N$42,8,0))</f>
      </c>
      <c r="W85" s="211"/>
      <c r="X85" s="211"/>
      <c r="Y85" s="211"/>
      <c r="Z85" s="211"/>
      <c r="AA85" s="211"/>
      <c r="AB85" s="211"/>
      <c r="AC85" s="211"/>
      <c r="AD85" s="212"/>
      <c r="AE85" s="218"/>
      <c r="AF85" s="218"/>
      <c r="AG85" s="218"/>
    </row>
    <row r="86" spans="2:30" ht="18.75" customHeight="1">
      <c r="B86" s="213" t="s">
        <v>47</v>
      </c>
      <c r="C86" s="214"/>
      <c r="D86" s="214"/>
      <c r="E86" s="214"/>
      <c r="F86" s="215"/>
      <c r="G86" s="213" t="s">
        <v>48</v>
      </c>
      <c r="H86" s="214"/>
      <c r="I86" s="214"/>
      <c r="J86" s="214"/>
      <c r="K86" s="214"/>
      <c r="L86" s="214"/>
      <c r="M86" s="214"/>
      <c r="N86" s="214"/>
      <c r="O86" s="214"/>
      <c r="P86" s="214"/>
      <c r="Q86" s="215"/>
      <c r="R86" s="209" t="s">
        <v>1</v>
      </c>
      <c r="S86" s="209"/>
      <c r="T86" s="213" t="s">
        <v>49</v>
      </c>
      <c r="U86" s="214"/>
      <c r="V86" s="214"/>
      <c r="W86" s="214"/>
      <c r="X86" s="214"/>
      <c r="Y86" s="214"/>
      <c r="Z86" s="214"/>
      <c r="AA86" s="214"/>
      <c r="AB86" s="214"/>
      <c r="AC86" s="214"/>
      <c r="AD86" s="215"/>
    </row>
    <row r="87" spans="2:30" ht="27" customHeight="1">
      <c r="B87" s="199">
        <f>'男子一覧'!$B$25</f>
      </c>
      <c r="C87" s="200"/>
      <c r="D87" s="200"/>
      <c r="E87" s="200"/>
      <c r="F87" s="201"/>
      <c r="G87" s="199">
        <f>IF(B85="","",VLOOKUP(B87,'選手データ入力'!$A$2:$N$42,2,0))</f>
      </c>
      <c r="H87" s="200"/>
      <c r="I87" s="200"/>
      <c r="J87" s="200"/>
      <c r="K87" s="200"/>
      <c r="L87" s="200"/>
      <c r="M87" s="200"/>
      <c r="N87" s="200"/>
      <c r="O87" s="200"/>
      <c r="P87" s="200"/>
      <c r="Q87" s="201"/>
      <c r="R87" s="205">
        <f>IF(B85="","",VLOOKUP(B87,'選手データ入力'!$A$2:$N$42,4,0))</f>
      </c>
      <c r="S87" s="206"/>
      <c r="T87" s="199">
        <f>IF(B87="","",'基本入力'!$B$9)</f>
      </c>
      <c r="U87" s="200"/>
      <c r="V87" s="200"/>
      <c r="W87" s="200"/>
      <c r="X87" s="200"/>
      <c r="Y87" s="200"/>
      <c r="Z87" s="200"/>
      <c r="AA87" s="200"/>
      <c r="AB87" s="200"/>
      <c r="AC87" s="200"/>
      <c r="AD87" s="201"/>
    </row>
    <row r="88" spans="2:30" ht="27" customHeight="1">
      <c r="B88" s="202"/>
      <c r="C88" s="203"/>
      <c r="D88" s="203"/>
      <c r="E88" s="203"/>
      <c r="F88" s="204"/>
      <c r="G88" s="202"/>
      <c r="H88" s="203"/>
      <c r="I88" s="203"/>
      <c r="J88" s="203"/>
      <c r="K88" s="203"/>
      <c r="L88" s="203"/>
      <c r="M88" s="203"/>
      <c r="N88" s="203"/>
      <c r="O88" s="203"/>
      <c r="P88" s="203"/>
      <c r="Q88" s="204"/>
      <c r="R88" s="207"/>
      <c r="S88" s="208"/>
      <c r="T88" s="202"/>
      <c r="U88" s="203"/>
      <c r="V88" s="203"/>
      <c r="W88" s="203"/>
      <c r="X88" s="203"/>
      <c r="Y88" s="203"/>
      <c r="Z88" s="203"/>
      <c r="AA88" s="203"/>
      <c r="AB88" s="203"/>
      <c r="AC88" s="203"/>
      <c r="AD88" s="204"/>
    </row>
    <row r="89" spans="1:32" ht="13.5">
      <c r="A89" s="9" t="s">
        <v>90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2:30" ht="17.25">
      <c r="B90" s="216" t="s">
        <v>51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</row>
    <row r="91" spans="2:33" ht="18.75" customHeight="1">
      <c r="B91" s="196" t="s">
        <v>45</v>
      </c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8"/>
      <c r="O91" s="192" t="s">
        <v>43</v>
      </c>
      <c r="P91" s="193"/>
      <c r="Q91" s="196" t="s">
        <v>46</v>
      </c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8"/>
      <c r="AE91" s="217" t="s">
        <v>96</v>
      </c>
      <c r="AF91" s="217"/>
      <c r="AG91" s="217"/>
    </row>
    <row r="92" spans="2:33" ht="31.5" customHeight="1">
      <c r="B92" s="210">
        <f>IF('選手データ入力'!F15="","",VLOOKUP(B94,'選手データ入力'!$A$2:$N$42,6,0))</f>
      </c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2"/>
      <c r="O92" s="194"/>
      <c r="P92" s="195"/>
      <c r="Q92" s="213" t="s">
        <v>44</v>
      </c>
      <c r="R92" s="214"/>
      <c r="S92" s="214"/>
      <c r="T92" s="214"/>
      <c r="U92" s="215"/>
      <c r="V92" s="210">
        <f>IF('選手データ入力'!H13="","",VLOOKUP(B94,'選手データ入力'!$A$2:$N$42,8,0))</f>
      </c>
      <c r="W92" s="211"/>
      <c r="X92" s="211"/>
      <c r="Y92" s="211"/>
      <c r="Z92" s="211"/>
      <c r="AA92" s="211"/>
      <c r="AB92" s="211"/>
      <c r="AC92" s="211"/>
      <c r="AD92" s="212"/>
      <c r="AE92" s="218"/>
      <c r="AF92" s="218"/>
      <c r="AG92" s="218"/>
    </row>
    <row r="93" spans="2:30" ht="18.75" customHeight="1">
      <c r="B93" s="213" t="s">
        <v>47</v>
      </c>
      <c r="C93" s="214"/>
      <c r="D93" s="214"/>
      <c r="E93" s="214"/>
      <c r="F93" s="215"/>
      <c r="G93" s="213" t="s">
        <v>48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5"/>
      <c r="R93" s="209" t="s">
        <v>1</v>
      </c>
      <c r="S93" s="209"/>
      <c r="T93" s="213" t="s">
        <v>49</v>
      </c>
      <c r="U93" s="214"/>
      <c r="V93" s="214"/>
      <c r="W93" s="214"/>
      <c r="X93" s="214"/>
      <c r="Y93" s="214"/>
      <c r="Z93" s="214"/>
      <c r="AA93" s="214"/>
      <c r="AB93" s="214"/>
      <c r="AC93" s="214"/>
      <c r="AD93" s="215"/>
    </row>
    <row r="94" spans="2:30" ht="27" customHeight="1">
      <c r="B94" s="199">
        <f>'男子一覧'!$B$26</f>
      </c>
      <c r="C94" s="200"/>
      <c r="D94" s="200"/>
      <c r="E94" s="200"/>
      <c r="F94" s="201"/>
      <c r="G94" s="199">
        <f>IF(B92="","",VLOOKUP(B94,'選手データ入力'!$A$2:$N$42,2,0))</f>
      </c>
      <c r="H94" s="200"/>
      <c r="I94" s="200"/>
      <c r="J94" s="200"/>
      <c r="K94" s="200"/>
      <c r="L94" s="200"/>
      <c r="M94" s="200"/>
      <c r="N94" s="200"/>
      <c r="O94" s="200"/>
      <c r="P94" s="200"/>
      <c r="Q94" s="201"/>
      <c r="R94" s="205">
        <f>IF(B92="","",VLOOKUP(B94,'選手データ入力'!$A$2:$N$42,4,0))</f>
      </c>
      <c r="S94" s="206"/>
      <c r="T94" s="199">
        <f>IF(B94="","",'基本入力'!$B$9)</f>
      </c>
      <c r="U94" s="200"/>
      <c r="V94" s="200"/>
      <c r="W94" s="200"/>
      <c r="X94" s="200"/>
      <c r="Y94" s="200"/>
      <c r="Z94" s="200"/>
      <c r="AA94" s="200"/>
      <c r="AB94" s="200"/>
      <c r="AC94" s="200"/>
      <c r="AD94" s="201"/>
    </row>
    <row r="95" spans="2:30" ht="27" customHeight="1">
      <c r="B95" s="202"/>
      <c r="C95" s="203"/>
      <c r="D95" s="203"/>
      <c r="E95" s="203"/>
      <c r="F95" s="204"/>
      <c r="G95" s="202"/>
      <c r="H95" s="203"/>
      <c r="I95" s="203"/>
      <c r="J95" s="203"/>
      <c r="K95" s="203"/>
      <c r="L95" s="203"/>
      <c r="M95" s="203"/>
      <c r="N95" s="203"/>
      <c r="O95" s="203"/>
      <c r="P95" s="203"/>
      <c r="Q95" s="204"/>
      <c r="R95" s="207"/>
      <c r="S95" s="208"/>
      <c r="T95" s="202"/>
      <c r="U95" s="203"/>
      <c r="V95" s="203"/>
      <c r="W95" s="203"/>
      <c r="X95" s="203"/>
      <c r="Y95" s="203"/>
      <c r="Z95" s="203"/>
      <c r="AA95" s="203"/>
      <c r="AB95" s="203"/>
      <c r="AC95" s="203"/>
      <c r="AD95" s="204"/>
    </row>
    <row r="96" spans="1:32" ht="13.5">
      <c r="A96" s="9" t="s">
        <v>90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2:30" ht="18" customHeight="1">
      <c r="B97" s="216" t="s">
        <v>51</v>
      </c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</row>
    <row r="98" spans="2:33" ht="19.5" customHeight="1">
      <c r="B98" s="196" t="s">
        <v>45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8"/>
      <c r="O98" s="192" t="s">
        <v>43</v>
      </c>
      <c r="P98" s="193"/>
      <c r="Q98" s="196" t="s">
        <v>46</v>
      </c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8"/>
      <c r="AE98" s="217" t="s">
        <v>96</v>
      </c>
      <c r="AF98" s="217"/>
      <c r="AG98" s="217"/>
    </row>
    <row r="99" spans="2:33" ht="31.5" customHeight="1">
      <c r="B99" s="210">
        <f>IF('選手データ入力'!F16="","",VLOOKUP(B101,'選手データ入力'!$A$2:$N$42,6,0))</f>
      </c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2"/>
      <c r="O99" s="194"/>
      <c r="P99" s="195"/>
      <c r="Q99" s="213" t="s">
        <v>44</v>
      </c>
      <c r="R99" s="214"/>
      <c r="S99" s="214"/>
      <c r="T99" s="214"/>
      <c r="U99" s="215"/>
      <c r="V99" s="210">
        <f>IF('選手データ入力'!H14="","",VLOOKUP(B101,'選手データ入力'!$A$2:$N$42,8,0))</f>
      </c>
      <c r="W99" s="211"/>
      <c r="X99" s="211"/>
      <c r="Y99" s="211"/>
      <c r="Z99" s="211"/>
      <c r="AA99" s="211"/>
      <c r="AB99" s="211"/>
      <c r="AC99" s="211"/>
      <c r="AD99" s="212"/>
      <c r="AE99" s="218"/>
      <c r="AF99" s="218"/>
      <c r="AG99" s="218"/>
    </row>
    <row r="100" spans="2:30" ht="18.75" customHeight="1">
      <c r="B100" s="213" t="s">
        <v>47</v>
      </c>
      <c r="C100" s="214"/>
      <c r="D100" s="214"/>
      <c r="E100" s="214"/>
      <c r="F100" s="215"/>
      <c r="G100" s="213" t="s">
        <v>48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5"/>
      <c r="R100" s="209" t="s">
        <v>1</v>
      </c>
      <c r="S100" s="209"/>
      <c r="T100" s="213" t="s">
        <v>49</v>
      </c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5"/>
    </row>
    <row r="101" spans="2:30" ht="27" customHeight="1">
      <c r="B101" s="199">
        <f>'男子一覧'!$B$27</f>
      </c>
      <c r="C101" s="200"/>
      <c r="D101" s="200"/>
      <c r="E101" s="200"/>
      <c r="F101" s="201"/>
      <c r="G101" s="199">
        <f>IF(B99="","",VLOOKUP(B101,'選手データ入力'!$A$2:$N$42,2,0))</f>
      </c>
      <c r="H101" s="200"/>
      <c r="I101" s="200"/>
      <c r="J101" s="200"/>
      <c r="K101" s="200"/>
      <c r="L101" s="200"/>
      <c r="M101" s="200"/>
      <c r="N101" s="200"/>
      <c r="O101" s="200"/>
      <c r="P101" s="200"/>
      <c r="Q101" s="201"/>
      <c r="R101" s="205">
        <f>IF(B99="","",VLOOKUP(B101,'選手データ入力'!$A$2:$N$42,4,0))</f>
      </c>
      <c r="S101" s="206"/>
      <c r="T101" s="199">
        <f>IF(B101="","",'基本入力'!$B$9)</f>
      </c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1"/>
    </row>
    <row r="102" spans="2:30" ht="27" customHeight="1">
      <c r="B102" s="202"/>
      <c r="C102" s="203"/>
      <c r="D102" s="203"/>
      <c r="E102" s="203"/>
      <c r="F102" s="204"/>
      <c r="G102" s="202"/>
      <c r="H102" s="203"/>
      <c r="I102" s="203"/>
      <c r="J102" s="203"/>
      <c r="K102" s="203"/>
      <c r="L102" s="203"/>
      <c r="M102" s="203"/>
      <c r="N102" s="203"/>
      <c r="O102" s="203"/>
      <c r="P102" s="203"/>
      <c r="Q102" s="204"/>
      <c r="R102" s="207"/>
      <c r="S102" s="208"/>
      <c r="T102" s="202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4"/>
    </row>
    <row r="103" spans="1:32" ht="13.5">
      <c r="A103" s="9" t="s">
        <v>90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0" ht="18" customHeight="1">
      <c r="B104" s="216" t="s">
        <v>51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</row>
    <row r="105" spans="2:33" ht="19.5" customHeight="1">
      <c r="B105" s="196" t="s">
        <v>45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8"/>
      <c r="O105" s="192" t="s">
        <v>43</v>
      </c>
      <c r="P105" s="193"/>
      <c r="Q105" s="196" t="s">
        <v>46</v>
      </c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8"/>
      <c r="AE105" s="217" t="s">
        <v>96</v>
      </c>
      <c r="AF105" s="217"/>
      <c r="AG105" s="217"/>
    </row>
    <row r="106" spans="2:33" ht="31.5" customHeight="1">
      <c r="B106" s="210">
        <f>IF('選手データ入力'!F17="","",VLOOKUP(B108,'選手データ入力'!$A$2:$N$42,6,0))</f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2"/>
      <c r="O106" s="194"/>
      <c r="P106" s="195"/>
      <c r="Q106" s="213" t="s">
        <v>44</v>
      </c>
      <c r="R106" s="214"/>
      <c r="S106" s="214"/>
      <c r="T106" s="214"/>
      <c r="U106" s="215"/>
      <c r="V106" s="210">
        <f>IF('選手データ入力'!H15="","",VLOOKUP(B108,'選手データ入力'!$A$2:$N$42,8,0))</f>
      </c>
      <c r="W106" s="211"/>
      <c r="X106" s="211"/>
      <c r="Y106" s="211"/>
      <c r="Z106" s="211"/>
      <c r="AA106" s="211"/>
      <c r="AB106" s="211"/>
      <c r="AC106" s="211"/>
      <c r="AD106" s="212"/>
      <c r="AE106" s="218"/>
      <c r="AF106" s="218"/>
      <c r="AG106" s="218"/>
    </row>
    <row r="107" spans="2:30" ht="18.75" customHeight="1">
      <c r="B107" s="213" t="s">
        <v>47</v>
      </c>
      <c r="C107" s="214"/>
      <c r="D107" s="214"/>
      <c r="E107" s="214"/>
      <c r="F107" s="215"/>
      <c r="G107" s="213" t="s">
        <v>48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5"/>
      <c r="R107" s="209" t="s">
        <v>1</v>
      </c>
      <c r="S107" s="209"/>
      <c r="T107" s="213" t="s">
        <v>49</v>
      </c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5"/>
    </row>
    <row r="108" spans="2:30" ht="27" customHeight="1">
      <c r="B108" s="199">
        <f>'男子一覧'!$B$28</f>
      </c>
      <c r="C108" s="200"/>
      <c r="D108" s="200"/>
      <c r="E108" s="200"/>
      <c r="F108" s="201"/>
      <c r="G108" s="199">
        <f>IF(B106="","",VLOOKUP(B108,'選手データ入力'!$A$2:$N$42,2,0))</f>
      </c>
      <c r="H108" s="200"/>
      <c r="I108" s="200"/>
      <c r="J108" s="200"/>
      <c r="K108" s="200"/>
      <c r="L108" s="200"/>
      <c r="M108" s="200"/>
      <c r="N108" s="200"/>
      <c r="O108" s="200"/>
      <c r="P108" s="200"/>
      <c r="Q108" s="201"/>
      <c r="R108" s="205">
        <f>IF(B106="","",VLOOKUP(B108,'選手データ入力'!$A$2:$N$42,4,0))</f>
      </c>
      <c r="S108" s="206"/>
      <c r="T108" s="199">
        <f>IF(B108="","",'基本入力'!$B$9)</f>
      </c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1"/>
    </row>
    <row r="109" spans="2:30" ht="27" customHeight="1">
      <c r="B109" s="202"/>
      <c r="C109" s="203"/>
      <c r="D109" s="203"/>
      <c r="E109" s="203"/>
      <c r="F109" s="204"/>
      <c r="G109" s="202"/>
      <c r="H109" s="203"/>
      <c r="I109" s="203"/>
      <c r="J109" s="203"/>
      <c r="K109" s="203"/>
      <c r="L109" s="203"/>
      <c r="M109" s="203"/>
      <c r="N109" s="203"/>
      <c r="O109" s="203"/>
      <c r="P109" s="203"/>
      <c r="Q109" s="204"/>
      <c r="R109" s="207"/>
      <c r="S109" s="208"/>
      <c r="T109" s="202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4"/>
    </row>
    <row r="110" spans="1:32" ht="13.5">
      <c r="A110" s="9" t="s">
        <v>90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ht="13.5" customHeight="1">
      <c r="A111" s="9"/>
    </row>
    <row r="112" spans="1:32" ht="13.5" customHeight="1">
      <c r="A112" s="9" t="s">
        <v>90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2:30" ht="17.25">
      <c r="B113" s="216" t="s">
        <v>51</v>
      </c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</row>
    <row r="114" spans="2:33" s="7" customFormat="1" ht="18.75" customHeight="1">
      <c r="B114" s="196" t="s">
        <v>45</v>
      </c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8"/>
      <c r="O114" s="192" t="s">
        <v>43</v>
      </c>
      <c r="P114" s="193"/>
      <c r="Q114" s="196" t="s">
        <v>46</v>
      </c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8"/>
      <c r="AE114" s="217" t="s">
        <v>96</v>
      </c>
      <c r="AF114" s="217"/>
      <c r="AG114" s="217"/>
    </row>
    <row r="115" spans="2:33" ht="31.5" customHeight="1">
      <c r="B115" s="210">
        <f>IF('選手データ入力'!F18="","",VLOOKUP(B117,'選手データ入力'!$A$2:$N$42,6,0))</f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2"/>
      <c r="O115" s="194"/>
      <c r="P115" s="195"/>
      <c r="Q115" s="213" t="s">
        <v>44</v>
      </c>
      <c r="R115" s="214"/>
      <c r="S115" s="214"/>
      <c r="T115" s="214"/>
      <c r="U115" s="215"/>
      <c r="V115" s="210">
        <f>IF('選手データ入力'!H16="","",VLOOKUP(B117,'選手データ入力'!$A$2:$N$42,8,0))</f>
      </c>
      <c r="W115" s="211"/>
      <c r="X115" s="211"/>
      <c r="Y115" s="211"/>
      <c r="Z115" s="211"/>
      <c r="AA115" s="211"/>
      <c r="AB115" s="211"/>
      <c r="AC115" s="211"/>
      <c r="AD115" s="212"/>
      <c r="AE115" s="218"/>
      <c r="AF115" s="218"/>
      <c r="AG115" s="218"/>
    </row>
    <row r="116" spans="2:30" ht="18.75" customHeight="1">
      <c r="B116" s="213" t="s">
        <v>47</v>
      </c>
      <c r="C116" s="214"/>
      <c r="D116" s="214"/>
      <c r="E116" s="214"/>
      <c r="F116" s="215"/>
      <c r="G116" s="213" t="s">
        <v>48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5"/>
      <c r="R116" s="209" t="s">
        <v>1</v>
      </c>
      <c r="S116" s="209"/>
      <c r="T116" s="213" t="s">
        <v>49</v>
      </c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5"/>
    </row>
    <row r="117" spans="2:30" ht="27" customHeight="1">
      <c r="B117" s="199">
        <f>'男子一覧'!$B$29</f>
      </c>
      <c r="C117" s="200"/>
      <c r="D117" s="200"/>
      <c r="E117" s="200"/>
      <c r="F117" s="201"/>
      <c r="G117" s="199">
        <f>IF(B115="","",VLOOKUP(B117,'選手データ入力'!$A$2:$N$42,2,0))</f>
      </c>
      <c r="H117" s="200"/>
      <c r="I117" s="200"/>
      <c r="J117" s="200"/>
      <c r="K117" s="200"/>
      <c r="L117" s="200"/>
      <c r="M117" s="200"/>
      <c r="N117" s="200"/>
      <c r="O117" s="200"/>
      <c r="P117" s="200"/>
      <c r="Q117" s="201"/>
      <c r="R117" s="205">
        <f>IF(B115="","",VLOOKUP(B117,'選手データ入力'!$A$2:$N$42,4,0))</f>
      </c>
      <c r="S117" s="206"/>
      <c r="T117" s="199">
        <f>IF(B117="","",'基本入力'!$B$9)</f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1"/>
    </row>
    <row r="118" spans="2:30" ht="27" customHeight="1">
      <c r="B118" s="202"/>
      <c r="C118" s="203"/>
      <c r="D118" s="203"/>
      <c r="E118" s="203"/>
      <c r="F118" s="204"/>
      <c r="G118" s="202"/>
      <c r="H118" s="203"/>
      <c r="I118" s="203"/>
      <c r="J118" s="203"/>
      <c r="K118" s="203"/>
      <c r="L118" s="203"/>
      <c r="M118" s="203"/>
      <c r="N118" s="203"/>
      <c r="O118" s="203"/>
      <c r="P118" s="203"/>
      <c r="Q118" s="204"/>
      <c r="R118" s="207"/>
      <c r="S118" s="208"/>
      <c r="T118" s="202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4"/>
    </row>
    <row r="119" spans="1:32" ht="13.5">
      <c r="A119" s="9" t="s">
        <v>90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2:30" ht="17.25">
      <c r="B120" s="216" t="s">
        <v>51</v>
      </c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</row>
    <row r="121" spans="2:33" ht="18.75" customHeight="1">
      <c r="B121" s="196" t="s">
        <v>45</v>
      </c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8"/>
      <c r="O121" s="192" t="s">
        <v>43</v>
      </c>
      <c r="P121" s="193"/>
      <c r="Q121" s="196" t="s">
        <v>46</v>
      </c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8"/>
      <c r="AE121" s="217" t="s">
        <v>96</v>
      </c>
      <c r="AF121" s="217"/>
      <c r="AG121" s="217"/>
    </row>
    <row r="122" spans="2:33" ht="31.5" customHeight="1">
      <c r="B122" s="210">
        <f>IF('選手データ入力'!F19="","",VLOOKUP(B124,'選手データ入力'!$A$2:$N$42,6,0))</f>
      </c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2"/>
      <c r="O122" s="194"/>
      <c r="P122" s="195"/>
      <c r="Q122" s="213" t="s">
        <v>44</v>
      </c>
      <c r="R122" s="214"/>
      <c r="S122" s="214"/>
      <c r="T122" s="214"/>
      <c r="U122" s="215"/>
      <c r="V122" s="210">
        <f>IF('選手データ入力'!H17="","",VLOOKUP(B124,'選手データ入力'!$A$2:$N$42,8,0))</f>
      </c>
      <c r="W122" s="211"/>
      <c r="X122" s="211"/>
      <c r="Y122" s="211"/>
      <c r="Z122" s="211"/>
      <c r="AA122" s="211"/>
      <c r="AB122" s="211"/>
      <c r="AC122" s="211"/>
      <c r="AD122" s="212"/>
      <c r="AE122" s="218"/>
      <c r="AF122" s="218"/>
      <c r="AG122" s="218"/>
    </row>
    <row r="123" spans="2:30" ht="18.75" customHeight="1">
      <c r="B123" s="213" t="s">
        <v>47</v>
      </c>
      <c r="C123" s="214"/>
      <c r="D123" s="214"/>
      <c r="E123" s="214"/>
      <c r="F123" s="215"/>
      <c r="G123" s="213" t="s">
        <v>48</v>
      </c>
      <c r="H123" s="214"/>
      <c r="I123" s="214"/>
      <c r="J123" s="214"/>
      <c r="K123" s="214"/>
      <c r="L123" s="214"/>
      <c r="M123" s="214"/>
      <c r="N123" s="214"/>
      <c r="O123" s="214"/>
      <c r="P123" s="214"/>
      <c r="Q123" s="215"/>
      <c r="R123" s="209" t="s">
        <v>1</v>
      </c>
      <c r="S123" s="209"/>
      <c r="T123" s="213" t="s">
        <v>49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5"/>
    </row>
    <row r="124" spans="2:30" ht="27" customHeight="1">
      <c r="B124" s="199">
        <f>'男子一覧'!B30</f>
      </c>
      <c r="C124" s="200"/>
      <c r="D124" s="200"/>
      <c r="E124" s="200"/>
      <c r="F124" s="201"/>
      <c r="G124" s="199">
        <f>IF(B122="","",VLOOKUP(B124,'選手データ入力'!$A$2:$N$42,2,0))</f>
      </c>
      <c r="H124" s="200"/>
      <c r="I124" s="200"/>
      <c r="J124" s="200"/>
      <c r="K124" s="200"/>
      <c r="L124" s="200"/>
      <c r="M124" s="200"/>
      <c r="N124" s="200"/>
      <c r="O124" s="200"/>
      <c r="P124" s="200"/>
      <c r="Q124" s="201"/>
      <c r="R124" s="205">
        <f>IF(B122="","",VLOOKUP(B124,'選手データ入力'!$A$2:$N$42,4,0))</f>
      </c>
      <c r="S124" s="206"/>
      <c r="T124" s="199">
        <f>IF(B124="","",'基本入力'!$B$9)</f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1"/>
    </row>
    <row r="125" spans="2:30" ht="27" customHeight="1">
      <c r="B125" s="202"/>
      <c r="C125" s="203"/>
      <c r="D125" s="203"/>
      <c r="E125" s="203"/>
      <c r="F125" s="204"/>
      <c r="G125" s="202"/>
      <c r="H125" s="203"/>
      <c r="I125" s="203"/>
      <c r="J125" s="203"/>
      <c r="K125" s="203"/>
      <c r="L125" s="203"/>
      <c r="M125" s="203"/>
      <c r="N125" s="203"/>
      <c r="O125" s="203"/>
      <c r="P125" s="203"/>
      <c r="Q125" s="204"/>
      <c r="R125" s="207"/>
      <c r="S125" s="208"/>
      <c r="T125" s="202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4"/>
    </row>
    <row r="126" spans="1:32" ht="13.5">
      <c r="A126" s="9" t="s">
        <v>90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2:30" ht="17.25">
      <c r="B127" s="216" t="s">
        <v>51</v>
      </c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</row>
    <row r="128" spans="2:33" ht="18.75" customHeight="1">
      <c r="B128" s="196" t="s">
        <v>45</v>
      </c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8"/>
      <c r="O128" s="192" t="s">
        <v>43</v>
      </c>
      <c r="P128" s="193"/>
      <c r="Q128" s="196" t="s">
        <v>46</v>
      </c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8"/>
      <c r="AE128" s="217" t="s">
        <v>96</v>
      </c>
      <c r="AF128" s="217"/>
      <c r="AG128" s="217"/>
    </row>
    <row r="129" spans="2:33" ht="31.5" customHeight="1">
      <c r="B129" s="210">
        <f>IF('選手データ入力'!F20="","",VLOOKUP(B131,'選手データ入力'!$A$2:$N$42,6,0))</f>
      </c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2"/>
      <c r="O129" s="194"/>
      <c r="P129" s="195"/>
      <c r="Q129" s="213" t="s">
        <v>44</v>
      </c>
      <c r="R129" s="214"/>
      <c r="S129" s="214"/>
      <c r="T129" s="214"/>
      <c r="U129" s="215"/>
      <c r="V129" s="210">
        <f>IF('選手データ入力'!H18="","",VLOOKUP(B131,'選手データ入力'!$A$2:$N$42,8,0))</f>
      </c>
      <c r="W129" s="211"/>
      <c r="X129" s="211"/>
      <c r="Y129" s="211"/>
      <c r="Z129" s="211"/>
      <c r="AA129" s="211"/>
      <c r="AB129" s="211"/>
      <c r="AC129" s="211"/>
      <c r="AD129" s="212"/>
      <c r="AE129" s="218"/>
      <c r="AF129" s="218"/>
      <c r="AG129" s="218"/>
    </row>
    <row r="130" spans="2:30" ht="18.75" customHeight="1">
      <c r="B130" s="213" t="s">
        <v>47</v>
      </c>
      <c r="C130" s="214"/>
      <c r="D130" s="214"/>
      <c r="E130" s="214"/>
      <c r="F130" s="215"/>
      <c r="G130" s="213" t="s">
        <v>48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5"/>
      <c r="R130" s="209" t="s">
        <v>1</v>
      </c>
      <c r="S130" s="209"/>
      <c r="T130" s="213" t="s">
        <v>49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5"/>
    </row>
    <row r="131" spans="2:30" ht="27" customHeight="1">
      <c r="B131" s="199">
        <f>'男子一覧'!$B$31</f>
      </c>
      <c r="C131" s="200"/>
      <c r="D131" s="200"/>
      <c r="E131" s="200"/>
      <c r="F131" s="201"/>
      <c r="G131" s="199">
        <f>IF(B129="","",VLOOKUP(B131,'選手データ入力'!$A$2:$N$42,2,0))</f>
      </c>
      <c r="H131" s="200"/>
      <c r="I131" s="200"/>
      <c r="J131" s="200"/>
      <c r="K131" s="200"/>
      <c r="L131" s="200"/>
      <c r="M131" s="200"/>
      <c r="N131" s="200"/>
      <c r="O131" s="200"/>
      <c r="P131" s="200"/>
      <c r="Q131" s="201"/>
      <c r="R131" s="205">
        <f>IF(B129="","",VLOOKUP(B131,'選手データ入力'!$A$2:$N$42,4,0))</f>
      </c>
      <c r="S131" s="206"/>
      <c r="T131" s="199">
        <f>IF(B131="","",'基本入力'!$B$9)</f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1"/>
    </row>
    <row r="132" spans="2:30" ht="27" customHeight="1">
      <c r="B132" s="202"/>
      <c r="C132" s="203"/>
      <c r="D132" s="203"/>
      <c r="E132" s="203"/>
      <c r="F132" s="204"/>
      <c r="G132" s="202"/>
      <c r="H132" s="203"/>
      <c r="I132" s="203"/>
      <c r="J132" s="203"/>
      <c r="K132" s="203"/>
      <c r="L132" s="203"/>
      <c r="M132" s="203"/>
      <c r="N132" s="203"/>
      <c r="O132" s="203"/>
      <c r="P132" s="203"/>
      <c r="Q132" s="204"/>
      <c r="R132" s="207"/>
      <c r="S132" s="208"/>
      <c r="T132" s="202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4"/>
    </row>
    <row r="133" spans="1:32" ht="13.5">
      <c r="A133" s="9" t="s">
        <v>90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2:30" ht="18" customHeight="1">
      <c r="B134" s="216" t="s">
        <v>51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</row>
    <row r="135" spans="2:33" ht="19.5" customHeight="1">
      <c r="B135" s="196" t="s">
        <v>45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8"/>
      <c r="O135" s="192" t="s">
        <v>43</v>
      </c>
      <c r="P135" s="193"/>
      <c r="Q135" s="196" t="s">
        <v>46</v>
      </c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8"/>
      <c r="AE135" s="217" t="s">
        <v>96</v>
      </c>
      <c r="AF135" s="217"/>
      <c r="AG135" s="217"/>
    </row>
    <row r="136" spans="2:33" ht="31.5" customHeight="1">
      <c r="B136" s="210">
        <f>IF('選手データ入力'!F21="","",VLOOKUP(B138,'選手データ入力'!$A$2:$N$42,6,0))</f>
      </c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2"/>
      <c r="O136" s="194"/>
      <c r="P136" s="195"/>
      <c r="Q136" s="213" t="s">
        <v>44</v>
      </c>
      <c r="R136" s="214"/>
      <c r="S136" s="214"/>
      <c r="T136" s="214"/>
      <c r="U136" s="215"/>
      <c r="V136" s="210">
        <f>IF('選手データ入力'!H19="","",VLOOKUP(B138,'選手データ入力'!$A$2:$N$42,8,0))</f>
      </c>
      <c r="W136" s="211"/>
      <c r="X136" s="211"/>
      <c r="Y136" s="211"/>
      <c r="Z136" s="211"/>
      <c r="AA136" s="211"/>
      <c r="AB136" s="211"/>
      <c r="AC136" s="211"/>
      <c r="AD136" s="212"/>
      <c r="AE136" s="218"/>
      <c r="AF136" s="218"/>
      <c r="AG136" s="218"/>
    </row>
    <row r="137" spans="2:30" ht="18.75" customHeight="1">
      <c r="B137" s="213" t="s">
        <v>47</v>
      </c>
      <c r="C137" s="214"/>
      <c r="D137" s="214"/>
      <c r="E137" s="214"/>
      <c r="F137" s="215"/>
      <c r="G137" s="213" t="s">
        <v>48</v>
      </c>
      <c r="H137" s="214"/>
      <c r="I137" s="214"/>
      <c r="J137" s="214"/>
      <c r="K137" s="214"/>
      <c r="L137" s="214"/>
      <c r="M137" s="214"/>
      <c r="N137" s="214"/>
      <c r="O137" s="214"/>
      <c r="P137" s="214"/>
      <c r="Q137" s="215"/>
      <c r="R137" s="209" t="s">
        <v>1</v>
      </c>
      <c r="S137" s="209"/>
      <c r="T137" s="213" t="s">
        <v>49</v>
      </c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5"/>
    </row>
    <row r="138" spans="2:30" ht="27" customHeight="1">
      <c r="B138" s="199">
        <f>'男子一覧'!B32</f>
      </c>
      <c r="C138" s="200"/>
      <c r="D138" s="200"/>
      <c r="E138" s="200"/>
      <c r="F138" s="201"/>
      <c r="G138" s="199">
        <f>IF(B136="","",VLOOKUP(B138,'選手データ入力'!$A$2:$N$42,2,0))</f>
      </c>
      <c r="H138" s="200"/>
      <c r="I138" s="200"/>
      <c r="J138" s="200"/>
      <c r="K138" s="200"/>
      <c r="L138" s="200"/>
      <c r="M138" s="200"/>
      <c r="N138" s="200"/>
      <c r="O138" s="200"/>
      <c r="P138" s="200"/>
      <c r="Q138" s="201"/>
      <c r="R138" s="205">
        <f>IF(B136="","",VLOOKUP(B138,'選手データ入力'!$A$2:$N$42,4,0))</f>
      </c>
      <c r="S138" s="206"/>
      <c r="T138" s="199">
        <f>IF(B138="","",'基本入力'!$B$9)</f>
      </c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1"/>
    </row>
    <row r="139" spans="2:30" ht="27" customHeight="1">
      <c r="B139" s="202"/>
      <c r="C139" s="203"/>
      <c r="D139" s="203"/>
      <c r="E139" s="203"/>
      <c r="F139" s="204"/>
      <c r="G139" s="202"/>
      <c r="H139" s="203"/>
      <c r="I139" s="203"/>
      <c r="J139" s="203"/>
      <c r="K139" s="203"/>
      <c r="L139" s="203"/>
      <c r="M139" s="203"/>
      <c r="N139" s="203"/>
      <c r="O139" s="203"/>
      <c r="P139" s="203"/>
      <c r="Q139" s="204"/>
      <c r="R139" s="207"/>
      <c r="S139" s="208"/>
      <c r="T139" s="202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4"/>
    </row>
    <row r="140" spans="1:32" ht="13.5">
      <c r="A140" s="9" t="s">
        <v>90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2:30" ht="18" customHeight="1">
      <c r="B141" s="216" t="s">
        <v>51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</row>
    <row r="142" spans="2:33" ht="19.5" customHeight="1">
      <c r="B142" s="196" t="s">
        <v>45</v>
      </c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8"/>
      <c r="O142" s="192" t="s">
        <v>43</v>
      </c>
      <c r="P142" s="193"/>
      <c r="Q142" s="196" t="s">
        <v>46</v>
      </c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8"/>
      <c r="AE142" s="217" t="s">
        <v>96</v>
      </c>
      <c r="AF142" s="217"/>
      <c r="AG142" s="217"/>
    </row>
    <row r="143" spans="2:33" ht="31.5" customHeight="1">
      <c r="B143" s="210">
        <f>IF('選手データ入力'!F22="","",VLOOKUP(B145,'選手データ入力'!$A$2:$N$42,6,0))</f>
      </c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2"/>
      <c r="O143" s="194"/>
      <c r="P143" s="195"/>
      <c r="Q143" s="213" t="s">
        <v>44</v>
      </c>
      <c r="R143" s="214"/>
      <c r="S143" s="214"/>
      <c r="T143" s="214"/>
      <c r="U143" s="215"/>
      <c r="V143" s="210">
        <f>IF('選手データ入力'!H20="","",VLOOKUP(B145,'選手データ入力'!$A$2:$N$42,8,0))</f>
      </c>
      <c r="W143" s="211"/>
      <c r="X143" s="211"/>
      <c r="Y143" s="211"/>
      <c r="Z143" s="211"/>
      <c r="AA143" s="211"/>
      <c r="AB143" s="211"/>
      <c r="AC143" s="211"/>
      <c r="AD143" s="212"/>
      <c r="AE143" s="218"/>
      <c r="AF143" s="218"/>
      <c r="AG143" s="218"/>
    </row>
    <row r="144" spans="2:30" ht="18.75" customHeight="1">
      <c r="B144" s="213" t="s">
        <v>47</v>
      </c>
      <c r="C144" s="214"/>
      <c r="D144" s="214"/>
      <c r="E144" s="214"/>
      <c r="F144" s="215"/>
      <c r="G144" s="213" t="s">
        <v>48</v>
      </c>
      <c r="H144" s="214"/>
      <c r="I144" s="214"/>
      <c r="J144" s="214"/>
      <c r="K144" s="214"/>
      <c r="L144" s="214"/>
      <c r="M144" s="214"/>
      <c r="N144" s="214"/>
      <c r="O144" s="214"/>
      <c r="P144" s="214"/>
      <c r="Q144" s="215"/>
      <c r="R144" s="209" t="s">
        <v>1</v>
      </c>
      <c r="S144" s="209"/>
      <c r="T144" s="213" t="s">
        <v>49</v>
      </c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5"/>
    </row>
    <row r="145" spans="2:30" ht="27" customHeight="1">
      <c r="B145" s="199">
        <f>'男子一覧'!$B$33</f>
      </c>
      <c r="C145" s="200"/>
      <c r="D145" s="200"/>
      <c r="E145" s="200"/>
      <c r="F145" s="201"/>
      <c r="G145" s="199">
        <f>IF(B143="","",VLOOKUP(B145,'選手データ入力'!$A$2:$N$42,2,0))</f>
      </c>
      <c r="H145" s="200"/>
      <c r="I145" s="200"/>
      <c r="J145" s="200"/>
      <c r="K145" s="200"/>
      <c r="L145" s="200"/>
      <c r="M145" s="200"/>
      <c r="N145" s="200"/>
      <c r="O145" s="200"/>
      <c r="P145" s="200"/>
      <c r="Q145" s="201"/>
      <c r="R145" s="205">
        <f>IF(B143="","",VLOOKUP(B145,'選手データ入力'!$A$2:$N$42,4,0))</f>
      </c>
      <c r="S145" s="206"/>
      <c r="T145" s="199">
        <f>IF(B145="","",'基本入力'!$B$9)</f>
      </c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1"/>
    </row>
    <row r="146" spans="2:30" ht="27" customHeight="1">
      <c r="B146" s="202"/>
      <c r="C146" s="203"/>
      <c r="D146" s="203"/>
      <c r="E146" s="203"/>
      <c r="F146" s="204"/>
      <c r="G146" s="202"/>
      <c r="H146" s="203"/>
      <c r="I146" s="203"/>
      <c r="J146" s="203"/>
      <c r="K146" s="203"/>
      <c r="L146" s="203"/>
      <c r="M146" s="203"/>
      <c r="N146" s="203"/>
      <c r="O146" s="203"/>
      <c r="P146" s="203"/>
      <c r="Q146" s="204"/>
      <c r="R146" s="207"/>
      <c r="S146" s="208"/>
      <c r="T146" s="202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4"/>
    </row>
    <row r="147" spans="1:32" ht="13.5">
      <c r="A147" s="9" t="s">
        <v>90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ht="13.5" customHeight="1">
      <c r="A148" s="9"/>
    </row>
    <row r="149" spans="1:32" ht="13.5" customHeight="1">
      <c r="A149" s="9" t="s">
        <v>90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2:30" ht="17.25">
      <c r="B150" s="216" t="s">
        <v>51</v>
      </c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</row>
    <row r="151" spans="2:33" s="7" customFormat="1" ht="18.75" customHeight="1">
      <c r="B151" s="196" t="s">
        <v>45</v>
      </c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8"/>
      <c r="O151" s="192" t="s">
        <v>43</v>
      </c>
      <c r="P151" s="193"/>
      <c r="Q151" s="196" t="s">
        <v>46</v>
      </c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8"/>
      <c r="AE151" s="217" t="s">
        <v>96</v>
      </c>
      <c r="AF151" s="217"/>
      <c r="AG151" s="217"/>
    </row>
    <row r="152" spans="2:33" ht="31.5" customHeight="1">
      <c r="B152" s="210">
        <f>IF('選手データ入力'!F23="","",VLOOKUP(B154,'選手データ入力'!$A$2:$N$42,6,0))</f>
      </c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2"/>
      <c r="O152" s="194"/>
      <c r="P152" s="195"/>
      <c r="Q152" s="213" t="s">
        <v>44</v>
      </c>
      <c r="R152" s="214"/>
      <c r="S152" s="214"/>
      <c r="T152" s="214"/>
      <c r="U152" s="215"/>
      <c r="V152" s="210">
        <f>IF('選手データ入力'!H21="","",VLOOKUP(B154,'選手データ入力'!$A$2:$N$42,8,0))</f>
      </c>
      <c r="W152" s="211"/>
      <c r="X152" s="211"/>
      <c r="Y152" s="211"/>
      <c r="Z152" s="211"/>
      <c r="AA152" s="211"/>
      <c r="AB152" s="211"/>
      <c r="AC152" s="211"/>
      <c r="AD152" s="212"/>
      <c r="AE152" s="218"/>
      <c r="AF152" s="218"/>
      <c r="AG152" s="218"/>
    </row>
    <row r="153" spans="2:30" ht="18.75" customHeight="1">
      <c r="B153" s="213" t="s">
        <v>47</v>
      </c>
      <c r="C153" s="214"/>
      <c r="D153" s="214"/>
      <c r="E153" s="214"/>
      <c r="F153" s="215"/>
      <c r="G153" s="213" t="s">
        <v>48</v>
      </c>
      <c r="H153" s="214"/>
      <c r="I153" s="214"/>
      <c r="J153" s="214"/>
      <c r="K153" s="214"/>
      <c r="L153" s="214"/>
      <c r="M153" s="214"/>
      <c r="N153" s="214"/>
      <c r="O153" s="214"/>
      <c r="P153" s="214"/>
      <c r="Q153" s="215"/>
      <c r="R153" s="209" t="s">
        <v>1</v>
      </c>
      <c r="S153" s="209"/>
      <c r="T153" s="213" t="s">
        <v>49</v>
      </c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5"/>
    </row>
    <row r="154" spans="2:30" ht="27" customHeight="1">
      <c r="B154" s="199">
        <f>'一覧予備'!$B$14</f>
      </c>
      <c r="C154" s="200"/>
      <c r="D154" s="200"/>
      <c r="E154" s="200"/>
      <c r="F154" s="201"/>
      <c r="G154" s="199">
        <f>IF(B152="","",VLOOKUP(B154,'選手データ入力'!$A$2:$N$42,2,0))</f>
      </c>
      <c r="H154" s="200"/>
      <c r="I154" s="200"/>
      <c r="J154" s="200"/>
      <c r="K154" s="200"/>
      <c r="L154" s="200"/>
      <c r="M154" s="200"/>
      <c r="N154" s="200"/>
      <c r="O154" s="200"/>
      <c r="P154" s="200"/>
      <c r="Q154" s="201"/>
      <c r="R154" s="205">
        <f>IF(B152="","",VLOOKUP(B154,'選手データ入力'!$A$2:$N$42,4,0))</f>
      </c>
      <c r="S154" s="206"/>
      <c r="T154" s="199">
        <f>IF(B154="","",'基本入力'!$B$9)</f>
      </c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1"/>
    </row>
    <row r="155" spans="2:30" ht="27" customHeight="1">
      <c r="B155" s="202"/>
      <c r="C155" s="203"/>
      <c r="D155" s="203"/>
      <c r="E155" s="203"/>
      <c r="F155" s="204"/>
      <c r="G155" s="202"/>
      <c r="H155" s="203"/>
      <c r="I155" s="203"/>
      <c r="J155" s="203"/>
      <c r="K155" s="203"/>
      <c r="L155" s="203"/>
      <c r="M155" s="203"/>
      <c r="N155" s="203"/>
      <c r="O155" s="203"/>
      <c r="P155" s="203"/>
      <c r="Q155" s="204"/>
      <c r="R155" s="207"/>
      <c r="S155" s="208"/>
      <c r="T155" s="202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4"/>
    </row>
    <row r="156" spans="1:32" ht="13.5">
      <c r="A156" s="9" t="s">
        <v>90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2:30" ht="17.25">
      <c r="B157" s="216" t="s">
        <v>51</v>
      </c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</row>
    <row r="158" spans="2:33" ht="18.75" customHeight="1">
      <c r="B158" s="196" t="s">
        <v>45</v>
      </c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8"/>
      <c r="O158" s="192" t="s">
        <v>43</v>
      </c>
      <c r="P158" s="193"/>
      <c r="Q158" s="196" t="s">
        <v>46</v>
      </c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8"/>
      <c r="AE158" s="217" t="s">
        <v>96</v>
      </c>
      <c r="AF158" s="217"/>
      <c r="AG158" s="217"/>
    </row>
    <row r="159" spans="2:33" ht="31.5" customHeight="1">
      <c r="B159" s="210">
        <f>IF('選手データ入力'!F24="","",VLOOKUP(B161,'選手データ入力'!$A$2:$N$42,6,0))</f>
      </c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2"/>
      <c r="O159" s="194"/>
      <c r="P159" s="195"/>
      <c r="Q159" s="213" t="s">
        <v>44</v>
      </c>
      <c r="R159" s="214"/>
      <c r="S159" s="214"/>
      <c r="T159" s="214"/>
      <c r="U159" s="215"/>
      <c r="V159" s="210">
        <f>IF('選手データ入力'!H22="","",VLOOKUP(B161,'選手データ入力'!$A$2:$N$42,8,0))</f>
      </c>
      <c r="W159" s="211"/>
      <c r="X159" s="211"/>
      <c r="Y159" s="211"/>
      <c r="Z159" s="211"/>
      <c r="AA159" s="211"/>
      <c r="AB159" s="211"/>
      <c r="AC159" s="211"/>
      <c r="AD159" s="212"/>
      <c r="AE159" s="218"/>
      <c r="AF159" s="218"/>
      <c r="AG159" s="218"/>
    </row>
    <row r="160" spans="2:30" ht="18.75" customHeight="1">
      <c r="B160" s="213" t="s">
        <v>47</v>
      </c>
      <c r="C160" s="214"/>
      <c r="D160" s="214"/>
      <c r="E160" s="214"/>
      <c r="F160" s="215"/>
      <c r="G160" s="213" t="s">
        <v>48</v>
      </c>
      <c r="H160" s="214"/>
      <c r="I160" s="214"/>
      <c r="J160" s="214"/>
      <c r="K160" s="214"/>
      <c r="L160" s="214"/>
      <c r="M160" s="214"/>
      <c r="N160" s="214"/>
      <c r="O160" s="214"/>
      <c r="P160" s="214"/>
      <c r="Q160" s="215"/>
      <c r="R160" s="209" t="s">
        <v>1</v>
      </c>
      <c r="S160" s="209"/>
      <c r="T160" s="213" t="s">
        <v>49</v>
      </c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5"/>
    </row>
    <row r="161" spans="2:30" ht="27" customHeight="1">
      <c r="B161" s="199">
        <f>'一覧予備'!$B$15</f>
      </c>
      <c r="C161" s="200"/>
      <c r="D161" s="200"/>
      <c r="E161" s="200"/>
      <c r="F161" s="201"/>
      <c r="G161" s="199">
        <f>IF(B159="","",VLOOKUP(B161,'選手データ入力'!$A$2:$N$42,2,0))</f>
      </c>
      <c r="H161" s="200"/>
      <c r="I161" s="200"/>
      <c r="J161" s="200"/>
      <c r="K161" s="200"/>
      <c r="L161" s="200"/>
      <c r="M161" s="200"/>
      <c r="N161" s="200"/>
      <c r="O161" s="200"/>
      <c r="P161" s="200"/>
      <c r="Q161" s="201"/>
      <c r="R161" s="205">
        <f>IF(B159="","",VLOOKUP(B161,'選手データ入力'!$A$2:$N$42,4,0))</f>
      </c>
      <c r="S161" s="206"/>
      <c r="T161" s="199">
        <f>IF(B161="","",'基本入力'!$B$9)</f>
      </c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1"/>
    </row>
    <row r="162" spans="2:30" ht="27" customHeight="1">
      <c r="B162" s="202"/>
      <c r="C162" s="203"/>
      <c r="D162" s="203"/>
      <c r="E162" s="203"/>
      <c r="F162" s="204"/>
      <c r="G162" s="202"/>
      <c r="H162" s="203"/>
      <c r="I162" s="203"/>
      <c r="J162" s="203"/>
      <c r="K162" s="203"/>
      <c r="L162" s="203"/>
      <c r="M162" s="203"/>
      <c r="N162" s="203"/>
      <c r="O162" s="203"/>
      <c r="P162" s="203"/>
      <c r="Q162" s="204"/>
      <c r="R162" s="207"/>
      <c r="S162" s="208"/>
      <c r="T162" s="202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4"/>
    </row>
    <row r="163" spans="1:32" ht="13.5">
      <c r="A163" s="9" t="s">
        <v>90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2:30" ht="17.25">
      <c r="B164" s="216" t="s">
        <v>51</v>
      </c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</row>
    <row r="165" spans="2:33" ht="18.75" customHeight="1">
      <c r="B165" s="196" t="s">
        <v>45</v>
      </c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8"/>
      <c r="O165" s="192" t="s">
        <v>43</v>
      </c>
      <c r="P165" s="193"/>
      <c r="Q165" s="196" t="s">
        <v>46</v>
      </c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8"/>
      <c r="AE165" s="217" t="s">
        <v>96</v>
      </c>
      <c r="AF165" s="217"/>
      <c r="AG165" s="217"/>
    </row>
    <row r="166" spans="2:33" ht="31.5" customHeight="1">
      <c r="B166" s="210">
        <f>IF('選手データ入力'!F25="","",VLOOKUP(B168,'選手データ入力'!$A$2:$N$42,6,0))</f>
      </c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2"/>
      <c r="O166" s="194"/>
      <c r="P166" s="195"/>
      <c r="Q166" s="213" t="s">
        <v>44</v>
      </c>
      <c r="R166" s="214"/>
      <c r="S166" s="214"/>
      <c r="T166" s="214"/>
      <c r="U166" s="215"/>
      <c r="V166" s="210">
        <f>IF('選手データ入力'!H23="","",VLOOKUP(B168,'選手データ入力'!$A$2:$N$42,8,0))</f>
      </c>
      <c r="W166" s="211"/>
      <c r="X166" s="211"/>
      <c r="Y166" s="211"/>
      <c r="Z166" s="211"/>
      <c r="AA166" s="211"/>
      <c r="AB166" s="211"/>
      <c r="AC166" s="211"/>
      <c r="AD166" s="212"/>
      <c r="AE166" s="218"/>
      <c r="AF166" s="218"/>
      <c r="AG166" s="218"/>
    </row>
    <row r="167" spans="2:30" ht="18.75" customHeight="1">
      <c r="B167" s="213" t="s">
        <v>47</v>
      </c>
      <c r="C167" s="214"/>
      <c r="D167" s="214"/>
      <c r="E167" s="214"/>
      <c r="F167" s="215"/>
      <c r="G167" s="213" t="s">
        <v>48</v>
      </c>
      <c r="H167" s="214"/>
      <c r="I167" s="214"/>
      <c r="J167" s="214"/>
      <c r="K167" s="214"/>
      <c r="L167" s="214"/>
      <c r="M167" s="214"/>
      <c r="N167" s="214"/>
      <c r="O167" s="214"/>
      <c r="P167" s="214"/>
      <c r="Q167" s="215"/>
      <c r="R167" s="209" t="s">
        <v>1</v>
      </c>
      <c r="S167" s="209"/>
      <c r="T167" s="213" t="s">
        <v>49</v>
      </c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5"/>
    </row>
    <row r="168" spans="2:30" ht="27" customHeight="1">
      <c r="B168" s="199">
        <f>'一覧予備'!$B$16</f>
      </c>
      <c r="C168" s="200"/>
      <c r="D168" s="200"/>
      <c r="E168" s="200"/>
      <c r="F168" s="201"/>
      <c r="G168" s="199">
        <f>IF(B166="","",VLOOKUP(B168,'選手データ入力'!$A$2:$N$42,2,0))</f>
      </c>
      <c r="H168" s="200"/>
      <c r="I168" s="200"/>
      <c r="J168" s="200"/>
      <c r="K168" s="200"/>
      <c r="L168" s="200"/>
      <c r="M168" s="200"/>
      <c r="N168" s="200"/>
      <c r="O168" s="200"/>
      <c r="P168" s="200"/>
      <c r="Q168" s="201"/>
      <c r="R168" s="205">
        <f>IF(B166="","",VLOOKUP(B168,'選手データ入力'!$A$2:$N$42,4,0))</f>
      </c>
      <c r="S168" s="206"/>
      <c r="T168" s="199">
        <f>IF(B168="","",'基本入力'!$B$9)</f>
      </c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1"/>
    </row>
    <row r="169" spans="2:30" ht="27" customHeight="1">
      <c r="B169" s="202"/>
      <c r="C169" s="203"/>
      <c r="D169" s="203"/>
      <c r="E169" s="203"/>
      <c r="F169" s="204"/>
      <c r="G169" s="202"/>
      <c r="H169" s="203"/>
      <c r="I169" s="203"/>
      <c r="J169" s="203"/>
      <c r="K169" s="203"/>
      <c r="L169" s="203"/>
      <c r="M169" s="203"/>
      <c r="N169" s="203"/>
      <c r="O169" s="203"/>
      <c r="P169" s="203"/>
      <c r="Q169" s="204"/>
      <c r="R169" s="207"/>
      <c r="S169" s="208"/>
      <c r="T169" s="202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4"/>
    </row>
    <row r="170" spans="1:32" ht="13.5">
      <c r="A170" s="9" t="s">
        <v>90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2:30" ht="18" customHeight="1">
      <c r="B171" s="216" t="s">
        <v>51</v>
      </c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</row>
    <row r="172" spans="2:33" ht="19.5" customHeight="1">
      <c r="B172" s="196" t="s">
        <v>45</v>
      </c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8"/>
      <c r="O172" s="192" t="s">
        <v>43</v>
      </c>
      <c r="P172" s="193"/>
      <c r="Q172" s="196" t="s">
        <v>46</v>
      </c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8"/>
      <c r="AE172" s="217" t="s">
        <v>96</v>
      </c>
      <c r="AF172" s="217"/>
      <c r="AG172" s="217"/>
    </row>
    <row r="173" spans="2:33" ht="31.5" customHeight="1">
      <c r="B173" s="210">
        <f>IF('選手データ入力'!F26="","",VLOOKUP(B175,'選手データ入力'!$A$2:$N$42,6,0))</f>
      </c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2"/>
      <c r="O173" s="194"/>
      <c r="P173" s="195"/>
      <c r="Q173" s="213" t="s">
        <v>44</v>
      </c>
      <c r="R173" s="214"/>
      <c r="S173" s="214"/>
      <c r="T173" s="214"/>
      <c r="U173" s="215"/>
      <c r="V173" s="210">
        <f>IF('選手データ入力'!H24="","",VLOOKUP(B175,'選手データ入力'!$A$2:$N$42,8,0))</f>
      </c>
      <c r="W173" s="211"/>
      <c r="X173" s="211"/>
      <c r="Y173" s="211"/>
      <c r="Z173" s="211"/>
      <c r="AA173" s="211"/>
      <c r="AB173" s="211"/>
      <c r="AC173" s="211"/>
      <c r="AD173" s="212"/>
      <c r="AE173" s="218"/>
      <c r="AF173" s="218"/>
      <c r="AG173" s="218"/>
    </row>
    <row r="174" spans="2:30" ht="18.75" customHeight="1">
      <c r="B174" s="213" t="s">
        <v>47</v>
      </c>
      <c r="C174" s="214"/>
      <c r="D174" s="214"/>
      <c r="E174" s="214"/>
      <c r="F174" s="215"/>
      <c r="G174" s="213" t="s">
        <v>48</v>
      </c>
      <c r="H174" s="214"/>
      <c r="I174" s="214"/>
      <c r="J174" s="214"/>
      <c r="K174" s="214"/>
      <c r="L174" s="214"/>
      <c r="M174" s="214"/>
      <c r="N174" s="214"/>
      <c r="O174" s="214"/>
      <c r="P174" s="214"/>
      <c r="Q174" s="215"/>
      <c r="R174" s="209" t="s">
        <v>1</v>
      </c>
      <c r="S174" s="209"/>
      <c r="T174" s="213" t="s">
        <v>49</v>
      </c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5"/>
    </row>
    <row r="175" spans="2:30" ht="27" customHeight="1">
      <c r="B175" s="199">
        <f>'一覧予備'!$B$17</f>
      </c>
      <c r="C175" s="200"/>
      <c r="D175" s="200"/>
      <c r="E175" s="200"/>
      <c r="F175" s="201"/>
      <c r="G175" s="199">
        <f>IF(B173="","",VLOOKUP(B175,'選手データ入力'!$A$2:$N$42,2,0))</f>
      </c>
      <c r="H175" s="200"/>
      <c r="I175" s="200"/>
      <c r="J175" s="200"/>
      <c r="K175" s="200"/>
      <c r="L175" s="200"/>
      <c r="M175" s="200"/>
      <c r="N175" s="200"/>
      <c r="O175" s="200"/>
      <c r="P175" s="200"/>
      <c r="Q175" s="201"/>
      <c r="R175" s="205">
        <f>IF(B173="","",VLOOKUP(B175,'選手データ入力'!$A$2:$N$42,4,0))</f>
      </c>
      <c r="S175" s="206"/>
      <c r="T175" s="199">
        <f>IF(B175="","",'基本入力'!$B$9)</f>
      </c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1"/>
    </row>
    <row r="176" spans="2:30" ht="27" customHeight="1">
      <c r="B176" s="202"/>
      <c r="C176" s="203"/>
      <c r="D176" s="203"/>
      <c r="E176" s="203"/>
      <c r="F176" s="204"/>
      <c r="G176" s="202"/>
      <c r="H176" s="203"/>
      <c r="I176" s="203"/>
      <c r="J176" s="203"/>
      <c r="K176" s="203"/>
      <c r="L176" s="203"/>
      <c r="M176" s="203"/>
      <c r="N176" s="203"/>
      <c r="O176" s="203"/>
      <c r="P176" s="203"/>
      <c r="Q176" s="204"/>
      <c r="R176" s="207"/>
      <c r="S176" s="208"/>
      <c r="T176" s="202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4"/>
    </row>
    <row r="177" spans="1:32" ht="13.5">
      <c r="A177" s="9" t="s">
        <v>90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2:30" ht="18" customHeight="1">
      <c r="B178" s="216" t="s">
        <v>51</v>
      </c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</row>
    <row r="179" spans="2:33" ht="19.5" customHeight="1">
      <c r="B179" s="196" t="s">
        <v>45</v>
      </c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8"/>
      <c r="O179" s="192" t="s">
        <v>43</v>
      </c>
      <c r="P179" s="193"/>
      <c r="Q179" s="196" t="s">
        <v>46</v>
      </c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8"/>
      <c r="AE179" s="217" t="s">
        <v>96</v>
      </c>
      <c r="AF179" s="217"/>
      <c r="AG179" s="217"/>
    </row>
    <row r="180" spans="2:33" ht="31.5" customHeight="1">
      <c r="B180" s="210">
        <f>IF('選手データ入力'!F27="","",VLOOKUP(B182,'選手データ入力'!$A$2:$N$42,6,0))</f>
      </c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2"/>
      <c r="O180" s="194"/>
      <c r="P180" s="195"/>
      <c r="Q180" s="213" t="s">
        <v>44</v>
      </c>
      <c r="R180" s="214"/>
      <c r="S180" s="214"/>
      <c r="T180" s="214"/>
      <c r="U180" s="215"/>
      <c r="V180" s="210">
        <f>IF('選手データ入力'!H25="","",VLOOKUP(B182,'選手データ入力'!$A$2:$N$42,8,0))</f>
      </c>
      <c r="W180" s="211"/>
      <c r="X180" s="211"/>
      <c r="Y180" s="211"/>
      <c r="Z180" s="211"/>
      <c r="AA180" s="211"/>
      <c r="AB180" s="211"/>
      <c r="AC180" s="211"/>
      <c r="AD180" s="212"/>
      <c r="AE180" s="218"/>
      <c r="AF180" s="218"/>
      <c r="AG180" s="218"/>
    </row>
    <row r="181" spans="2:30" ht="18.75" customHeight="1">
      <c r="B181" s="213" t="s">
        <v>47</v>
      </c>
      <c r="C181" s="214"/>
      <c r="D181" s="214"/>
      <c r="E181" s="214"/>
      <c r="F181" s="215"/>
      <c r="G181" s="213" t="s">
        <v>48</v>
      </c>
      <c r="H181" s="214"/>
      <c r="I181" s="214"/>
      <c r="J181" s="214"/>
      <c r="K181" s="214"/>
      <c r="L181" s="214"/>
      <c r="M181" s="214"/>
      <c r="N181" s="214"/>
      <c r="O181" s="214"/>
      <c r="P181" s="214"/>
      <c r="Q181" s="215"/>
      <c r="R181" s="209" t="s">
        <v>1</v>
      </c>
      <c r="S181" s="209"/>
      <c r="T181" s="213" t="s">
        <v>49</v>
      </c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5"/>
    </row>
    <row r="182" spans="2:30" ht="27" customHeight="1">
      <c r="B182" s="199">
        <f>'一覧予備'!$B$18</f>
      </c>
      <c r="C182" s="200"/>
      <c r="D182" s="200"/>
      <c r="E182" s="200"/>
      <c r="F182" s="201"/>
      <c r="G182" s="199">
        <f>IF(B180="","",VLOOKUP(B182,'選手データ入力'!$A$2:$N$42,2,0))</f>
      </c>
      <c r="H182" s="200"/>
      <c r="I182" s="200"/>
      <c r="J182" s="200"/>
      <c r="K182" s="200"/>
      <c r="L182" s="200"/>
      <c r="M182" s="200"/>
      <c r="N182" s="200"/>
      <c r="O182" s="200"/>
      <c r="P182" s="200"/>
      <c r="Q182" s="201"/>
      <c r="R182" s="205">
        <f>IF(B180="","",VLOOKUP(B182,'選手データ入力'!$A$2:$N$42,4,0))</f>
      </c>
      <c r="S182" s="206"/>
      <c r="T182" s="199">
        <f>IF(B182="","",'基本入力'!$B$9)</f>
      </c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1"/>
    </row>
    <row r="183" spans="2:30" ht="27" customHeight="1">
      <c r="B183" s="202"/>
      <c r="C183" s="203"/>
      <c r="D183" s="203"/>
      <c r="E183" s="203"/>
      <c r="F183" s="204"/>
      <c r="G183" s="202"/>
      <c r="H183" s="203"/>
      <c r="I183" s="203"/>
      <c r="J183" s="203"/>
      <c r="K183" s="203"/>
      <c r="L183" s="203"/>
      <c r="M183" s="203"/>
      <c r="N183" s="203"/>
      <c r="O183" s="203"/>
      <c r="P183" s="203"/>
      <c r="Q183" s="204"/>
      <c r="R183" s="207"/>
      <c r="S183" s="208"/>
      <c r="T183" s="202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4"/>
    </row>
    <row r="184" spans="1:32" ht="13.5">
      <c r="A184" s="9" t="s">
        <v>90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6" spans="1:32" ht="13.5" customHeight="1">
      <c r="A186" s="9" t="s">
        <v>90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2:30" ht="17.25">
      <c r="B187" s="216" t="s">
        <v>51</v>
      </c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</row>
    <row r="188" spans="2:33" s="7" customFormat="1" ht="18.75" customHeight="1">
      <c r="B188" s="196" t="s">
        <v>45</v>
      </c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8"/>
      <c r="O188" s="192" t="s">
        <v>43</v>
      </c>
      <c r="P188" s="193"/>
      <c r="Q188" s="196" t="s">
        <v>46</v>
      </c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8"/>
      <c r="AE188" s="217" t="s">
        <v>96</v>
      </c>
      <c r="AF188" s="217"/>
      <c r="AG188" s="217"/>
    </row>
    <row r="189" spans="2:33" ht="31.5" customHeight="1">
      <c r="B189" s="210">
        <f>IF('選手データ入力'!F28="","",VLOOKUP(B191,'選手データ入力'!$A$2:$N$42,6,0))</f>
      </c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2"/>
      <c r="O189" s="194"/>
      <c r="P189" s="195"/>
      <c r="Q189" s="213" t="s">
        <v>44</v>
      </c>
      <c r="R189" s="214"/>
      <c r="S189" s="214"/>
      <c r="T189" s="214"/>
      <c r="U189" s="215"/>
      <c r="V189" s="210">
        <f>IF('選手データ入力'!H26="","",VLOOKUP(B191,'選手データ入力'!$A$2:$N$42,8,0))</f>
      </c>
      <c r="W189" s="211"/>
      <c r="X189" s="211"/>
      <c r="Y189" s="211"/>
      <c r="Z189" s="211"/>
      <c r="AA189" s="211"/>
      <c r="AB189" s="211"/>
      <c r="AC189" s="211"/>
      <c r="AD189" s="212"/>
      <c r="AE189" s="218"/>
      <c r="AF189" s="218"/>
      <c r="AG189" s="218"/>
    </row>
    <row r="190" spans="2:30" ht="18.75" customHeight="1">
      <c r="B190" s="213" t="s">
        <v>47</v>
      </c>
      <c r="C190" s="214"/>
      <c r="D190" s="214"/>
      <c r="E190" s="214"/>
      <c r="F190" s="215"/>
      <c r="G190" s="213" t="s">
        <v>48</v>
      </c>
      <c r="H190" s="214"/>
      <c r="I190" s="214"/>
      <c r="J190" s="214"/>
      <c r="K190" s="214"/>
      <c r="L190" s="214"/>
      <c r="M190" s="214"/>
      <c r="N190" s="214"/>
      <c r="O190" s="214"/>
      <c r="P190" s="214"/>
      <c r="Q190" s="215"/>
      <c r="R190" s="209" t="s">
        <v>1</v>
      </c>
      <c r="S190" s="209"/>
      <c r="T190" s="213" t="s">
        <v>49</v>
      </c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5"/>
    </row>
    <row r="191" spans="2:30" ht="27" customHeight="1">
      <c r="B191" s="199">
        <f>'一覧予備'!$B$19</f>
      </c>
      <c r="C191" s="200"/>
      <c r="D191" s="200"/>
      <c r="E191" s="200"/>
      <c r="F191" s="201"/>
      <c r="G191" s="199">
        <f>IF(B189="","",VLOOKUP(B191,'選手データ入力'!$A$2:$N$42,2,0))</f>
      </c>
      <c r="H191" s="200"/>
      <c r="I191" s="200"/>
      <c r="J191" s="200"/>
      <c r="K191" s="200"/>
      <c r="L191" s="200"/>
      <c r="M191" s="200"/>
      <c r="N191" s="200"/>
      <c r="O191" s="200"/>
      <c r="P191" s="200"/>
      <c r="Q191" s="201"/>
      <c r="R191" s="205">
        <f>IF(B189="","",VLOOKUP(B191,'選手データ入力'!$A$2:$N$42,4,0))</f>
      </c>
      <c r="S191" s="206"/>
      <c r="T191" s="199">
        <f>IF(B191="","",'基本入力'!$B$9)</f>
      </c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1"/>
    </row>
    <row r="192" spans="2:30" ht="27" customHeight="1">
      <c r="B192" s="202"/>
      <c r="C192" s="203"/>
      <c r="D192" s="203"/>
      <c r="E192" s="203"/>
      <c r="F192" s="204"/>
      <c r="G192" s="202"/>
      <c r="H192" s="203"/>
      <c r="I192" s="203"/>
      <c r="J192" s="203"/>
      <c r="K192" s="203"/>
      <c r="L192" s="203"/>
      <c r="M192" s="203"/>
      <c r="N192" s="203"/>
      <c r="O192" s="203"/>
      <c r="P192" s="203"/>
      <c r="Q192" s="204"/>
      <c r="R192" s="207"/>
      <c r="S192" s="208"/>
      <c r="T192" s="202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4"/>
    </row>
    <row r="193" spans="1:32" ht="13.5">
      <c r="A193" s="9" t="s">
        <v>90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2:30" ht="17.25">
      <c r="B194" s="216" t="s">
        <v>51</v>
      </c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</row>
    <row r="195" spans="2:33" ht="18.75" customHeight="1">
      <c r="B195" s="196" t="s">
        <v>45</v>
      </c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8"/>
      <c r="O195" s="192" t="s">
        <v>43</v>
      </c>
      <c r="P195" s="193"/>
      <c r="Q195" s="196" t="s">
        <v>46</v>
      </c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8"/>
      <c r="AE195" s="217" t="s">
        <v>96</v>
      </c>
      <c r="AF195" s="217"/>
      <c r="AG195" s="217"/>
    </row>
    <row r="196" spans="2:33" ht="31.5" customHeight="1">
      <c r="B196" s="210">
        <f>IF('選手データ入力'!F29="","",VLOOKUP(B198,'選手データ入力'!$A$2:$N$42,6,0))</f>
      </c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2"/>
      <c r="O196" s="194"/>
      <c r="P196" s="195"/>
      <c r="Q196" s="213" t="s">
        <v>44</v>
      </c>
      <c r="R196" s="214"/>
      <c r="S196" s="214"/>
      <c r="T196" s="214"/>
      <c r="U196" s="215"/>
      <c r="V196" s="210">
        <f>IF('選手データ入力'!H27="","",VLOOKUP(B198,'選手データ入力'!$A$2:$N$42,8,0))</f>
      </c>
      <c r="W196" s="211"/>
      <c r="X196" s="211"/>
      <c r="Y196" s="211"/>
      <c r="Z196" s="211"/>
      <c r="AA196" s="211"/>
      <c r="AB196" s="211"/>
      <c r="AC196" s="211"/>
      <c r="AD196" s="212"/>
      <c r="AE196" s="218"/>
      <c r="AF196" s="218"/>
      <c r="AG196" s="218"/>
    </row>
    <row r="197" spans="2:30" ht="18.75" customHeight="1">
      <c r="B197" s="213" t="s">
        <v>47</v>
      </c>
      <c r="C197" s="214"/>
      <c r="D197" s="214"/>
      <c r="E197" s="214"/>
      <c r="F197" s="215"/>
      <c r="G197" s="213" t="s">
        <v>48</v>
      </c>
      <c r="H197" s="214"/>
      <c r="I197" s="214"/>
      <c r="J197" s="214"/>
      <c r="K197" s="214"/>
      <c r="L197" s="214"/>
      <c r="M197" s="214"/>
      <c r="N197" s="214"/>
      <c r="O197" s="214"/>
      <c r="P197" s="214"/>
      <c r="Q197" s="215"/>
      <c r="R197" s="209" t="s">
        <v>1</v>
      </c>
      <c r="S197" s="209"/>
      <c r="T197" s="213" t="s">
        <v>49</v>
      </c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5"/>
    </row>
    <row r="198" spans="2:30" ht="27" customHeight="1">
      <c r="B198" s="199">
        <f>'一覧予備'!$B$20</f>
      </c>
      <c r="C198" s="200"/>
      <c r="D198" s="200"/>
      <c r="E198" s="200"/>
      <c r="F198" s="201"/>
      <c r="G198" s="199">
        <f>IF(B196="","",VLOOKUP(B198,'選手データ入力'!$A$2:$N$42,2,0))</f>
      </c>
      <c r="H198" s="200"/>
      <c r="I198" s="200"/>
      <c r="J198" s="200"/>
      <c r="K198" s="200"/>
      <c r="L198" s="200"/>
      <c r="M198" s="200"/>
      <c r="N198" s="200"/>
      <c r="O198" s="200"/>
      <c r="P198" s="200"/>
      <c r="Q198" s="201"/>
      <c r="R198" s="205">
        <f>IF(B196="","",VLOOKUP(B198,'選手データ入力'!$A$2:$N$42,4,0))</f>
      </c>
      <c r="S198" s="206"/>
      <c r="T198" s="199">
        <f>IF(B198="","",'基本入力'!$B$9)</f>
      </c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1"/>
    </row>
    <row r="199" spans="2:30" ht="27" customHeight="1">
      <c r="B199" s="202"/>
      <c r="C199" s="203"/>
      <c r="D199" s="203"/>
      <c r="E199" s="203"/>
      <c r="F199" s="204"/>
      <c r="G199" s="202"/>
      <c r="H199" s="203"/>
      <c r="I199" s="203"/>
      <c r="J199" s="203"/>
      <c r="K199" s="203"/>
      <c r="L199" s="203"/>
      <c r="M199" s="203"/>
      <c r="N199" s="203"/>
      <c r="O199" s="203"/>
      <c r="P199" s="203"/>
      <c r="Q199" s="204"/>
      <c r="R199" s="207"/>
      <c r="S199" s="208"/>
      <c r="T199" s="202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4"/>
    </row>
    <row r="200" spans="1:32" ht="13.5">
      <c r="A200" s="9" t="s">
        <v>90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2:30" ht="17.25">
      <c r="B201" s="216" t="s">
        <v>51</v>
      </c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</row>
    <row r="202" spans="2:33" ht="18.75" customHeight="1">
      <c r="B202" s="196" t="s">
        <v>45</v>
      </c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8"/>
      <c r="O202" s="192" t="s">
        <v>43</v>
      </c>
      <c r="P202" s="193"/>
      <c r="Q202" s="196" t="s">
        <v>46</v>
      </c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8"/>
      <c r="AE202" s="217" t="s">
        <v>96</v>
      </c>
      <c r="AF202" s="217"/>
      <c r="AG202" s="217"/>
    </row>
    <row r="203" spans="2:33" ht="31.5" customHeight="1">
      <c r="B203" s="210">
        <f>IF('選手データ入力'!F30="","",VLOOKUP(B205,'選手データ入力'!$A$2:$N$42,6,0))</f>
      </c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2"/>
      <c r="O203" s="194"/>
      <c r="P203" s="195"/>
      <c r="Q203" s="213" t="s">
        <v>44</v>
      </c>
      <c r="R203" s="214"/>
      <c r="S203" s="214"/>
      <c r="T203" s="214"/>
      <c r="U203" s="215"/>
      <c r="V203" s="210">
        <f>IF('選手データ入力'!H28="","",VLOOKUP(B205,'選手データ入力'!$A$2:$N$42,8,0))</f>
      </c>
      <c r="W203" s="211"/>
      <c r="X203" s="211"/>
      <c r="Y203" s="211"/>
      <c r="Z203" s="211"/>
      <c r="AA203" s="211"/>
      <c r="AB203" s="211"/>
      <c r="AC203" s="211"/>
      <c r="AD203" s="212"/>
      <c r="AE203" s="218"/>
      <c r="AF203" s="218"/>
      <c r="AG203" s="218"/>
    </row>
    <row r="204" spans="2:30" ht="18.75" customHeight="1">
      <c r="B204" s="213" t="s">
        <v>47</v>
      </c>
      <c r="C204" s="214"/>
      <c r="D204" s="214"/>
      <c r="E204" s="214"/>
      <c r="F204" s="215"/>
      <c r="G204" s="213" t="s">
        <v>48</v>
      </c>
      <c r="H204" s="214"/>
      <c r="I204" s="214"/>
      <c r="J204" s="214"/>
      <c r="K204" s="214"/>
      <c r="L204" s="214"/>
      <c r="M204" s="214"/>
      <c r="N204" s="214"/>
      <c r="O204" s="214"/>
      <c r="P204" s="214"/>
      <c r="Q204" s="215"/>
      <c r="R204" s="209" t="s">
        <v>1</v>
      </c>
      <c r="S204" s="209"/>
      <c r="T204" s="213" t="s">
        <v>49</v>
      </c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5"/>
    </row>
    <row r="205" spans="2:30" ht="27" customHeight="1">
      <c r="B205" s="199">
        <f>'一覧予備'!$B$21</f>
      </c>
      <c r="C205" s="200"/>
      <c r="D205" s="200"/>
      <c r="E205" s="200"/>
      <c r="F205" s="201"/>
      <c r="G205" s="199">
        <f>IF(B203="","",VLOOKUP(B205,'選手データ入力'!$A$2:$N$42,2,0))</f>
      </c>
      <c r="H205" s="200"/>
      <c r="I205" s="200"/>
      <c r="J205" s="200"/>
      <c r="K205" s="200"/>
      <c r="L205" s="200"/>
      <c r="M205" s="200"/>
      <c r="N205" s="200"/>
      <c r="O205" s="200"/>
      <c r="P205" s="200"/>
      <c r="Q205" s="201"/>
      <c r="R205" s="205">
        <f>IF(B203="","",VLOOKUP(B205,'選手データ入力'!$A$2:$N$42,4,0))</f>
      </c>
      <c r="S205" s="206"/>
      <c r="T205" s="199">
        <f>IF(B205="","",'基本入力'!$B$9)</f>
      </c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1"/>
    </row>
    <row r="206" spans="2:30" ht="27" customHeight="1">
      <c r="B206" s="202"/>
      <c r="C206" s="203"/>
      <c r="D206" s="203"/>
      <c r="E206" s="203"/>
      <c r="F206" s="204"/>
      <c r="G206" s="202"/>
      <c r="H206" s="203"/>
      <c r="I206" s="203"/>
      <c r="J206" s="203"/>
      <c r="K206" s="203"/>
      <c r="L206" s="203"/>
      <c r="M206" s="203"/>
      <c r="N206" s="203"/>
      <c r="O206" s="203"/>
      <c r="P206" s="203"/>
      <c r="Q206" s="204"/>
      <c r="R206" s="207"/>
      <c r="S206" s="208"/>
      <c r="T206" s="202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4"/>
    </row>
    <row r="207" spans="1:32" ht="13.5">
      <c r="A207" s="9" t="s">
        <v>90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2:30" ht="18" customHeight="1">
      <c r="B208" s="216" t="s">
        <v>51</v>
      </c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</row>
    <row r="209" spans="2:33" ht="19.5" customHeight="1">
      <c r="B209" s="196" t="s">
        <v>45</v>
      </c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8"/>
      <c r="O209" s="192" t="s">
        <v>43</v>
      </c>
      <c r="P209" s="193"/>
      <c r="Q209" s="196" t="s">
        <v>46</v>
      </c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8"/>
      <c r="AE209" s="217" t="s">
        <v>96</v>
      </c>
      <c r="AF209" s="217"/>
      <c r="AG209" s="217"/>
    </row>
    <row r="210" spans="2:33" ht="31.5" customHeight="1">
      <c r="B210" s="210">
        <f>IF('選手データ入力'!F31="","",VLOOKUP(B212,'選手データ入力'!$A$2:$N$42,6,0))</f>
      </c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2"/>
      <c r="O210" s="194"/>
      <c r="P210" s="195"/>
      <c r="Q210" s="213" t="s">
        <v>44</v>
      </c>
      <c r="R210" s="214"/>
      <c r="S210" s="214"/>
      <c r="T210" s="214"/>
      <c r="U210" s="215"/>
      <c r="V210" s="210">
        <f>IF('選手データ入力'!H29="","",VLOOKUP(B212,'選手データ入力'!$A$2:$N$42,8,0))</f>
      </c>
      <c r="W210" s="211"/>
      <c r="X210" s="211"/>
      <c r="Y210" s="211"/>
      <c r="Z210" s="211"/>
      <c r="AA210" s="211"/>
      <c r="AB210" s="211"/>
      <c r="AC210" s="211"/>
      <c r="AD210" s="212"/>
      <c r="AE210" s="218"/>
      <c r="AF210" s="218"/>
      <c r="AG210" s="218"/>
    </row>
    <row r="211" spans="2:30" ht="18.75" customHeight="1">
      <c r="B211" s="213" t="s">
        <v>47</v>
      </c>
      <c r="C211" s="214"/>
      <c r="D211" s="214"/>
      <c r="E211" s="214"/>
      <c r="F211" s="215"/>
      <c r="G211" s="213" t="s">
        <v>48</v>
      </c>
      <c r="H211" s="214"/>
      <c r="I211" s="214"/>
      <c r="J211" s="214"/>
      <c r="K211" s="214"/>
      <c r="L211" s="214"/>
      <c r="M211" s="214"/>
      <c r="N211" s="214"/>
      <c r="O211" s="214"/>
      <c r="P211" s="214"/>
      <c r="Q211" s="215"/>
      <c r="R211" s="209" t="s">
        <v>1</v>
      </c>
      <c r="S211" s="209"/>
      <c r="T211" s="213" t="s">
        <v>49</v>
      </c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5"/>
    </row>
    <row r="212" spans="2:30" ht="27" customHeight="1">
      <c r="B212" s="199">
        <f>'一覧予備'!$B$22</f>
      </c>
      <c r="C212" s="200"/>
      <c r="D212" s="200"/>
      <c r="E212" s="200"/>
      <c r="F212" s="201"/>
      <c r="G212" s="199">
        <f>IF(B210="","",VLOOKUP(B212,'選手データ入力'!$A$2:$N$42,2,0))</f>
      </c>
      <c r="H212" s="200"/>
      <c r="I212" s="200"/>
      <c r="J212" s="200"/>
      <c r="K212" s="200"/>
      <c r="L212" s="200"/>
      <c r="M212" s="200"/>
      <c r="N212" s="200"/>
      <c r="O212" s="200"/>
      <c r="P212" s="200"/>
      <c r="Q212" s="201"/>
      <c r="R212" s="205">
        <f>IF(B210="","",VLOOKUP(B212,'選手データ入力'!$A$2:$N$42,4,0))</f>
      </c>
      <c r="S212" s="206"/>
      <c r="T212" s="199">
        <f>IF(B212="","",'基本入力'!$B$9)</f>
      </c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1"/>
    </row>
    <row r="213" spans="2:30" ht="27" customHeight="1">
      <c r="B213" s="202"/>
      <c r="C213" s="203"/>
      <c r="D213" s="203"/>
      <c r="E213" s="203"/>
      <c r="F213" s="204"/>
      <c r="G213" s="202"/>
      <c r="H213" s="203"/>
      <c r="I213" s="203"/>
      <c r="J213" s="203"/>
      <c r="K213" s="203"/>
      <c r="L213" s="203"/>
      <c r="M213" s="203"/>
      <c r="N213" s="203"/>
      <c r="O213" s="203"/>
      <c r="P213" s="203"/>
      <c r="Q213" s="204"/>
      <c r="R213" s="207"/>
      <c r="S213" s="208"/>
      <c r="T213" s="202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4"/>
    </row>
    <row r="214" spans="1:32" ht="13.5">
      <c r="A214" s="9" t="s">
        <v>90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2:30" ht="18" customHeight="1">
      <c r="B215" s="216" t="s">
        <v>51</v>
      </c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</row>
    <row r="216" spans="2:33" ht="19.5" customHeight="1">
      <c r="B216" s="196" t="s">
        <v>45</v>
      </c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8"/>
      <c r="O216" s="192" t="s">
        <v>43</v>
      </c>
      <c r="P216" s="193"/>
      <c r="Q216" s="196" t="s">
        <v>46</v>
      </c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8"/>
      <c r="AE216" s="217" t="s">
        <v>96</v>
      </c>
      <c r="AF216" s="217"/>
      <c r="AG216" s="217"/>
    </row>
    <row r="217" spans="2:33" ht="31.5" customHeight="1">
      <c r="B217" s="210">
        <f>IF('選手データ入力'!F32="","",VLOOKUP(B219,'選手データ入力'!$A$2:$N$42,6,0))</f>
      </c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2"/>
      <c r="O217" s="194"/>
      <c r="P217" s="195"/>
      <c r="Q217" s="213" t="s">
        <v>44</v>
      </c>
      <c r="R217" s="214"/>
      <c r="S217" s="214"/>
      <c r="T217" s="214"/>
      <c r="U217" s="215"/>
      <c r="V217" s="210">
        <f>IF('選手データ入力'!H30="","",VLOOKUP(B219,'選手データ入力'!$A$2:$N$42,8,0))</f>
      </c>
      <c r="W217" s="211"/>
      <c r="X217" s="211"/>
      <c r="Y217" s="211"/>
      <c r="Z217" s="211"/>
      <c r="AA217" s="211"/>
      <c r="AB217" s="211"/>
      <c r="AC217" s="211"/>
      <c r="AD217" s="212"/>
      <c r="AE217" s="218"/>
      <c r="AF217" s="218"/>
      <c r="AG217" s="218"/>
    </row>
    <row r="218" spans="2:30" ht="18.75" customHeight="1">
      <c r="B218" s="213" t="s">
        <v>47</v>
      </c>
      <c r="C218" s="214"/>
      <c r="D218" s="214"/>
      <c r="E218" s="214"/>
      <c r="F218" s="215"/>
      <c r="G218" s="213" t="s">
        <v>48</v>
      </c>
      <c r="H218" s="214"/>
      <c r="I218" s="214"/>
      <c r="J218" s="214"/>
      <c r="K218" s="214"/>
      <c r="L218" s="214"/>
      <c r="M218" s="214"/>
      <c r="N218" s="214"/>
      <c r="O218" s="214"/>
      <c r="P218" s="214"/>
      <c r="Q218" s="215"/>
      <c r="R218" s="209" t="s">
        <v>1</v>
      </c>
      <c r="S218" s="209"/>
      <c r="T218" s="213" t="s">
        <v>49</v>
      </c>
      <c r="U218" s="214"/>
      <c r="V218" s="214"/>
      <c r="W218" s="214"/>
      <c r="X218" s="214"/>
      <c r="Y218" s="214"/>
      <c r="Z218" s="214"/>
      <c r="AA218" s="214"/>
      <c r="AB218" s="214"/>
      <c r="AC218" s="214"/>
      <c r="AD218" s="215"/>
    </row>
    <row r="219" spans="2:30" ht="27" customHeight="1">
      <c r="B219" s="199">
        <f>'一覧予備'!$B$23</f>
      </c>
      <c r="C219" s="200"/>
      <c r="D219" s="200"/>
      <c r="E219" s="200"/>
      <c r="F219" s="201"/>
      <c r="G219" s="199">
        <f>IF(B217="","",VLOOKUP(B219,'選手データ入力'!$A$2:$N$42,2,0))</f>
      </c>
      <c r="H219" s="200"/>
      <c r="I219" s="200"/>
      <c r="J219" s="200"/>
      <c r="K219" s="200"/>
      <c r="L219" s="200"/>
      <c r="M219" s="200"/>
      <c r="N219" s="200"/>
      <c r="O219" s="200"/>
      <c r="P219" s="200"/>
      <c r="Q219" s="201"/>
      <c r="R219" s="205">
        <f>IF(B217="","",VLOOKUP(B219,'選手データ入力'!$A$2:$N$42,4,0))</f>
      </c>
      <c r="S219" s="206"/>
      <c r="T219" s="199">
        <f>IF(B219="","",'基本入力'!$B$9)</f>
      </c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1"/>
    </row>
    <row r="220" spans="2:30" ht="27" customHeight="1">
      <c r="B220" s="202"/>
      <c r="C220" s="203"/>
      <c r="D220" s="203"/>
      <c r="E220" s="203"/>
      <c r="F220" s="204"/>
      <c r="G220" s="202"/>
      <c r="H220" s="203"/>
      <c r="I220" s="203"/>
      <c r="J220" s="203"/>
      <c r="K220" s="203"/>
      <c r="L220" s="203"/>
      <c r="M220" s="203"/>
      <c r="N220" s="203"/>
      <c r="O220" s="203"/>
      <c r="P220" s="203"/>
      <c r="Q220" s="204"/>
      <c r="R220" s="207"/>
      <c r="S220" s="208"/>
      <c r="T220" s="202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4"/>
    </row>
    <row r="221" spans="1:32" ht="13.5">
      <c r="A221" s="9" t="s">
        <v>90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3" spans="1:32" ht="13.5" customHeight="1">
      <c r="A223" s="9" t="s">
        <v>90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2:30" ht="17.25">
      <c r="B224" s="216" t="s">
        <v>51</v>
      </c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</row>
    <row r="225" spans="2:33" s="7" customFormat="1" ht="18.75" customHeight="1">
      <c r="B225" s="196" t="s">
        <v>45</v>
      </c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8"/>
      <c r="O225" s="192" t="s">
        <v>43</v>
      </c>
      <c r="P225" s="193"/>
      <c r="Q225" s="196" t="s">
        <v>46</v>
      </c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8"/>
      <c r="AE225" s="217" t="s">
        <v>96</v>
      </c>
      <c r="AF225" s="217"/>
      <c r="AG225" s="217"/>
    </row>
    <row r="226" spans="2:33" ht="31.5" customHeight="1">
      <c r="B226" s="210">
        <f>IF('選手データ入力'!F33="","",VLOOKUP(B228,'選手データ入力'!$A$2:$N$42,6,0))</f>
      </c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2"/>
      <c r="O226" s="194"/>
      <c r="P226" s="195"/>
      <c r="Q226" s="213" t="s">
        <v>44</v>
      </c>
      <c r="R226" s="214"/>
      <c r="S226" s="214"/>
      <c r="T226" s="214"/>
      <c r="U226" s="215"/>
      <c r="V226" s="210">
        <f>IF('選手データ入力'!H31="","",VLOOKUP(B228,'選手データ入力'!$A$2:$N$42,8,0))</f>
      </c>
      <c r="W226" s="211"/>
      <c r="X226" s="211"/>
      <c r="Y226" s="211"/>
      <c r="Z226" s="211"/>
      <c r="AA226" s="211"/>
      <c r="AB226" s="211"/>
      <c r="AC226" s="211"/>
      <c r="AD226" s="212"/>
      <c r="AE226" s="218"/>
      <c r="AF226" s="218"/>
      <c r="AG226" s="218"/>
    </row>
    <row r="227" spans="2:30" ht="18.75" customHeight="1">
      <c r="B227" s="213" t="s">
        <v>47</v>
      </c>
      <c r="C227" s="214"/>
      <c r="D227" s="214"/>
      <c r="E227" s="214"/>
      <c r="F227" s="215"/>
      <c r="G227" s="213" t="s">
        <v>48</v>
      </c>
      <c r="H227" s="214"/>
      <c r="I227" s="214"/>
      <c r="J227" s="214"/>
      <c r="K227" s="214"/>
      <c r="L227" s="214"/>
      <c r="M227" s="214"/>
      <c r="N227" s="214"/>
      <c r="O227" s="214"/>
      <c r="P227" s="214"/>
      <c r="Q227" s="215"/>
      <c r="R227" s="209" t="s">
        <v>1</v>
      </c>
      <c r="S227" s="209"/>
      <c r="T227" s="213" t="s">
        <v>49</v>
      </c>
      <c r="U227" s="214"/>
      <c r="V227" s="214"/>
      <c r="W227" s="214"/>
      <c r="X227" s="214"/>
      <c r="Y227" s="214"/>
      <c r="Z227" s="214"/>
      <c r="AA227" s="214"/>
      <c r="AB227" s="214"/>
      <c r="AC227" s="214"/>
      <c r="AD227" s="215"/>
    </row>
    <row r="228" spans="2:30" ht="27" customHeight="1">
      <c r="B228" s="199">
        <f>'一覧予備'!$B$24</f>
      </c>
      <c r="C228" s="200"/>
      <c r="D228" s="200"/>
      <c r="E228" s="200"/>
      <c r="F228" s="201"/>
      <c r="G228" s="199">
        <f>IF(B226="","",VLOOKUP(B228,'選手データ入力'!$A$2:$N$42,2,0))</f>
      </c>
      <c r="H228" s="200"/>
      <c r="I228" s="200"/>
      <c r="J228" s="200"/>
      <c r="K228" s="200"/>
      <c r="L228" s="200"/>
      <c r="M228" s="200"/>
      <c r="N228" s="200"/>
      <c r="O228" s="200"/>
      <c r="P228" s="200"/>
      <c r="Q228" s="201"/>
      <c r="R228" s="205">
        <f>IF(B226="","",VLOOKUP(B228,'選手データ入力'!$A$2:$N$42,4,0))</f>
      </c>
      <c r="S228" s="206"/>
      <c r="T228" s="199">
        <f>IF(B228="","",'基本入力'!$B$9)</f>
      </c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1"/>
    </row>
    <row r="229" spans="2:30" ht="27" customHeight="1">
      <c r="B229" s="202"/>
      <c r="C229" s="203"/>
      <c r="D229" s="203"/>
      <c r="E229" s="203"/>
      <c r="F229" s="204"/>
      <c r="G229" s="202"/>
      <c r="H229" s="203"/>
      <c r="I229" s="203"/>
      <c r="J229" s="203"/>
      <c r="K229" s="203"/>
      <c r="L229" s="203"/>
      <c r="M229" s="203"/>
      <c r="N229" s="203"/>
      <c r="O229" s="203"/>
      <c r="P229" s="203"/>
      <c r="Q229" s="204"/>
      <c r="R229" s="207"/>
      <c r="S229" s="208"/>
      <c r="T229" s="202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4"/>
    </row>
    <row r="230" spans="1:32" ht="13.5">
      <c r="A230" s="9" t="s">
        <v>90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2:30" ht="17.25">
      <c r="B231" s="216" t="s">
        <v>51</v>
      </c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</row>
    <row r="232" spans="2:33" ht="18.75" customHeight="1">
      <c r="B232" s="196" t="s">
        <v>45</v>
      </c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8"/>
      <c r="O232" s="192" t="s">
        <v>43</v>
      </c>
      <c r="P232" s="193"/>
      <c r="Q232" s="196" t="s">
        <v>46</v>
      </c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8"/>
      <c r="AE232" s="217" t="s">
        <v>96</v>
      </c>
      <c r="AF232" s="217"/>
      <c r="AG232" s="217"/>
    </row>
    <row r="233" spans="2:33" ht="31.5" customHeight="1">
      <c r="B233" s="210">
        <f>IF('選手データ入力'!F34="","",VLOOKUP(B235,'選手データ入力'!$A$2:$N$42,6,0))</f>
      </c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2"/>
      <c r="O233" s="194"/>
      <c r="P233" s="195"/>
      <c r="Q233" s="213" t="s">
        <v>44</v>
      </c>
      <c r="R233" s="214"/>
      <c r="S233" s="214"/>
      <c r="T233" s="214"/>
      <c r="U233" s="215"/>
      <c r="V233" s="210">
        <f>IF('選手データ入力'!H32="","",VLOOKUP(B235,'選手データ入力'!$A$2:$N$42,8,0))</f>
      </c>
      <c r="W233" s="211"/>
      <c r="X233" s="211"/>
      <c r="Y233" s="211"/>
      <c r="Z233" s="211"/>
      <c r="AA233" s="211"/>
      <c r="AB233" s="211"/>
      <c r="AC233" s="211"/>
      <c r="AD233" s="212"/>
      <c r="AE233" s="218"/>
      <c r="AF233" s="218"/>
      <c r="AG233" s="218"/>
    </row>
    <row r="234" spans="2:30" ht="18.75" customHeight="1">
      <c r="B234" s="213" t="s">
        <v>47</v>
      </c>
      <c r="C234" s="214"/>
      <c r="D234" s="214"/>
      <c r="E234" s="214"/>
      <c r="F234" s="215"/>
      <c r="G234" s="213" t="s">
        <v>48</v>
      </c>
      <c r="H234" s="214"/>
      <c r="I234" s="214"/>
      <c r="J234" s="214"/>
      <c r="K234" s="214"/>
      <c r="L234" s="214"/>
      <c r="M234" s="214"/>
      <c r="N234" s="214"/>
      <c r="O234" s="214"/>
      <c r="P234" s="214"/>
      <c r="Q234" s="215"/>
      <c r="R234" s="209" t="s">
        <v>1</v>
      </c>
      <c r="S234" s="209"/>
      <c r="T234" s="213" t="s">
        <v>49</v>
      </c>
      <c r="U234" s="214"/>
      <c r="V234" s="214"/>
      <c r="W234" s="214"/>
      <c r="X234" s="214"/>
      <c r="Y234" s="214"/>
      <c r="Z234" s="214"/>
      <c r="AA234" s="214"/>
      <c r="AB234" s="214"/>
      <c r="AC234" s="214"/>
      <c r="AD234" s="215"/>
    </row>
    <row r="235" spans="2:30" ht="27" customHeight="1">
      <c r="B235" s="199">
        <f>'一覧予備'!$B$25</f>
      </c>
      <c r="C235" s="200"/>
      <c r="D235" s="200"/>
      <c r="E235" s="200"/>
      <c r="F235" s="201"/>
      <c r="G235" s="199">
        <f>IF(B233="","",VLOOKUP(B235,'選手データ入力'!$A$2:$N$42,2,0))</f>
      </c>
      <c r="H235" s="200"/>
      <c r="I235" s="200"/>
      <c r="J235" s="200"/>
      <c r="K235" s="200"/>
      <c r="L235" s="200"/>
      <c r="M235" s="200"/>
      <c r="N235" s="200"/>
      <c r="O235" s="200"/>
      <c r="P235" s="200"/>
      <c r="Q235" s="201"/>
      <c r="R235" s="205">
        <f>IF(B233="","",VLOOKUP(B235,'選手データ入力'!$A$2:$N$42,4,0))</f>
      </c>
      <c r="S235" s="206"/>
      <c r="T235" s="199">
        <f>IF(B235="","",'基本入力'!$B$9)</f>
      </c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1"/>
    </row>
    <row r="236" spans="2:30" ht="27" customHeight="1">
      <c r="B236" s="202"/>
      <c r="C236" s="203"/>
      <c r="D236" s="203"/>
      <c r="E236" s="203"/>
      <c r="F236" s="204"/>
      <c r="G236" s="202"/>
      <c r="H236" s="203"/>
      <c r="I236" s="203"/>
      <c r="J236" s="203"/>
      <c r="K236" s="203"/>
      <c r="L236" s="203"/>
      <c r="M236" s="203"/>
      <c r="N236" s="203"/>
      <c r="O236" s="203"/>
      <c r="P236" s="203"/>
      <c r="Q236" s="204"/>
      <c r="R236" s="207"/>
      <c r="S236" s="208"/>
      <c r="T236" s="202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4"/>
    </row>
    <row r="237" spans="1:32" ht="13.5">
      <c r="A237" s="9" t="s">
        <v>90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2:30" ht="17.25">
      <c r="B238" s="216" t="s">
        <v>51</v>
      </c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</row>
    <row r="239" spans="2:33" ht="18.75" customHeight="1">
      <c r="B239" s="196" t="s">
        <v>45</v>
      </c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8"/>
      <c r="O239" s="192" t="s">
        <v>43</v>
      </c>
      <c r="P239" s="193"/>
      <c r="Q239" s="196" t="s">
        <v>46</v>
      </c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8"/>
      <c r="AE239" s="217" t="s">
        <v>96</v>
      </c>
      <c r="AF239" s="217"/>
      <c r="AG239" s="217"/>
    </row>
    <row r="240" spans="2:33" ht="31.5" customHeight="1">
      <c r="B240" s="210">
        <f>IF('選手データ入力'!F35="","",VLOOKUP(B242,'選手データ入力'!$A$2:$N$42,6,0))</f>
      </c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2"/>
      <c r="O240" s="194"/>
      <c r="P240" s="195"/>
      <c r="Q240" s="213" t="s">
        <v>44</v>
      </c>
      <c r="R240" s="214"/>
      <c r="S240" s="214"/>
      <c r="T240" s="214"/>
      <c r="U240" s="215"/>
      <c r="V240" s="210">
        <f>IF('選手データ入力'!H33="","",VLOOKUP(B242,'選手データ入力'!$A$2:$N$42,8,0))</f>
      </c>
      <c r="W240" s="211"/>
      <c r="X240" s="211"/>
      <c r="Y240" s="211"/>
      <c r="Z240" s="211"/>
      <c r="AA240" s="211"/>
      <c r="AB240" s="211"/>
      <c r="AC240" s="211"/>
      <c r="AD240" s="212"/>
      <c r="AE240" s="218"/>
      <c r="AF240" s="218"/>
      <c r="AG240" s="218"/>
    </row>
    <row r="241" spans="2:30" ht="18.75" customHeight="1">
      <c r="B241" s="213" t="s">
        <v>47</v>
      </c>
      <c r="C241" s="214"/>
      <c r="D241" s="214"/>
      <c r="E241" s="214"/>
      <c r="F241" s="215"/>
      <c r="G241" s="213" t="s">
        <v>48</v>
      </c>
      <c r="H241" s="214"/>
      <c r="I241" s="214"/>
      <c r="J241" s="214"/>
      <c r="K241" s="214"/>
      <c r="L241" s="214"/>
      <c r="M241" s="214"/>
      <c r="N241" s="214"/>
      <c r="O241" s="214"/>
      <c r="P241" s="214"/>
      <c r="Q241" s="215"/>
      <c r="R241" s="209" t="s">
        <v>1</v>
      </c>
      <c r="S241" s="209"/>
      <c r="T241" s="213" t="s">
        <v>49</v>
      </c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5"/>
    </row>
    <row r="242" spans="2:30" ht="27" customHeight="1">
      <c r="B242" s="199">
        <f>'一覧予備'!$B$26</f>
      </c>
      <c r="C242" s="200"/>
      <c r="D242" s="200"/>
      <c r="E242" s="200"/>
      <c r="F242" s="201"/>
      <c r="G242" s="199">
        <f>IF(B240="","",VLOOKUP(B242,'選手データ入力'!$A$2:$N$42,2,0))</f>
      </c>
      <c r="H242" s="200"/>
      <c r="I242" s="200"/>
      <c r="J242" s="200"/>
      <c r="K242" s="200"/>
      <c r="L242" s="200"/>
      <c r="M242" s="200"/>
      <c r="N242" s="200"/>
      <c r="O242" s="200"/>
      <c r="P242" s="200"/>
      <c r="Q242" s="201"/>
      <c r="R242" s="205">
        <f>IF(B240="","",VLOOKUP(B242,'選手データ入力'!$A$2:$N$42,4,0))</f>
      </c>
      <c r="S242" s="206"/>
      <c r="T242" s="199">
        <f>IF(B242="","",'基本入力'!$B$9)</f>
      </c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1"/>
    </row>
    <row r="243" spans="2:30" ht="27" customHeight="1">
      <c r="B243" s="202"/>
      <c r="C243" s="203"/>
      <c r="D243" s="203"/>
      <c r="E243" s="203"/>
      <c r="F243" s="204"/>
      <c r="G243" s="202"/>
      <c r="H243" s="203"/>
      <c r="I243" s="203"/>
      <c r="J243" s="203"/>
      <c r="K243" s="203"/>
      <c r="L243" s="203"/>
      <c r="M243" s="203"/>
      <c r="N243" s="203"/>
      <c r="O243" s="203"/>
      <c r="P243" s="203"/>
      <c r="Q243" s="204"/>
      <c r="R243" s="207"/>
      <c r="S243" s="208"/>
      <c r="T243" s="202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4"/>
    </row>
    <row r="244" spans="1:32" ht="13.5">
      <c r="A244" s="9" t="s">
        <v>90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2:30" ht="18" customHeight="1">
      <c r="B245" s="216" t="s">
        <v>51</v>
      </c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</row>
    <row r="246" spans="2:33" ht="19.5" customHeight="1">
      <c r="B246" s="196" t="s">
        <v>45</v>
      </c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8"/>
      <c r="O246" s="192" t="s">
        <v>43</v>
      </c>
      <c r="P246" s="193"/>
      <c r="Q246" s="196" t="s">
        <v>46</v>
      </c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8"/>
      <c r="AE246" s="217" t="s">
        <v>96</v>
      </c>
      <c r="AF246" s="217"/>
      <c r="AG246" s="217"/>
    </row>
    <row r="247" spans="2:33" ht="31.5" customHeight="1">
      <c r="B247" s="210">
        <f>IF('選手データ入力'!F36="","",VLOOKUP(B249,'選手データ入力'!$A$2:$N$42,6,0))</f>
      </c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2"/>
      <c r="O247" s="194"/>
      <c r="P247" s="195"/>
      <c r="Q247" s="213" t="s">
        <v>44</v>
      </c>
      <c r="R247" s="214"/>
      <c r="S247" s="214"/>
      <c r="T247" s="214"/>
      <c r="U247" s="215"/>
      <c r="V247" s="210">
        <f>IF('選手データ入力'!H34="","",VLOOKUP(B249,'選手データ入力'!$A$2:$N$42,8,0))</f>
      </c>
      <c r="W247" s="211"/>
      <c r="X247" s="211"/>
      <c r="Y247" s="211"/>
      <c r="Z247" s="211"/>
      <c r="AA247" s="211"/>
      <c r="AB247" s="211"/>
      <c r="AC247" s="211"/>
      <c r="AD247" s="212"/>
      <c r="AE247" s="218"/>
      <c r="AF247" s="218"/>
      <c r="AG247" s="218"/>
    </row>
    <row r="248" spans="2:30" ht="18.75" customHeight="1">
      <c r="B248" s="213" t="s">
        <v>47</v>
      </c>
      <c r="C248" s="214"/>
      <c r="D248" s="214"/>
      <c r="E248" s="214"/>
      <c r="F248" s="215"/>
      <c r="G248" s="213" t="s">
        <v>48</v>
      </c>
      <c r="H248" s="214"/>
      <c r="I248" s="214"/>
      <c r="J248" s="214"/>
      <c r="K248" s="214"/>
      <c r="L248" s="214"/>
      <c r="M248" s="214"/>
      <c r="N248" s="214"/>
      <c r="O248" s="214"/>
      <c r="P248" s="214"/>
      <c r="Q248" s="215"/>
      <c r="R248" s="209" t="s">
        <v>1</v>
      </c>
      <c r="S248" s="209"/>
      <c r="T248" s="213" t="s">
        <v>49</v>
      </c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5"/>
    </row>
    <row r="249" spans="2:30" ht="27" customHeight="1">
      <c r="B249" s="199">
        <f>'一覧予備'!$B$27</f>
      </c>
      <c r="C249" s="200"/>
      <c r="D249" s="200"/>
      <c r="E249" s="200"/>
      <c r="F249" s="201"/>
      <c r="G249" s="199">
        <f>IF(B247="","",VLOOKUP(B249,'選手データ入力'!$A$2:$N$42,2,0))</f>
      </c>
      <c r="H249" s="200"/>
      <c r="I249" s="200"/>
      <c r="J249" s="200"/>
      <c r="K249" s="200"/>
      <c r="L249" s="200"/>
      <c r="M249" s="200"/>
      <c r="N249" s="200"/>
      <c r="O249" s="200"/>
      <c r="P249" s="200"/>
      <c r="Q249" s="201"/>
      <c r="R249" s="205">
        <f>IF(B247="","",VLOOKUP(B249,'選手データ入力'!$A$2:$N$42,4,0))</f>
      </c>
      <c r="S249" s="206"/>
      <c r="T249" s="199">
        <f>IF(B249="","",'基本入力'!$B$9)</f>
      </c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1"/>
    </row>
    <row r="250" spans="2:30" ht="27" customHeight="1">
      <c r="B250" s="202"/>
      <c r="C250" s="203"/>
      <c r="D250" s="203"/>
      <c r="E250" s="203"/>
      <c r="F250" s="204"/>
      <c r="G250" s="202"/>
      <c r="H250" s="203"/>
      <c r="I250" s="203"/>
      <c r="J250" s="203"/>
      <c r="K250" s="203"/>
      <c r="L250" s="203"/>
      <c r="M250" s="203"/>
      <c r="N250" s="203"/>
      <c r="O250" s="203"/>
      <c r="P250" s="203"/>
      <c r="Q250" s="204"/>
      <c r="R250" s="207"/>
      <c r="S250" s="208"/>
      <c r="T250" s="202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4"/>
    </row>
    <row r="251" spans="1:32" ht="13.5">
      <c r="A251" s="9" t="s">
        <v>90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2:30" ht="18" customHeight="1">
      <c r="B252" s="216" t="s">
        <v>51</v>
      </c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</row>
    <row r="253" spans="2:33" ht="19.5" customHeight="1">
      <c r="B253" s="196" t="s">
        <v>45</v>
      </c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8"/>
      <c r="O253" s="192" t="s">
        <v>43</v>
      </c>
      <c r="P253" s="193"/>
      <c r="Q253" s="196" t="s">
        <v>46</v>
      </c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8"/>
      <c r="AE253" s="217" t="s">
        <v>96</v>
      </c>
      <c r="AF253" s="217"/>
      <c r="AG253" s="217"/>
    </row>
    <row r="254" spans="2:33" ht="31.5" customHeight="1">
      <c r="B254" s="210">
        <f>IF('選手データ入力'!F37="","",VLOOKUP(B256,'選手データ入力'!$A$2:$N$42,6,0))</f>
      </c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2"/>
      <c r="O254" s="194"/>
      <c r="P254" s="195"/>
      <c r="Q254" s="213" t="s">
        <v>44</v>
      </c>
      <c r="R254" s="214"/>
      <c r="S254" s="214"/>
      <c r="T254" s="214"/>
      <c r="U254" s="215"/>
      <c r="V254" s="210">
        <f>IF('選手データ入力'!H35="","",VLOOKUP(B256,'選手データ入力'!$A$2:$N$42,8,0))</f>
      </c>
      <c r="W254" s="211"/>
      <c r="X254" s="211"/>
      <c r="Y254" s="211"/>
      <c r="Z254" s="211"/>
      <c r="AA254" s="211"/>
      <c r="AB254" s="211"/>
      <c r="AC254" s="211"/>
      <c r="AD254" s="212"/>
      <c r="AE254" s="218"/>
      <c r="AF254" s="218"/>
      <c r="AG254" s="218"/>
    </row>
    <row r="255" spans="2:30" ht="18.75" customHeight="1">
      <c r="B255" s="213" t="s">
        <v>47</v>
      </c>
      <c r="C255" s="214"/>
      <c r="D255" s="214"/>
      <c r="E255" s="214"/>
      <c r="F255" s="215"/>
      <c r="G255" s="213" t="s">
        <v>48</v>
      </c>
      <c r="H255" s="214"/>
      <c r="I255" s="214"/>
      <c r="J255" s="214"/>
      <c r="K255" s="214"/>
      <c r="L255" s="214"/>
      <c r="M255" s="214"/>
      <c r="N255" s="214"/>
      <c r="O255" s="214"/>
      <c r="P255" s="214"/>
      <c r="Q255" s="215"/>
      <c r="R255" s="209" t="s">
        <v>1</v>
      </c>
      <c r="S255" s="209"/>
      <c r="T255" s="213" t="s">
        <v>49</v>
      </c>
      <c r="U255" s="214"/>
      <c r="V255" s="214"/>
      <c r="W255" s="214"/>
      <c r="X255" s="214"/>
      <c r="Y255" s="214"/>
      <c r="Z255" s="214"/>
      <c r="AA255" s="214"/>
      <c r="AB255" s="214"/>
      <c r="AC255" s="214"/>
      <c r="AD255" s="215"/>
    </row>
    <row r="256" spans="2:30" ht="27" customHeight="1">
      <c r="B256" s="199">
        <f>'一覧予備'!$B$28</f>
      </c>
      <c r="C256" s="200"/>
      <c r="D256" s="200"/>
      <c r="E256" s="200"/>
      <c r="F256" s="201"/>
      <c r="G256" s="199">
        <f>IF(B254="","",VLOOKUP(B256,'選手データ入力'!$A$2:$N$42,2,0))</f>
      </c>
      <c r="H256" s="200"/>
      <c r="I256" s="200"/>
      <c r="J256" s="200"/>
      <c r="K256" s="200"/>
      <c r="L256" s="200"/>
      <c r="M256" s="200"/>
      <c r="N256" s="200"/>
      <c r="O256" s="200"/>
      <c r="P256" s="200"/>
      <c r="Q256" s="201"/>
      <c r="R256" s="205">
        <f>IF(B254="","",VLOOKUP(B256,'選手データ入力'!$A$2:$N$42,4,0))</f>
      </c>
      <c r="S256" s="206"/>
      <c r="T256" s="199">
        <f>IF(B256="","",'基本入力'!$B$9)</f>
      </c>
      <c r="U256" s="200"/>
      <c r="V256" s="200"/>
      <c r="W256" s="200"/>
      <c r="X256" s="200"/>
      <c r="Y256" s="200"/>
      <c r="Z256" s="200"/>
      <c r="AA256" s="200"/>
      <c r="AB256" s="200"/>
      <c r="AC256" s="200"/>
      <c r="AD256" s="201"/>
    </row>
    <row r="257" spans="2:30" ht="27" customHeight="1">
      <c r="B257" s="202"/>
      <c r="C257" s="203"/>
      <c r="D257" s="203"/>
      <c r="E257" s="203"/>
      <c r="F257" s="204"/>
      <c r="G257" s="202"/>
      <c r="H257" s="203"/>
      <c r="I257" s="203"/>
      <c r="J257" s="203"/>
      <c r="K257" s="203"/>
      <c r="L257" s="203"/>
      <c r="M257" s="203"/>
      <c r="N257" s="203"/>
      <c r="O257" s="203"/>
      <c r="P257" s="203"/>
      <c r="Q257" s="204"/>
      <c r="R257" s="207"/>
      <c r="S257" s="208"/>
      <c r="T257" s="202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4"/>
    </row>
    <row r="258" spans="1:32" ht="13.5">
      <c r="A258" s="9" t="s">
        <v>90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60" spans="1:31" ht="13.5" customHeight="1">
      <c r="A260" s="219" t="s">
        <v>66</v>
      </c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</row>
    <row r="261" spans="2:30" ht="17.25">
      <c r="B261" s="216" t="s">
        <v>51</v>
      </c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</row>
    <row r="262" spans="2:33" s="7" customFormat="1" ht="18.75" customHeight="1">
      <c r="B262" s="196" t="s">
        <v>45</v>
      </c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8"/>
      <c r="O262" s="192" t="s">
        <v>43</v>
      </c>
      <c r="P262" s="193"/>
      <c r="Q262" s="196" t="s">
        <v>46</v>
      </c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8"/>
      <c r="AE262" s="217" t="s">
        <v>96</v>
      </c>
      <c r="AF262" s="217"/>
      <c r="AG262" s="217"/>
    </row>
    <row r="263" spans="2:33" ht="31.5" customHeight="1">
      <c r="B263" s="210">
        <f>IF('選手データ入力'!F38="","",VLOOKUP(B265,'選手データ入力'!$A$2:$N$42,6,0))</f>
      </c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2"/>
      <c r="O263" s="194"/>
      <c r="P263" s="195"/>
      <c r="Q263" s="213" t="s">
        <v>44</v>
      </c>
      <c r="R263" s="214"/>
      <c r="S263" s="214"/>
      <c r="T263" s="214"/>
      <c r="U263" s="215"/>
      <c r="V263" s="210">
        <f>IF('選手データ入力'!H36="","",VLOOKUP(B265,'選手データ入力'!$A$2:$N$42,8,0))</f>
      </c>
      <c r="W263" s="211"/>
      <c r="X263" s="211"/>
      <c r="Y263" s="211"/>
      <c r="Z263" s="211"/>
      <c r="AA263" s="211"/>
      <c r="AB263" s="211"/>
      <c r="AC263" s="211"/>
      <c r="AD263" s="212"/>
      <c r="AE263" s="218"/>
      <c r="AF263" s="218"/>
      <c r="AG263" s="218"/>
    </row>
    <row r="264" spans="2:30" ht="18.75" customHeight="1">
      <c r="B264" s="213" t="s">
        <v>47</v>
      </c>
      <c r="C264" s="214"/>
      <c r="D264" s="214"/>
      <c r="E264" s="214"/>
      <c r="F264" s="215"/>
      <c r="G264" s="213" t="s">
        <v>48</v>
      </c>
      <c r="H264" s="214"/>
      <c r="I264" s="214"/>
      <c r="J264" s="214"/>
      <c r="K264" s="214"/>
      <c r="L264" s="214"/>
      <c r="M264" s="214"/>
      <c r="N264" s="214"/>
      <c r="O264" s="214"/>
      <c r="P264" s="214"/>
      <c r="Q264" s="215"/>
      <c r="R264" s="209" t="s">
        <v>1</v>
      </c>
      <c r="S264" s="209"/>
      <c r="T264" s="213" t="s">
        <v>49</v>
      </c>
      <c r="U264" s="214"/>
      <c r="V264" s="214"/>
      <c r="W264" s="214"/>
      <c r="X264" s="214"/>
      <c r="Y264" s="214"/>
      <c r="Z264" s="214"/>
      <c r="AA264" s="214"/>
      <c r="AB264" s="214"/>
      <c r="AC264" s="214"/>
      <c r="AD264" s="215"/>
    </row>
    <row r="265" spans="2:30" ht="27" customHeight="1">
      <c r="B265" s="199">
        <f>'一覧予備'!$B$29</f>
      </c>
      <c r="C265" s="200"/>
      <c r="D265" s="200"/>
      <c r="E265" s="200"/>
      <c r="F265" s="201"/>
      <c r="G265" s="199">
        <f>IF(B263="","",VLOOKUP(B265,'選手データ入力'!$A$2:$N$42,2,0))</f>
      </c>
      <c r="H265" s="200"/>
      <c r="I265" s="200"/>
      <c r="J265" s="200"/>
      <c r="K265" s="200"/>
      <c r="L265" s="200"/>
      <c r="M265" s="200"/>
      <c r="N265" s="200"/>
      <c r="O265" s="200"/>
      <c r="P265" s="200"/>
      <c r="Q265" s="201"/>
      <c r="R265" s="205">
        <f>IF(B263="","",VLOOKUP(B265,'選手データ入力'!$A$2:$N$42,4,0))</f>
      </c>
      <c r="S265" s="206"/>
      <c r="T265" s="199">
        <f>IF(B265="","",'基本入力'!$B$9)</f>
      </c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1"/>
    </row>
    <row r="266" spans="2:30" ht="27" customHeight="1">
      <c r="B266" s="202"/>
      <c r="C266" s="203"/>
      <c r="D266" s="203"/>
      <c r="E266" s="203"/>
      <c r="F266" s="204"/>
      <c r="G266" s="202"/>
      <c r="H266" s="203"/>
      <c r="I266" s="203"/>
      <c r="J266" s="203"/>
      <c r="K266" s="203"/>
      <c r="L266" s="203"/>
      <c r="M266" s="203"/>
      <c r="N266" s="203"/>
      <c r="O266" s="203"/>
      <c r="P266" s="203"/>
      <c r="Q266" s="204"/>
      <c r="R266" s="207"/>
      <c r="S266" s="208"/>
      <c r="T266" s="202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4"/>
    </row>
    <row r="267" spans="1:32" ht="13.5">
      <c r="A267" s="9" t="s">
        <v>90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2:30" ht="17.25">
      <c r="B268" s="216" t="s">
        <v>51</v>
      </c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</row>
    <row r="269" spans="2:33" ht="18.75" customHeight="1">
      <c r="B269" s="196" t="s">
        <v>45</v>
      </c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8"/>
      <c r="O269" s="192" t="s">
        <v>43</v>
      </c>
      <c r="P269" s="193"/>
      <c r="Q269" s="196" t="s">
        <v>46</v>
      </c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8"/>
      <c r="AE269" s="217" t="s">
        <v>96</v>
      </c>
      <c r="AF269" s="217"/>
      <c r="AG269" s="217"/>
    </row>
    <row r="270" spans="2:33" ht="31.5" customHeight="1">
      <c r="B270" s="210">
        <f>IF('選手データ入力'!F39="","",VLOOKUP(B272,'選手データ入力'!$A$2:$N$42,6,0))</f>
      </c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2"/>
      <c r="O270" s="194"/>
      <c r="P270" s="195"/>
      <c r="Q270" s="213" t="s">
        <v>44</v>
      </c>
      <c r="R270" s="214"/>
      <c r="S270" s="214"/>
      <c r="T270" s="214"/>
      <c r="U270" s="215"/>
      <c r="V270" s="210">
        <f>IF('選手データ入力'!H37="","",VLOOKUP(B272,'選手データ入力'!$A$2:$N$42,8,0))</f>
      </c>
      <c r="W270" s="211"/>
      <c r="X270" s="211"/>
      <c r="Y270" s="211"/>
      <c r="Z270" s="211"/>
      <c r="AA270" s="211"/>
      <c r="AB270" s="211"/>
      <c r="AC270" s="211"/>
      <c r="AD270" s="212"/>
      <c r="AE270" s="218"/>
      <c r="AF270" s="218"/>
      <c r="AG270" s="218"/>
    </row>
    <row r="271" spans="2:30" ht="18.75" customHeight="1">
      <c r="B271" s="213" t="s">
        <v>47</v>
      </c>
      <c r="C271" s="214"/>
      <c r="D271" s="214"/>
      <c r="E271" s="214"/>
      <c r="F271" s="215"/>
      <c r="G271" s="213" t="s">
        <v>48</v>
      </c>
      <c r="H271" s="214"/>
      <c r="I271" s="214"/>
      <c r="J271" s="214"/>
      <c r="K271" s="214"/>
      <c r="L271" s="214"/>
      <c r="M271" s="214"/>
      <c r="N271" s="214"/>
      <c r="O271" s="214"/>
      <c r="P271" s="214"/>
      <c r="Q271" s="215"/>
      <c r="R271" s="209" t="s">
        <v>1</v>
      </c>
      <c r="S271" s="209"/>
      <c r="T271" s="213" t="s">
        <v>49</v>
      </c>
      <c r="U271" s="214"/>
      <c r="V271" s="214"/>
      <c r="W271" s="214"/>
      <c r="X271" s="214"/>
      <c r="Y271" s="214"/>
      <c r="Z271" s="214"/>
      <c r="AA271" s="214"/>
      <c r="AB271" s="214"/>
      <c r="AC271" s="214"/>
      <c r="AD271" s="215"/>
    </row>
    <row r="272" spans="2:30" ht="27" customHeight="1">
      <c r="B272" s="199">
        <f>'一覧予備'!$B$30</f>
      </c>
      <c r="C272" s="200"/>
      <c r="D272" s="200"/>
      <c r="E272" s="200"/>
      <c r="F272" s="201"/>
      <c r="G272" s="199">
        <f>IF(B270="","",VLOOKUP(B272,'選手データ入力'!$A$2:$N$42,2,0))</f>
      </c>
      <c r="H272" s="200"/>
      <c r="I272" s="200"/>
      <c r="J272" s="200"/>
      <c r="K272" s="200"/>
      <c r="L272" s="200"/>
      <c r="M272" s="200"/>
      <c r="N272" s="200"/>
      <c r="O272" s="200"/>
      <c r="P272" s="200"/>
      <c r="Q272" s="201"/>
      <c r="R272" s="205">
        <f>IF(B270="","",VLOOKUP(B272,'選手データ入力'!$A$2:$N$42,4,0))</f>
      </c>
      <c r="S272" s="206"/>
      <c r="T272" s="199">
        <f>IF(B272="","",'基本入力'!$B$9)</f>
      </c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1"/>
    </row>
    <row r="273" spans="2:30" ht="27" customHeight="1">
      <c r="B273" s="202"/>
      <c r="C273" s="203"/>
      <c r="D273" s="203"/>
      <c r="E273" s="203"/>
      <c r="F273" s="204"/>
      <c r="G273" s="202"/>
      <c r="H273" s="203"/>
      <c r="I273" s="203"/>
      <c r="J273" s="203"/>
      <c r="K273" s="203"/>
      <c r="L273" s="203"/>
      <c r="M273" s="203"/>
      <c r="N273" s="203"/>
      <c r="O273" s="203"/>
      <c r="P273" s="203"/>
      <c r="Q273" s="204"/>
      <c r="R273" s="207"/>
      <c r="S273" s="208"/>
      <c r="T273" s="202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4"/>
    </row>
    <row r="274" spans="1:32" ht="13.5">
      <c r="A274" s="9" t="s">
        <v>90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2:30" ht="17.25">
      <c r="B275" s="216" t="s">
        <v>51</v>
      </c>
      <c r="C275" s="216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</row>
    <row r="276" spans="2:33" ht="18.75" customHeight="1">
      <c r="B276" s="196" t="s">
        <v>45</v>
      </c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8"/>
      <c r="O276" s="192" t="s">
        <v>43</v>
      </c>
      <c r="P276" s="193"/>
      <c r="Q276" s="196" t="s">
        <v>46</v>
      </c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8"/>
      <c r="AE276" s="217" t="s">
        <v>96</v>
      </c>
      <c r="AF276" s="217"/>
      <c r="AG276" s="217"/>
    </row>
    <row r="277" spans="2:33" ht="31.5" customHeight="1">
      <c r="B277" s="210">
        <f>IF('選手データ入力'!F40="","",VLOOKUP(B279,'選手データ入力'!$A$2:$N$42,6,0))</f>
      </c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2"/>
      <c r="O277" s="194"/>
      <c r="P277" s="195"/>
      <c r="Q277" s="213" t="s">
        <v>44</v>
      </c>
      <c r="R277" s="214"/>
      <c r="S277" s="214"/>
      <c r="T277" s="214"/>
      <c r="U277" s="215"/>
      <c r="V277" s="210">
        <f>IF('選手データ入力'!H38="","",VLOOKUP(B279,'選手データ入力'!$A$2:$N$42,8,0))</f>
      </c>
      <c r="W277" s="211"/>
      <c r="X277" s="211"/>
      <c r="Y277" s="211"/>
      <c r="Z277" s="211"/>
      <c r="AA277" s="211"/>
      <c r="AB277" s="211"/>
      <c r="AC277" s="211"/>
      <c r="AD277" s="212"/>
      <c r="AE277" s="218"/>
      <c r="AF277" s="218"/>
      <c r="AG277" s="218"/>
    </row>
    <row r="278" spans="2:30" ht="18.75" customHeight="1">
      <c r="B278" s="213" t="s">
        <v>47</v>
      </c>
      <c r="C278" s="214"/>
      <c r="D278" s="214"/>
      <c r="E278" s="214"/>
      <c r="F278" s="215"/>
      <c r="G278" s="213" t="s">
        <v>48</v>
      </c>
      <c r="H278" s="214"/>
      <c r="I278" s="214"/>
      <c r="J278" s="214"/>
      <c r="K278" s="214"/>
      <c r="L278" s="214"/>
      <c r="M278" s="214"/>
      <c r="N278" s="214"/>
      <c r="O278" s="214"/>
      <c r="P278" s="214"/>
      <c r="Q278" s="215"/>
      <c r="R278" s="209" t="s">
        <v>1</v>
      </c>
      <c r="S278" s="209"/>
      <c r="T278" s="213" t="s">
        <v>49</v>
      </c>
      <c r="U278" s="214"/>
      <c r="V278" s="214"/>
      <c r="W278" s="214"/>
      <c r="X278" s="214"/>
      <c r="Y278" s="214"/>
      <c r="Z278" s="214"/>
      <c r="AA278" s="214"/>
      <c r="AB278" s="214"/>
      <c r="AC278" s="214"/>
      <c r="AD278" s="215"/>
    </row>
    <row r="279" spans="2:30" ht="27" customHeight="1">
      <c r="B279" s="199">
        <f>'一覧予備'!$B$31</f>
      </c>
      <c r="C279" s="200"/>
      <c r="D279" s="200"/>
      <c r="E279" s="200"/>
      <c r="F279" s="201"/>
      <c r="G279" s="199">
        <f>IF(B277="","",VLOOKUP(B279,'選手データ入力'!$A$2:$N$42,2,0))</f>
      </c>
      <c r="H279" s="200"/>
      <c r="I279" s="200"/>
      <c r="J279" s="200"/>
      <c r="K279" s="200"/>
      <c r="L279" s="200"/>
      <c r="M279" s="200"/>
      <c r="N279" s="200"/>
      <c r="O279" s="200"/>
      <c r="P279" s="200"/>
      <c r="Q279" s="201"/>
      <c r="R279" s="205">
        <f>IF(B277="","",VLOOKUP(B279,'選手データ入力'!$A$2:$N$42,4,0))</f>
      </c>
      <c r="S279" s="206"/>
      <c r="T279" s="199">
        <f>IF(B279="","",'基本入力'!$B$9)</f>
      </c>
      <c r="U279" s="200"/>
      <c r="V279" s="200"/>
      <c r="W279" s="200"/>
      <c r="X279" s="200"/>
      <c r="Y279" s="200"/>
      <c r="Z279" s="200"/>
      <c r="AA279" s="200"/>
      <c r="AB279" s="200"/>
      <c r="AC279" s="200"/>
      <c r="AD279" s="201"/>
    </row>
    <row r="280" spans="2:30" ht="27" customHeight="1">
      <c r="B280" s="202"/>
      <c r="C280" s="203"/>
      <c r="D280" s="203"/>
      <c r="E280" s="203"/>
      <c r="F280" s="204"/>
      <c r="G280" s="202"/>
      <c r="H280" s="203"/>
      <c r="I280" s="203"/>
      <c r="J280" s="203"/>
      <c r="K280" s="203"/>
      <c r="L280" s="203"/>
      <c r="M280" s="203"/>
      <c r="N280" s="203"/>
      <c r="O280" s="203"/>
      <c r="P280" s="203"/>
      <c r="Q280" s="204"/>
      <c r="R280" s="207"/>
      <c r="S280" s="208"/>
      <c r="T280" s="202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4"/>
    </row>
    <row r="281" spans="1:32" ht="13.5">
      <c r="A281" s="9" t="s">
        <v>90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2:30" ht="18" customHeight="1">
      <c r="B282" s="216" t="s">
        <v>51</v>
      </c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</row>
    <row r="283" spans="2:33" ht="19.5" customHeight="1">
      <c r="B283" s="196" t="s">
        <v>45</v>
      </c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8"/>
      <c r="O283" s="192" t="s">
        <v>43</v>
      </c>
      <c r="P283" s="193"/>
      <c r="Q283" s="196" t="s">
        <v>46</v>
      </c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8"/>
      <c r="AE283" s="217" t="s">
        <v>96</v>
      </c>
      <c r="AF283" s="217"/>
      <c r="AG283" s="217"/>
    </row>
    <row r="284" spans="2:33" ht="31.5" customHeight="1">
      <c r="B284" s="210">
        <f>IF('選手データ入力'!F41="","",VLOOKUP(B286,'選手データ入力'!$A$2:$N$42,6,0))</f>
      </c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2"/>
      <c r="O284" s="194"/>
      <c r="P284" s="195"/>
      <c r="Q284" s="213" t="s">
        <v>44</v>
      </c>
      <c r="R284" s="214"/>
      <c r="S284" s="214"/>
      <c r="T284" s="214"/>
      <c r="U284" s="215"/>
      <c r="V284" s="210">
        <f>IF('選手データ入力'!H39="","",VLOOKUP(B286,'選手データ入力'!$A$2:$N$42,8,0))</f>
      </c>
      <c r="W284" s="211"/>
      <c r="X284" s="211"/>
      <c r="Y284" s="211"/>
      <c r="Z284" s="211"/>
      <c r="AA284" s="211"/>
      <c r="AB284" s="211"/>
      <c r="AC284" s="211"/>
      <c r="AD284" s="212"/>
      <c r="AE284" s="218"/>
      <c r="AF284" s="218"/>
      <c r="AG284" s="218"/>
    </row>
    <row r="285" spans="2:30" ht="18.75" customHeight="1">
      <c r="B285" s="213" t="s">
        <v>47</v>
      </c>
      <c r="C285" s="214"/>
      <c r="D285" s="214"/>
      <c r="E285" s="214"/>
      <c r="F285" s="215"/>
      <c r="G285" s="213" t="s">
        <v>48</v>
      </c>
      <c r="H285" s="214"/>
      <c r="I285" s="214"/>
      <c r="J285" s="214"/>
      <c r="K285" s="214"/>
      <c r="L285" s="214"/>
      <c r="M285" s="214"/>
      <c r="N285" s="214"/>
      <c r="O285" s="214"/>
      <c r="P285" s="214"/>
      <c r="Q285" s="215"/>
      <c r="R285" s="209" t="s">
        <v>1</v>
      </c>
      <c r="S285" s="209"/>
      <c r="T285" s="213" t="s">
        <v>49</v>
      </c>
      <c r="U285" s="214"/>
      <c r="V285" s="214"/>
      <c r="W285" s="214"/>
      <c r="X285" s="214"/>
      <c r="Y285" s="214"/>
      <c r="Z285" s="214"/>
      <c r="AA285" s="214"/>
      <c r="AB285" s="214"/>
      <c r="AC285" s="214"/>
      <c r="AD285" s="215"/>
    </row>
    <row r="286" spans="2:30" ht="27" customHeight="1">
      <c r="B286" s="199">
        <f>'一覧予備'!$B$32</f>
      </c>
      <c r="C286" s="200"/>
      <c r="D286" s="200"/>
      <c r="E286" s="200"/>
      <c r="F286" s="201"/>
      <c r="G286" s="199">
        <f>IF(B284="","",VLOOKUP(B286,'選手データ入力'!$A$2:$N$42,2,0))</f>
      </c>
      <c r="H286" s="200"/>
      <c r="I286" s="200"/>
      <c r="J286" s="200"/>
      <c r="K286" s="200"/>
      <c r="L286" s="200"/>
      <c r="M286" s="200"/>
      <c r="N286" s="200"/>
      <c r="O286" s="200"/>
      <c r="P286" s="200"/>
      <c r="Q286" s="201"/>
      <c r="R286" s="205">
        <f>IF(B284="","",VLOOKUP(B286,'選手データ入力'!$A$2:$N$42,4,0))</f>
      </c>
      <c r="S286" s="206"/>
      <c r="T286" s="199">
        <f>IF(B286="","",'基本入力'!$B$9)</f>
      </c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1"/>
    </row>
    <row r="287" spans="2:30" ht="27" customHeight="1">
      <c r="B287" s="202"/>
      <c r="C287" s="203"/>
      <c r="D287" s="203"/>
      <c r="E287" s="203"/>
      <c r="F287" s="204"/>
      <c r="G287" s="202"/>
      <c r="H287" s="203"/>
      <c r="I287" s="203"/>
      <c r="J287" s="203"/>
      <c r="K287" s="203"/>
      <c r="L287" s="203"/>
      <c r="M287" s="203"/>
      <c r="N287" s="203"/>
      <c r="O287" s="203"/>
      <c r="P287" s="203"/>
      <c r="Q287" s="204"/>
      <c r="R287" s="207"/>
      <c r="S287" s="208"/>
      <c r="T287" s="202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4"/>
    </row>
    <row r="288" spans="1:32" ht="13.5">
      <c r="A288" s="9" t="s">
        <v>90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2:30" ht="18" customHeight="1">
      <c r="B289" s="216" t="s">
        <v>51</v>
      </c>
      <c r="C289" s="216"/>
      <c r="D289" s="216"/>
      <c r="E289" s="216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</row>
    <row r="290" spans="2:33" ht="19.5" customHeight="1">
      <c r="B290" s="196" t="s">
        <v>45</v>
      </c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8"/>
      <c r="O290" s="192" t="s">
        <v>43</v>
      </c>
      <c r="P290" s="193"/>
      <c r="Q290" s="196" t="s">
        <v>46</v>
      </c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8"/>
      <c r="AE290" s="217" t="s">
        <v>96</v>
      </c>
      <c r="AF290" s="217"/>
      <c r="AG290" s="217"/>
    </row>
    <row r="291" spans="2:33" ht="31.5" customHeight="1">
      <c r="B291" s="210">
        <f>IF('選手データ入力'!F42="","",VLOOKUP(B293,'選手データ入力'!$A$2:$N$42,6,0))</f>
      </c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2"/>
      <c r="O291" s="194"/>
      <c r="P291" s="195"/>
      <c r="Q291" s="213" t="s">
        <v>44</v>
      </c>
      <c r="R291" s="214"/>
      <c r="S291" s="214"/>
      <c r="T291" s="214"/>
      <c r="U291" s="215"/>
      <c r="V291" s="210">
        <f>IF('選手データ入力'!H40="","",VLOOKUP(B293,'選手データ入力'!$A$2:$N$42,8,0))</f>
      </c>
      <c r="W291" s="211"/>
      <c r="X291" s="211"/>
      <c r="Y291" s="211"/>
      <c r="Z291" s="211"/>
      <c r="AA291" s="211"/>
      <c r="AB291" s="211"/>
      <c r="AC291" s="211"/>
      <c r="AD291" s="212"/>
      <c r="AE291" s="218"/>
      <c r="AF291" s="218"/>
      <c r="AG291" s="218"/>
    </row>
    <row r="292" spans="2:30" ht="18.75" customHeight="1">
      <c r="B292" s="213" t="s">
        <v>47</v>
      </c>
      <c r="C292" s="214"/>
      <c r="D292" s="214"/>
      <c r="E292" s="214"/>
      <c r="F292" s="215"/>
      <c r="G292" s="213" t="s">
        <v>48</v>
      </c>
      <c r="H292" s="214"/>
      <c r="I292" s="214"/>
      <c r="J292" s="214"/>
      <c r="K292" s="214"/>
      <c r="L292" s="214"/>
      <c r="M292" s="214"/>
      <c r="N292" s="214"/>
      <c r="O292" s="214"/>
      <c r="P292" s="214"/>
      <c r="Q292" s="215"/>
      <c r="R292" s="209" t="s">
        <v>1</v>
      </c>
      <c r="S292" s="209"/>
      <c r="T292" s="213" t="s">
        <v>49</v>
      </c>
      <c r="U292" s="214"/>
      <c r="V292" s="214"/>
      <c r="W292" s="214"/>
      <c r="X292" s="214"/>
      <c r="Y292" s="214"/>
      <c r="Z292" s="214"/>
      <c r="AA292" s="214"/>
      <c r="AB292" s="214"/>
      <c r="AC292" s="214"/>
      <c r="AD292" s="215"/>
    </row>
    <row r="293" spans="2:30" ht="27" customHeight="1">
      <c r="B293" s="199">
        <f>'一覧予備'!$B$33</f>
      </c>
      <c r="C293" s="200"/>
      <c r="D293" s="200"/>
      <c r="E293" s="200"/>
      <c r="F293" s="201"/>
      <c r="G293" s="199">
        <f>IF(B291="","",VLOOKUP(B293,'選手データ入力'!$A$2:$N$42,2,0))</f>
      </c>
      <c r="H293" s="200"/>
      <c r="I293" s="200"/>
      <c r="J293" s="200"/>
      <c r="K293" s="200"/>
      <c r="L293" s="200"/>
      <c r="M293" s="200"/>
      <c r="N293" s="200"/>
      <c r="O293" s="200"/>
      <c r="P293" s="200"/>
      <c r="Q293" s="201"/>
      <c r="R293" s="205">
        <f>IF(B291="","",VLOOKUP(B293,'選手データ入力'!$A$2:$N$42,4,0))</f>
      </c>
      <c r="S293" s="206"/>
      <c r="T293" s="199">
        <f>IF(B293="","",'基本入力'!$B$9)</f>
      </c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1"/>
    </row>
    <row r="294" spans="2:30" ht="27" customHeight="1">
      <c r="B294" s="202"/>
      <c r="C294" s="203"/>
      <c r="D294" s="203"/>
      <c r="E294" s="203"/>
      <c r="F294" s="204"/>
      <c r="G294" s="202"/>
      <c r="H294" s="203"/>
      <c r="I294" s="203"/>
      <c r="J294" s="203"/>
      <c r="K294" s="203"/>
      <c r="L294" s="203"/>
      <c r="M294" s="203"/>
      <c r="N294" s="203"/>
      <c r="O294" s="203"/>
      <c r="P294" s="203"/>
      <c r="Q294" s="204"/>
      <c r="R294" s="207"/>
      <c r="S294" s="208"/>
      <c r="T294" s="202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4"/>
    </row>
    <row r="295" spans="1:32" ht="13.5">
      <c r="A295" s="9" t="s">
        <v>90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</sheetData>
  <sheetProtection/>
  <mergeCells count="681">
    <mergeCell ref="AE269:AG269"/>
    <mergeCell ref="AE270:AG270"/>
    <mergeCell ref="AE276:AG276"/>
    <mergeCell ref="AE277:AG277"/>
    <mergeCell ref="AE283:AG283"/>
    <mergeCell ref="AE284:AG284"/>
    <mergeCell ref="AE290:AG290"/>
    <mergeCell ref="AE291:AG291"/>
    <mergeCell ref="AE253:AG253"/>
    <mergeCell ref="AE254:AG254"/>
    <mergeCell ref="AE262:AG262"/>
    <mergeCell ref="AE263:AG263"/>
    <mergeCell ref="A260:AE260"/>
    <mergeCell ref="B261:AD261"/>
    <mergeCell ref="B262:N262"/>
    <mergeCell ref="O262:P263"/>
    <mergeCell ref="Q262:AD262"/>
    <mergeCell ref="B263:N263"/>
    <mergeCell ref="AE239:AG239"/>
    <mergeCell ref="AE240:AG240"/>
    <mergeCell ref="AE246:AG246"/>
    <mergeCell ref="AE247:AG247"/>
    <mergeCell ref="Q263:U263"/>
    <mergeCell ref="V263:AD263"/>
    <mergeCell ref="B255:F255"/>
    <mergeCell ref="G255:Q255"/>
    <mergeCell ref="AE225:AG225"/>
    <mergeCell ref="AE226:AG226"/>
    <mergeCell ref="AE232:AG232"/>
    <mergeCell ref="AE233:AG233"/>
    <mergeCell ref="AE209:AG209"/>
    <mergeCell ref="AE210:AG210"/>
    <mergeCell ref="AE216:AG216"/>
    <mergeCell ref="AE217:AG217"/>
    <mergeCell ref="AE195:AG195"/>
    <mergeCell ref="AE196:AG196"/>
    <mergeCell ref="AE202:AG202"/>
    <mergeCell ref="AE203:AG203"/>
    <mergeCell ref="AE179:AG179"/>
    <mergeCell ref="AE180:AG180"/>
    <mergeCell ref="AE188:AG188"/>
    <mergeCell ref="AE189:AG189"/>
    <mergeCell ref="AE165:AG165"/>
    <mergeCell ref="AE166:AG166"/>
    <mergeCell ref="AE172:AG172"/>
    <mergeCell ref="AE173:AG173"/>
    <mergeCell ref="AE151:AG151"/>
    <mergeCell ref="AE152:AG152"/>
    <mergeCell ref="AE158:AG158"/>
    <mergeCell ref="AE159:AG159"/>
    <mergeCell ref="AE135:AG135"/>
    <mergeCell ref="AE136:AG136"/>
    <mergeCell ref="AE142:AG142"/>
    <mergeCell ref="AE143:AG143"/>
    <mergeCell ref="AE121:AG121"/>
    <mergeCell ref="AE122:AG122"/>
    <mergeCell ref="AE128:AG128"/>
    <mergeCell ref="AE129:AG129"/>
    <mergeCell ref="AE105:AG105"/>
    <mergeCell ref="AE106:AG106"/>
    <mergeCell ref="AE114:AG114"/>
    <mergeCell ref="AE115:AG115"/>
    <mergeCell ref="AE91:AG91"/>
    <mergeCell ref="AE92:AG92"/>
    <mergeCell ref="AE98:AG98"/>
    <mergeCell ref="AE99:AG99"/>
    <mergeCell ref="AE77:AG77"/>
    <mergeCell ref="AE78:AG78"/>
    <mergeCell ref="AE84:AG84"/>
    <mergeCell ref="AE85:AG85"/>
    <mergeCell ref="AE61:AG61"/>
    <mergeCell ref="AE62:AG62"/>
    <mergeCell ref="AE68:AG68"/>
    <mergeCell ref="AE69:AG69"/>
    <mergeCell ref="AE47:AG47"/>
    <mergeCell ref="AE48:AG48"/>
    <mergeCell ref="AE54:AG54"/>
    <mergeCell ref="AE55:AG55"/>
    <mergeCell ref="AE31:AG31"/>
    <mergeCell ref="AE32:AG32"/>
    <mergeCell ref="AE40:AG40"/>
    <mergeCell ref="AE41:AG41"/>
    <mergeCell ref="AE17:AG17"/>
    <mergeCell ref="AE18:AG18"/>
    <mergeCell ref="AE24:AG24"/>
    <mergeCell ref="AE25:AG25"/>
    <mergeCell ref="AE3:AG3"/>
    <mergeCell ref="AE4:AG4"/>
    <mergeCell ref="AE10:AG10"/>
    <mergeCell ref="AE11:AG11"/>
    <mergeCell ref="B292:F292"/>
    <mergeCell ref="G292:Q292"/>
    <mergeCell ref="R292:S292"/>
    <mergeCell ref="T292:AD292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V291:AD291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75:AD275"/>
    <mergeCell ref="B276:N276"/>
    <mergeCell ref="O276:P277"/>
    <mergeCell ref="Q276:AD276"/>
    <mergeCell ref="B277:N277"/>
    <mergeCell ref="Q277:U277"/>
    <mergeCell ref="V277:AD277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68:AD268"/>
    <mergeCell ref="B269:N269"/>
    <mergeCell ref="O269:P270"/>
    <mergeCell ref="Q269:AD269"/>
    <mergeCell ref="B270:N270"/>
    <mergeCell ref="Q270:U270"/>
    <mergeCell ref="V270:AD270"/>
    <mergeCell ref="G264:Q264"/>
    <mergeCell ref="R264:S264"/>
    <mergeCell ref="T264:AD264"/>
    <mergeCell ref="B265:F266"/>
    <mergeCell ref="G265:Q266"/>
    <mergeCell ref="R265:S266"/>
    <mergeCell ref="T265:AD266"/>
    <mergeCell ref="B264:F264"/>
    <mergeCell ref="R255:S255"/>
    <mergeCell ref="T255:AD255"/>
    <mergeCell ref="B256:F257"/>
    <mergeCell ref="G256:Q257"/>
    <mergeCell ref="R256:S257"/>
    <mergeCell ref="T256:AD257"/>
    <mergeCell ref="B252:AD252"/>
    <mergeCell ref="B253:N253"/>
    <mergeCell ref="O253:P254"/>
    <mergeCell ref="Q253:AD253"/>
    <mergeCell ref="B254:N254"/>
    <mergeCell ref="Q254:U254"/>
    <mergeCell ref="V254:AD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45:AD245"/>
    <mergeCell ref="B246:N246"/>
    <mergeCell ref="O246:P247"/>
    <mergeCell ref="Q246:AD246"/>
    <mergeCell ref="B247:N247"/>
    <mergeCell ref="Q247:U247"/>
    <mergeCell ref="V247:AD247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V240:AD240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B231:AD231"/>
    <mergeCell ref="B232:N232"/>
    <mergeCell ref="O232:P233"/>
    <mergeCell ref="Q232:AD232"/>
    <mergeCell ref="B233:N233"/>
    <mergeCell ref="Q233:U233"/>
    <mergeCell ref="V233:AD233"/>
    <mergeCell ref="R227:S227"/>
    <mergeCell ref="T227:AD227"/>
    <mergeCell ref="B228:F229"/>
    <mergeCell ref="G228:Q229"/>
    <mergeCell ref="R228:S229"/>
    <mergeCell ref="T228:AD229"/>
    <mergeCell ref="B227:F227"/>
    <mergeCell ref="G227:Q227"/>
    <mergeCell ref="B224:AD224"/>
    <mergeCell ref="B225:N225"/>
    <mergeCell ref="O225:P226"/>
    <mergeCell ref="Q225:AD225"/>
    <mergeCell ref="B226:N226"/>
    <mergeCell ref="Q226:U226"/>
    <mergeCell ref="V226:AD226"/>
    <mergeCell ref="B26:F26"/>
    <mergeCell ref="G26:Q26"/>
    <mergeCell ref="R26:S26"/>
    <mergeCell ref="T26:AD26"/>
    <mergeCell ref="B27:F28"/>
    <mergeCell ref="G27:Q28"/>
    <mergeCell ref="R27:S28"/>
    <mergeCell ref="T27:AD28"/>
    <mergeCell ref="B23:AD23"/>
    <mergeCell ref="B24:N24"/>
    <mergeCell ref="O24:P25"/>
    <mergeCell ref="Q24:AD24"/>
    <mergeCell ref="B25:N25"/>
    <mergeCell ref="Q25:U25"/>
    <mergeCell ref="V25:AD25"/>
    <mergeCell ref="B19:F19"/>
    <mergeCell ref="G19:Q19"/>
    <mergeCell ref="R19:S19"/>
    <mergeCell ref="T19:AD19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V18:AD18"/>
    <mergeCell ref="R13:S14"/>
    <mergeCell ref="T13:AD14"/>
    <mergeCell ref="B12:F12"/>
    <mergeCell ref="G12:Q12"/>
    <mergeCell ref="R12:S12"/>
    <mergeCell ref="T12:AD12"/>
    <mergeCell ref="B13:F14"/>
    <mergeCell ref="G13:Q14"/>
    <mergeCell ref="B3:N3"/>
    <mergeCell ref="B4:N4"/>
    <mergeCell ref="B10:N10"/>
    <mergeCell ref="O10:P11"/>
    <mergeCell ref="B5:F5"/>
    <mergeCell ref="B9:AD9"/>
    <mergeCell ref="V4:AD4"/>
    <mergeCell ref="R5:S5"/>
    <mergeCell ref="Q10:AD10"/>
    <mergeCell ref="B11:N11"/>
    <mergeCell ref="Q11:U11"/>
    <mergeCell ref="V11:AD11"/>
    <mergeCell ref="B34:F35"/>
    <mergeCell ref="G34:Q35"/>
    <mergeCell ref="R34:S35"/>
    <mergeCell ref="T34:AD35"/>
    <mergeCell ref="R33:S33"/>
    <mergeCell ref="T33:AD33"/>
    <mergeCell ref="B30:AD30"/>
    <mergeCell ref="O31:P32"/>
    <mergeCell ref="R43:S44"/>
    <mergeCell ref="T43:AD44"/>
    <mergeCell ref="B40:N40"/>
    <mergeCell ref="B39:AD39"/>
    <mergeCell ref="B43:F44"/>
    <mergeCell ref="G43:Q44"/>
    <mergeCell ref="B42:F42"/>
    <mergeCell ref="G42:Q42"/>
    <mergeCell ref="R42:S42"/>
    <mergeCell ref="T42:AD42"/>
    <mergeCell ref="R56:S56"/>
    <mergeCell ref="T56:AD56"/>
    <mergeCell ref="B60:AD60"/>
    <mergeCell ref="T57:AD58"/>
    <mergeCell ref="B56:F56"/>
    <mergeCell ref="G56:Q56"/>
    <mergeCell ref="B57:F58"/>
    <mergeCell ref="G57:Q58"/>
    <mergeCell ref="B48:N48"/>
    <mergeCell ref="R63:S63"/>
    <mergeCell ref="T63:AD63"/>
    <mergeCell ref="R57:S58"/>
    <mergeCell ref="B219:F220"/>
    <mergeCell ref="G219:Q220"/>
    <mergeCell ref="R219:S220"/>
    <mergeCell ref="T219:AD220"/>
    <mergeCell ref="B218:F218"/>
    <mergeCell ref="G218:Q218"/>
    <mergeCell ref="R218:S218"/>
    <mergeCell ref="T218:AD218"/>
    <mergeCell ref="B215:AD215"/>
    <mergeCell ref="B216:N216"/>
    <mergeCell ref="O216:P217"/>
    <mergeCell ref="Q216:AD216"/>
    <mergeCell ref="B217:N217"/>
    <mergeCell ref="Q217:U217"/>
    <mergeCell ref="V217:AD217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08:AD208"/>
    <mergeCell ref="B209:N209"/>
    <mergeCell ref="O209:P210"/>
    <mergeCell ref="Q209:AD209"/>
    <mergeCell ref="B210:N210"/>
    <mergeCell ref="Q210:U210"/>
    <mergeCell ref="V210:AD210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B2:AD2"/>
    <mergeCell ref="T6:AD7"/>
    <mergeCell ref="T5:AD5"/>
    <mergeCell ref="B6:F7"/>
    <mergeCell ref="G5:Q5"/>
    <mergeCell ref="O3:P4"/>
    <mergeCell ref="Q3:AD3"/>
    <mergeCell ref="Q4:U4"/>
    <mergeCell ref="R6:S7"/>
    <mergeCell ref="G6:Q7"/>
    <mergeCell ref="B32:N32"/>
    <mergeCell ref="Q32:U32"/>
    <mergeCell ref="V32:AD32"/>
    <mergeCell ref="B31:N31"/>
    <mergeCell ref="Q31:AD31"/>
    <mergeCell ref="B33:F33"/>
    <mergeCell ref="G33:Q33"/>
    <mergeCell ref="B201:AD201"/>
    <mergeCell ref="B202:N202"/>
    <mergeCell ref="O202:P203"/>
    <mergeCell ref="Q202:AD202"/>
    <mergeCell ref="B203:N203"/>
    <mergeCell ref="Q203:U203"/>
    <mergeCell ref="V203:AD203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B194:AD194"/>
    <mergeCell ref="B191:F192"/>
    <mergeCell ref="G191:Q192"/>
    <mergeCell ref="B195:N195"/>
    <mergeCell ref="O195:P196"/>
    <mergeCell ref="Q195:AD195"/>
    <mergeCell ref="B196:N196"/>
    <mergeCell ref="Q196:U196"/>
    <mergeCell ref="V196:AD196"/>
    <mergeCell ref="R191:S192"/>
    <mergeCell ref="B71:F72"/>
    <mergeCell ref="G71:Q72"/>
    <mergeCell ref="R71:S72"/>
    <mergeCell ref="B77:N77"/>
    <mergeCell ref="B76:AD76"/>
    <mergeCell ref="T191:AD192"/>
    <mergeCell ref="G80:Q81"/>
    <mergeCell ref="R80:S81"/>
    <mergeCell ref="G87:Q88"/>
    <mergeCell ref="G101:Q102"/>
    <mergeCell ref="B187:AD187"/>
    <mergeCell ref="B188:N188"/>
    <mergeCell ref="O188:P189"/>
    <mergeCell ref="Q188:AD188"/>
    <mergeCell ref="B189:N189"/>
    <mergeCell ref="B61:N61"/>
    <mergeCell ref="O61:P62"/>
    <mergeCell ref="T71:AD72"/>
    <mergeCell ref="T70:AD70"/>
    <mergeCell ref="R64:S65"/>
    <mergeCell ref="V62:AD62"/>
    <mergeCell ref="R70:S70"/>
    <mergeCell ref="T64:AD65"/>
    <mergeCell ref="B67:AD67"/>
    <mergeCell ref="B68:N68"/>
    <mergeCell ref="B114:N114"/>
    <mergeCell ref="O114:P115"/>
    <mergeCell ref="Q114:AD114"/>
    <mergeCell ref="B115:N115"/>
    <mergeCell ref="Q115:U115"/>
    <mergeCell ref="V115:AD115"/>
    <mergeCell ref="B46:AD46"/>
    <mergeCell ref="O47:P48"/>
    <mergeCell ref="Q47:AD47"/>
    <mergeCell ref="B70:F70"/>
    <mergeCell ref="G70:Q70"/>
    <mergeCell ref="B63:F63"/>
    <mergeCell ref="G63:Q63"/>
    <mergeCell ref="Q61:AD61"/>
    <mergeCell ref="B62:N62"/>
    <mergeCell ref="Q62:U62"/>
    <mergeCell ref="O40:P41"/>
    <mergeCell ref="Q40:AD40"/>
    <mergeCell ref="B41:N41"/>
    <mergeCell ref="Q41:U41"/>
    <mergeCell ref="V41:AD41"/>
    <mergeCell ref="Q48:U48"/>
    <mergeCell ref="V48:AD48"/>
    <mergeCell ref="B47:N47"/>
    <mergeCell ref="G49:Q49"/>
    <mergeCell ref="Q189:U189"/>
    <mergeCell ref="V189:AD189"/>
    <mergeCell ref="B190:F190"/>
    <mergeCell ref="G190:Q190"/>
    <mergeCell ref="R190:S190"/>
    <mergeCell ref="T190:AD190"/>
    <mergeCell ref="R49:S49"/>
    <mergeCell ref="T49:AD49"/>
    <mergeCell ref="B49:F49"/>
    <mergeCell ref="B50:F51"/>
    <mergeCell ref="G50:Q51"/>
    <mergeCell ref="R50:S51"/>
    <mergeCell ref="T50:AD51"/>
    <mergeCell ref="B53:AD53"/>
    <mergeCell ref="O54:P55"/>
    <mergeCell ref="Q54:AD54"/>
    <mergeCell ref="B55:N55"/>
    <mergeCell ref="Q55:U55"/>
    <mergeCell ref="V55:AD55"/>
    <mergeCell ref="B54:N54"/>
    <mergeCell ref="B69:N69"/>
    <mergeCell ref="Q69:U69"/>
    <mergeCell ref="V69:AD69"/>
    <mergeCell ref="B64:F65"/>
    <mergeCell ref="G64:Q65"/>
    <mergeCell ref="O68:P69"/>
    <mergeCell ref="Q68:AD68"/>
    <mergeCell ref="B78:N78"/>
    <mergeCell ref="T79:AD79"/>
    <mergeCell ref="T80:AD81"/>
    <mergeCell ref="B83:AD83"/>
    <mergeCell ref="R79:S79"/>
    <mergeCell ref="Q78:U78"/>
    <mergeCell ref="V78:AD78"/>
    <mergeCell ref="O77:P78"/>
    <mergeCell ref="Q77:AD77"/>
    <mergeCell ref="B84:N84"/>
    <mergeCell ref="O84:P85"/>
    <mergeCell ref="B80:F81"/>
    <mergeCell ref="B79:F79"/>
    <mergeCell ref="G79:Q79"/>
    <mergeCell ref="Q84:AD84"/>
    <mergeCell ref="B85:N85"/>
    <mergeCell ref="Q85:U85"/>
    <mergeCell ref="V85:AD85"/>
    <mergeCell ref="T87:AD88"/>
    <mergeCell ref="R87:S88"/>
    <mergeCell ref="B86:F86"/>
    <mergeCell ref="G86:Q86"/>
    <mergeCell ref="R86:S86"/>
    <mergeCell ref="T86:AD86"/>
    <mergeCell ref="B87:F88"/>
    <mergeCell ref="B90:AD90"/>
    <mergeCell ref="B91:N91"/>
    <mergeCell ref="O91:P92"/>
    <mergeCell ref="Q91:AD91"/>
    <mergeCell ref="B92:N92"/>
    <mergeCell ref="Q92:U92"/>
    <mergeCell ref="V92:AD92"/>
    <mergeCell ref="T93:AD93"/>
    <mergeCell ref="R94:S95"/>
    <mergeCell ref="T94:AD95"/>
    <mergeCell ref="B97:AD97"/>
    <mergeCell ref="B94:F95"/>
    <mergeCell ref="G94:Q95"/>
    <mergeCell ref="B93:F93"/>
    <mergeCell ref="G93:Q93"/>
    <mergeCell ref="R93:S93"/>
    <mergeCell ref="B100:F100"/>
    <mergeCell ref="G100:Q100"/>
    <mergeCell ref="R100:S100"/>
    <mergeCell ref="T100:AD100"/>
    <mergeCell ref="B98:N98"/>
    <mergeCell ref="O98:P99"/>
    <mergeCell ref="Q98:AD98"/>
    <mergeCell ref="B99:N99"/>
    <mergeCell ref="Q99:U99"/>
    <mergeCell ref="V99:AD99"/>
    <mergeCell ref="T101:AD102"/>
    <mergeCell ref="B104:AD104"/>
    <mergeCell ref="B105:N105"/>
    <mergeCell ref="O105:P106"/>
    <mergeCell ref="Q105:AD105"/>
    <mergeCell ref="B106:N106"/>
    <mergeCell ref="Q106:U106"/>
    <mergeCell ref="V106:AD106"/>
    <mergeCell ref="R101:S102"/>
    <mergeCell ref="B101:F102"/>
    <mergeCell ref="T108:AD109"/>
    <mergeCell ref="B113:AD113"/>
    <mergeCell ref="B107:F107"/>
    <mergeCell ref="G107:Q107"/>
    <mergeCell ref="R107:S107"/>
    <mergeCell ref="T107:AD107"/>
    <mergeCell ref="R108:S109"/>
    <mergeCell ref="B108:F109"/>
    <mergeCell ref="G108:Q109"/>
    <mergeCell ref="R117:S118"/>
    <mergeCell ref="T117:AD118"/>
    <mergeCell ref="B116:F116"/>
    <mergeCell ref="G116:Q116"/>
    <mergeCell ref="R116:S116"/>
    <mergeCell ref="T116:AD116"/>
    <mergeCell ref="B117:F118"/>
    <mergeCell ref="G117:Q118"/>
    <mergeCell ref="B120:AD120"/>
    <mergeCell ref="B121:N121"/>
    <mergeCell ref="O121:P122"/>
    <mergeCell ref="Q121:AD121"/>
    <mergeCell ref="B122:N122"/>
    <mergeCell ref="Q122:U122"/>
    <mergeCell ref="V122:AD122"/>
    <mergeCell ref="B124:F125"/>
    <mergeCell ref="G124:Q125"/>
    <mergeCell ref="R124:S125"/>
    <mergeCell ref="T124:AD125"/>
    <mergeCell ref="B123:F123"/>
    <mergeCell ref="G123:Q123"/>
    <mergeCell ref="R123:S123"/>
    <mergeCell ref="T123:AD123"/>
    <mergeCell ref="B127:AD127"/>
    <mergeCell ref="B128:N128"/>
    <mergeCell ref="O128:P129"/>
    <mergeCell ref="Q128:AD128"/>
    <mergeCell ref="B129:N129"/>
    <mergeCell ref="Q129:U129"/>
    <mergeCell ref="V129:AD129"/>
    <mergeCell ref="B131:F132"/>
    <mergeCell ref="G131:Q132"/>
    <mergeCell ref="R131:S132"/>
    <mergeCell ref="T131:AD132"/>
    <mergeCell ref="B130:F130"/>
    <mergeCell ref="G130:Q130"/>
    <mergeCell ref="R130:S130"/>
    <mergeCell ref="T130:AD130"/>
    <mergeCell ref="B134:AD134"/>
    <mergeCell ref="B135:N135"/>
    <mergeCell ref="O135:P136"/>
    <mergeCell ref="Q135:AD135"/>
    <mergeCell ref="B136:N136"/>
    <mergeCell ref="Q136:U136"/>
    <mergeCell ref="V136:AD136"/>
    <mergeCell ref="B138:F139"/>
    <mergeCell ref="G138:Q139"/>
    <mergeCell ref="R138:S139"/>
    <mergeCell ref="T138:AD139"/>
    <mergeCell ref="B137:F137"/>
    <mergeCell ref="G137:Q137"/>
    <mergeCell ref="R137:S137"/>
    <mergeCell ref="T137:AD137"/>
    <mergeCell ref="B141:AD141"/>
    <mergeCell ref="B142:N142"/>
    <mergeCell ref="O142:P143"/>
    <mergeCell ref="Q142:AD142"/>
    <mergeCell ref="B143:N143"/>
    <mergeCell ref="Q143:U143"/>
    <mergeCell ref="V143:AD143"/>
    <mergeCell ref="B145:F146"/>
    <mergeCell ref="G145:Q146"/>
    <mergeCell ref="R145:S146"/>
    <mergeCell ref="T145:AD146"/>
    <mergeCell ref="B144:F144"/>
    <mergeCell ref="G144:Q144"/>
    <mergeCell ref="R144:S144"/>
    <mergeCell ref="T144:AD144"/>
    <mergeCell ref="B150:AD150"/>
    <mergeCell ref="B151:N151"/>
    <mergeCell ref="O151:P152"/>
    <mergeCell ref="Q151:AD151"/>
    <mergeCell ref="B152:N152"/>
    <mergeCell ref="Q152:U152"/>
    <mergeCell ref="V152:AD152"/>
    <mergeCell ref="B154:F155"/>
    <mergeCell ref="G154:Q155"/>
    <mergeCell ref="R154:S155"/>
    <mergeCell ref="T154:AD155"/>
    <mergeCell ref="B153:F153"/>
    <mergeCell ref="G153:Q153"/>
    <mergeCell ref="R153:S153"/>
    <mergeCell ref="T153:AD153"/>
    <mergeCell ref="B157:AD157"/>
    <mergeCell ref="B158:N158"/>
    <mergeCell ref="O158:P159"/>
    <mergeCell ref="Q158:AD158"/>
    <mergeCell ref="B159:N159"/>
    <mergeCell ref="Q159:U159"/>
    <mergeCell ref="V159:AD159"/>
    <mergeCell ref="B161:F162"/>
    <mergeCell ref="G161:Q162"/>
    <mergeCell ref="R161:S162"/>
    <mergeCell ref="T161:AD162"/>
    <mergeCell ref="B160:F160"/>
    <mergeCell ref="G160:Q160"/>
    <mergeCell ref="R160:S160"/>
    <mergeCell ref="T160:AD160"/>
    <mergeCell ref="B164:AD164"/>
    <mergeCell ref="B165:N165"/>
    <mergeCell ref="O165:P166"/>
    <mergeCell ref="Q165:AD165"/>
    <mergeCell ref="B166:N166"/>
    <mergeCell ref="Q166:U166"/>
    <mergeCell ref="V166:AD166"/>
    <mergeCell ref="V173:AD173"/>
    <mergeCell ref="B168:F169"/>
    <mergeCell ref="G168:Q169"/>
    <mergeCell ref="R168:S169"/>
    <mergeCell ref="T168:AD169"/>
    <mergeCell ref="B167:F167"/>
    <mergeCell ref="G167:Q167"/>
    <mergeCell ref="R167:S167"/>
    <mergeCell ref="T167:AD167"/>
    <mergeCell ref="B174:F174"/>
    <mergeCell ref="G174:Q174"/>
    <mergeCell ref="R174:S174"/>
    <mergeCell ref="T174:AD174"/>
    <mergeCell ref="B171:AD171"/>
    <mergeCell ref="B172:N172"/>
    <mergeCell ref="O172:P173"/>
    <mergeCell ref="Q172:AD172"/>
    <mergeCell ref="B173:N173"/>
    <mergeCell ref="Q173:U173"/>
    <mergeCell ref="G181:Q181"/>
    <mergeCell ref="T182:AD183"/>
    <mergeCell ref="T181:AD181"/>
    <mergeCell ref="B175:F176"/>
    <mergeCell ref="G175:Q176"/>
    <mergeCell ref="R175:S176"/>
    <mergeCell ref="T175:AD176"/>
    <mergeCell ref="B178:AD178"/>
    <mergeCell ref="B179:N179"/>
    <mergeCell ref="O179:P180"/>
    <mergeCell ref="Q179:AD179"/>
    <mergeCell ref="B182:F183"/>
    <mergeCell ref="G182:Q183"/>
    <mergeCell ref="R182:S183"/>
    <mergeCell ref="R181:S181"/>
    <mergeCell ref="B180:N180"/>
    <mergeCell ref="Q180:U180"/>
    <mergeCell ref="V180:AD180"/>
    <mergeCell ref="B181:F181"/>
  </mergeCells>
  <printOptions/>
  <pageMargins left="0.7874015748031497" right="1.32" top="0.7874015748031497" bottom="0.7874015748031497" header="0.5118110236220472" footer="0.5118110236220472"/>
  <pageSetup horizontalDpi="600" verticalDpi="600" orientation="portrait" paperSize="9" scale="92" r:id="rId1"/>
  <rowBreaks count="7" manualBreakCount="7">
    <brk id="37" max="32" man="1"/>
    <brk id="74" max="32" man="1"/>
    <brk id="111" max="32" man="1"/>
    <brk id="148" max="32" man="1"/>
    <brk id="185" max="32" man="1"/>
    <brk id="222" max="32" man="1"/>
    <brk id="259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G295"/>
  <sheetViews>
    <sheetView view="pageBreakPreview" zoomScaleSheetLayoutView="100" zoomScalePageLayoutView="0" workbookViewId="0" topLeftCell="A1">
      <selection activeCell="B4" sqref="B4:N4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  <col min="31" max="33" width="2.25390625" style="0" customWidth="1"/>
  </cols>
  <sheetData>
    <row r="1" spans="1:32" ht="13.5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2:30" ht="17.25">
      <c r="B2" s="216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</row>
    <row r="3" spans="2:33" s="7" customFormat="1" ht="18.75" customHeight="1">
      <c r="B3" s="196" t="s">
        <v>45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  <c r="O3" s="192" t="s">
        <v>43</v>
      </c>
      <c r="P3" s="193"/>
      <c r="Q3" s="196" t="s">
        <v>46</v>
      </c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8"/>
      <c r="AE3" s="217" t="s">
        <v>96</v>
      </c>
      <c r="AF3" s="217"/>
      <c r="AG3" s="217"/>
    </row>
    <row r="4" spans="2:33" ht="31.5" customHeight="1">
      <c r="B4" s="210">
        <f>IF('選手データ入力'!G3="","",VLOOKUP(B6,'選手データ入力'!$A$2:$N$42,7,0))</f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  <c r="O4" s="194"/>
      <c r="P4" s="195"/>
      <c r="Q4" s="213" t="s">
        <v>44</v>
      </c>
      <c r="R4" s="214"/>
      <c r="S4" s="214"/>
      <c r="T4" s="214"/>
      <c r="U4" s="215"/>
      <c r="V4" s="210">
        <f>IF(B4="","",VLOOKUP(B6,'選手データ入力'!$A$2:$N$42,9,0))</f>
      </c>
      <c r="W4" s="211"/>
      <c r="X4" s="211"/>
      <c r="Y4" s="211"/>
      <c r="Z4" s="211"/>
      <c r="AA4" s="211"/>
      <c r="AB4" s="211"/>
      <c r="AC4" s="211"/>
      <c r="AD4" s="212"/>
      <c r="AE4" s="218"/>
      <c r="AF4" s="218"/>
      <c r="AG4" s="218"/>
    </row>
    <row r="5" spans="2:30" ht="18.75" customHeight="1">
      <c r="B5" s="213" t="s">
        <v>47</v>
      </c>
      <c r="C5" s="214"/>
      <c r="D5" s="214"/>
      <c r="E5" s="214"/>
      <c r="F5" s="215"/>
      <c r="G5" s="213" t="s">
        <v>48</v>
      </c>
      <c r="H5" s="214"/>
      <c r="I5" s="214"/>
      <c r="J5" s="214"/>
      <c r="K5" s="214"/>
      <c r="L5" s="214"/>
      <c r="M5" s="214"/>
      <c r="N5" s="214"/>
      <c r="O5" s="214"/>
      <c r="P5" s="214"/>
      <c r="Q5" s="215"/>
      <c r="R5" s="213" t="s">
        <v>1</v>
      </c>
      <c r="S5" s="215"/>
      <c r="T5" s="213" t="s">
        <v>49</v>
      </c>
      <c r="U5" s="214"/>
      <c r="V5" s="214"/>
      <c r="W5" s="214"/>
      <c r="X5" s="214"/>
      <c r="Y5" s="214"/>
      <c r="Z5" s="214"/>
      <c r="AA5" s="214"/>
      <c r="AB5" s="214"/>
      <c r="AC5" s="214"/>
      <c r="AD5" s="215"/>
    </row>
    <row r="6" spans="2:30" ht="27" customHeight="1">
      <c r="B6" s="199">
        <f>'男子一覧'!$B$14</f>
      </c>
      <c r="C6" s="200"/>
      <c r="D6" s="200"/>
      <c r="E6" s="200"/>
      <c r="F6" s="201"/>
      <c r="G6" s="199">
        <f>IF(B4="","",VLOOKUP(B6,'選手データ入力'!$A$2:$N$42,2,0))</f>
      </c>
      <c r="H6" s="200"/>
      <c r="I6" s="200"/>
      <c r="J6" s="200"/>
      <c r="K6" s="200"/>
      <c r="L6" s="200"/>
      <c r="M6" s="200"/>
      <c r="N6" s="200"/>
      <c r="O6" s="200"/>
      <c r="P6" s="200"/>
      <c r="Q6" s="201"/>
      <c r="R6" s="205">
        <f>IF(B4="","",VLOOKUP(B6,'選手データ入力'!$A$2:$N$42,4,0))</f>
      </c>
      <c r="S6" s="206"/>
      <c r="T6" s="199">
        <f>IF(B6="","",'基本入力'!$B$9)</f>
      </c>
      <c r="U6" s="200"/>
      <c r="V6" s="200"/>
      <c r="W6" s="200"/>
      <c r="X6" s="200"/>
      <c r="Y6" s="200"/>
      <c r="Z6" s="200"/>
      <c r="AA6" s="200"/>
      <c r="AB6" s="200"/>
      <c r="AC6" s="200"/>
      <c r="AD6" s="201"/>
    </row>
    <row r="7" spans="2:30" ht="27" customHeight="1">
      <c r="B7" s="202"/>
      <c r="C7" s="203"/>
      <c r="D7" s="203"/>
      <c r="E7" s="203"/>
      <c r="F7" s="204"/>
      <c r="G7" s="202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7"/>
      <c r="S7" s="208"/>
      <c r="T7" s="202"/>
      <c r="U7" s="203"/>
      <c r="V7" s="203"/>
      <c r="W7" s="203"/>
      <c r="X7" s="203"/>
      <c r="Y7" s="203"/>
      <c r="Z7" s="203"/>
      <c r="AA7" s="203"/>
      <c r="AB7" s="203"/>
      <c r="AC7" s="203"/>
      <c r="AD7" s="204"/>
    </row>
    <row r="8" spans="1:32" ht="13.5">
      <c r="A8" s="9" t="s">
        <v>90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0" ht="17.25">
      <c r="B9" s="216" t="s">
        <v>51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</row>
    <row r="10" spans="2:33" ht="18.75" customHeight="1">
      <c r="B10" s="196" t="s">
        <v>45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8"/>
      <c r="O10" s="192" t="s">
        <v>43</v>
      </c>
      <c r="P10" s="193"/>
      <c r="Q10" s="196" t="s">
        <v>46</v>
      </c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8"/>
      <c r="AE10" s="217" t="s">
        <v>96</v>
      </c>
      <c r="AF10" s="217"/>
      <c r="AG10" s="217"/>
    </row>
    <row r="11" spans="2:33" ht="31.5" customHeight="1">
      <c r="B11" s="210">
        <f>IF('選手データ入力'!G4="","",VLOOKUP(B13,'選手データ入力'!$A$2:$N$42,7,0))</f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94"/>
      <c r="P11" s="195"/>
      <c r="Q11" s="213" t="s">
        <v>44</v>
      </c>
      <c r="R11" s="214"/>
      <c r="S11" s="214"/>
      <c r="T11" s="214"/>
      <c r="U11" s="215"/>
      <c r="V11" s="210">
        <f>IF(B11="","",VLOOKUP(B13,'選手データ入力'!$A$2:$N$42,9,0))</f>
      </c>
      <c r="W11" s="211"/>
      <c r="X11" s="211"/>
      <c r="Y11" s="211"/>
      <c r="Z11" s="211"/>
      <c r="AA11" s="211"/>
      <c r="AB11" s="211"/>
      <c r="AC11" s="211"/>
      <c r="AD11" s="212"/>
      <c r="AE11" s="218"/>
      <c r="AF11" s="218"/>
      <c r="AG11" s="218"/>
    </row>
    <row r="12" spans="2:30" ht="18.75" customHeight="1">
      <c r="B12" s="213" t="s">
        <v>47</v>
      </c>
      <c r="C12" s="214"/>
      <c r="D12" s="214"/>
      <c r="E12" s="214"/>
      <c r="F12" s="215"/>
      <c r="G12" s="213" t="s">
        <v>48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 t="s">
        <v>1</v>
      </c>
      <c r="S12" s="215"/>
      <c r="T12" s="213" t="s">
        <v>49</v>
      </c>
      <c r="U12" s="214"/>
      <c r="V12" s="214"/>
      <c r="W12" s="214"/>
      <c r="X12" s="214"/>
      <c r="Y12" s="214"/>
      <c r="Z12" s="214"/>
      <c r="AA12" s="214"/>
      <c r="AB12" s="214"/>
      <c r="AC12" s="214"/>
      <c r="AD12" s="215"/>
    </row>
    <row r="13" spans="2:30" ht="27" customHeight="1">
      <c r="B13" s="199">
        <f>'男子一覧'!$B$15</f>
      </c>
      <c r="C13" s="200"/>
      <c r="D13" s="200"/>
      <c r="E13" s="200"/>
      <c r="F13" s="201"/>
      <c r="G13" s="199">
        <f>IF(B11="","",VLOOKUP(B13,'選手データ入力'!$A$2:$N$42,2,0))</f>
      </c>
      <c r="H13" s="200"/>
      <c r="I13" s="200"/>
      <c r="J13" s="200"/>
      <c r="K13" s="200"/>
      <c r="L13" s="200"/>
      <c r="M13" s="200"/>
      <c r="N13" s="200"/>
      <c r="O13" s="200"/>
      <c r="P13" s="200"/>
      <c r="Q13" s="201"/>
      <c r="R13" s="205">
        <f>IF(B11="","",VLOOKUP(B13,'選手データ入力'!$A$2:$N$42,4,0))</f>
      </c>
      <c r="S13" s="206"/>
      <c r="T13" s="199">
        <f>IF(B13="","",'基本入力'!$B$9)</f>
      </c>
      <c r="U13" s="200"/>
      <c r="V13" s="200"/>
      <c r="W13" s="200"/>
      <c r="X13" s="200"/>
      <c r="Y13" s="200"/>
      <c r="Z13" s="200"/>
      <c r="AA13" s="200"/>
      <c r="AB13" s="200"/>
      <c r="AC13" s="200"/>
      <c r="AD13" s="201"/>
    </row>
    <row r="14" spans="2:30" ht="27" customHeight="1">
      <c r="B14" s="202"/>
      <c r="C14" s="203"/>
      <c r="D14" s="203"/>
      <c r="E14" s="203"/>
      <c r="F14" s="204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4"/>
      <c r="R14" s="207"/>
      <c r="S14" s="208"/>
      <c r="T14" s="202"/>
      <c r="U14" s="203"/>
      <c r="V14" s="203"/>
      <c r="W14" s="203"/>
      <c r="X14" s="203"/>
      <c r="Y14" s="203"/>
      <c r="Z14" s="203"/>
      <c r="AA14" s="203"/>
      <c r="AB14" s="203"/>
      <c r="AC14" s="203"/>
      <c r="AD14" s="204"/>
    </row>
    <row r="15" spans="1:32" ht="13.5">
      <c r="A15" s="9" t="s">
        <v>90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0" ht="17.25">
      <c r="B16" s="216" t="s">
        <v>51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</row>
    <row r="17" spans="2:33" ht="18.75" customHeight="1">
      <c r="B17" s="196" t="s">
        <v>45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8"/>
      <c r="O17" s="192" t="s">
        <v>43</v>
      </c>
      <c r="P17" s="193"/>
      <c r="Q17" s="196" t="s">
        <v>46</v>
      </c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8"/>
      <c r="AE17" s="217" t="s">
        <v>96</v>
      </c>
      <c r="AF17" s="217"/>
      <c r="AG17" s="217"/>
    </row>
    <row r="18" spans="2:33" ht="31.5" customHeight="1">
      <c r="B18" s="210">
        <f>IF('選手データ入力'!G5="","",VLOOKUP(B20,'選手データ入力'!$A$2:$N$42,7,0))</f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2"/>
      <c r="O18" s="194"/>
      <c r="P18" s="195"/>
      <c r="Q18" s="213" t="s">
        <v>44</v>
      </c>
      <c r="R18" s="214"/>
      <c r="S18" s="214"/>
      <c r="T18" s="214"/>
      <c r="U18" s="215"/>
      <c r="V18" s="210">
        <f>IF(B18="","",VLOOKUP(B20,'選手データ入力'!$A$2:$N$42,9,0))</f>
      </c>
      <c r="W18" s="211"/>
      <c r="X18" s="211"/>
      <c r="Y18" s="211"/>
      <c r="Z18" s="211"/>
      <c r="AA18" s="211"/>
      <c r="AB18" s="211"/>
      <c r="AC18" s="211"/>
      <c r="AD18" s="212"/>
      <c r="AE18" s="218"/>
      <c r="AF18" s="218"/>
      <c r="AG18" s="218"/>
    </row>
    <row r="19" spans="2:30" ht="18.75" customHeight="1">
      <c r="B19" s="213" t="s">
        <v>47</v>
      </c>
      <c r="C19" s="214"/>
      <c r="D19" s="214"/>
      <c r="E19" s="214"/>
      <c r="F19" s="215"/>
      <c r="G19" s="213" t="s">
        <v>48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5"/>
      <c r="R19" s="209" t="s">
        <v>1</v>
      </c>
      <c r="S19" s="209"/>
      <c r="T19" s="213" t="s">
        <v>49</v>
      </c>
      <c r="U19" s="214"/>
      <c r="V19" s="214"/>
      <c r="W19" s="214"/>
      <c r="X19" s="214"/>
      <c r="Y19" s="214"/>
      <c r="Z19" s="214"/>
      <c r="AA19" s="214"/>
      <c r="AB19" s="214"/>
      <c r="AC19" s="214"/>
      <c r="AD19" s="215"/>
    </row>
    <row r="20" spans="2:30" ht="27" customHeight="1">
      <c r="B20" s="199">
        <f>'男子一覧'!$B$16</f>
      </c>
      <c r="C20" s="200"/>
      <c r="D20" s="200"/>
      <c r="E20" s="200"/>
      <c r="F20" s="201"/>
      <c r="G20" s="199">
        <f>IF(B18="","",VLOOKUP(B20,'選手データ入力'!$A$2:$N$42,2,0))</f>
      </c>
      <c r="H20" s="200"/>
      <c r="I20" s="200"/>
      <c r="J20" s="200"/>
      <c r="K20" s="200"/>
      <c r="L20" s="200"/>
      <c r="M20" s="200"/>
      <c r="N20" s="200"/>
      <c r="O20" s="200"/>
      <c r="P20" s="200"/>
      <c r="Q20" s="201"/>
      <c r="R20" s="205">
        <f>IF(B18="","",VLOOKUP(B20,'選手データ入力'!$A$2:$N$42,4,0))</f>
      </c>
      <c r="S20" s="206"/>
      <c r="T20" s="199">
        <f>IF(B20="","",'基本入力'!$B$9)</f>
      </c>
      <c r="U20" s="200"/>
      <c r="V20" s="200"/>
      <c r="W20" s="200"/>
      <c r="X20" s="200"/>
      <c r="Y20" s="200"/>
      <c r="Z20" s="200"/>
      <c r="AA20" s="200"/>
      <c r="AB20" s="200"/>
      <c r="AC20" s="200"/>
      <c r="AD20" s="201"/>
    </row>
    <row r="21" spans="2:30" ht="27" customHeight="1">
      <c r="B21" s="202"/>
      <c r="C21" s="203"/>
      <c r="D21" s="203"/>
      <c r="E21" s="203"/>
      <c r="F21" s="204"/>
      <c r="G21" s="202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R21" s="207"/>
      <c r="S21" s="208"/>
      <c r="T21" s="202"/>
      <c r="U21" s="203"/>
      <c r="V21" s="203"/>
      <c r="W21" s="203"/>
      <c r="X21" s="203"/>
      <c r="Y21" s="203"/>
      <c r="Z21" s="203"/>
      <c r="AA21" s="203"/>
      <c r="AB21" s="203"/>
      <c r="AC21" s="203"/>
      <c r="AD21" s="204"/>
    </row>
    <row r="22" spans="1:32" ht="13.5">
      <c r="A22" s="9" t="s">
        <v>90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2:30" ht="18" customHeight="1">
      <c r="B23" s="216" t="s">
        <v>51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</row>
    <row r="24" spans="2:33" ht="19.5" customHeight="1">
      <c r="B24" s="196" t="s">
        <v>45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192" t="s">
        <v>43</v>
      </c>
      <c r="P24" s="193"/>
      <c r="Q24" s="196" t="s">
        <v>46</v>
      </c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8"/>
      <c r="AE24" s="217" t="s">
        <v>96</v>
      </c>
      <c r="AF24" s="217"/>
      <c r="AG24" s="217"/>
    </row>
    <row r="25" spans="2:33" ht="31.5" customHeight="1">
      <c r="B25" s="210">
        <f>IF('選手データ入力'!G6="","",VLOOKUP(B27,'選手データ入力'!$A$2:$N$42,7,0))</f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2"/>
      <c r="O25" s="194"/>
      <c r="P25" s="195"/>
      <c r="Q25" s="213" t="s">
        <v>44</v>
      </c>
      <c r="R25" s="214"/>
      <c r="S25" s="214"/>
      <c r="T25" s="214"/>
      <c r="U25" s="215"/>
      <c r="V25" s="210">
        <f>IF(B25="","",VLOOKUP(B27,'選手データ入力'!$A$2:$N$42,9,0))</f>
      </c>
      <c r="W25" s="211"/>
      <c r="X25" s="211"/>
      <c r="Y25" s="211"/>
      <c r="Z25" s="211"/>
      <c r="AA25" s="211"/>
      <c r="AB25" s="211"/>
      <c r="AC25" s="211"/>
      <c r="AD25" s="212"/>
      <c r="AE25" s="218"/>
      <c r="AF25" s="218"/>
      <c r="AG25" s="218"/>
    </row>
    <row r="26" spans="2:30" ht="18.75" customHeight="1">
      <c r="B26" s="213" t="s">
        <v>47</v>
      </c>
      <c r="C26" s="214"/>
      <c r="D26" s="214"/>
      <c r="E26" s="214"/>
      <c r="F26" s="215"/>
      <c r="G26" s="213" t="s">
        <v>48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5"/>
      <c r="R26" s="209" t="s">
        <v>1</v>
      </c>
      <c r="S26" s="209"/>
      <c r="T26" s="213" t="s">
        <v>49</v>
      </c>
      <c r="U26" s="214"/>
      <c r="V26" s="214"/>
      <c r="W26" s="214"/>
      <c r="X26" s="214"/>
      <c r="Y26" s="214"/>
      <c r="Z26" s="214"/>
      <c r="AA26" s="214"/>
      <c r="AB26" s="214"/>
      <c r="AC26" s="214"/>
      <c r="AD26" s="215"/>
    </row>
    <row r="27" spans="2:30" ht="27" customHeight="1">
      <c r="B27" s="199">
        <f>'男子一覧'!$B$17</f>
      </c>
      <c r="C27" s="200"/>
      <c r="D27" s="200"/>
      <c r="E27" s="200"/>
      <c r="F27" s="201"/>
      <c r="G27" s="199">
        <f>IF(B25="","",VLOOKUP(B27,'選手データ入力'!$A$2:$N$42,2,0))</f>
      </c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205">
        <f>IF(B25="","",VLOOKUP(B27,'選手データ入力'!$A$2:$N$42,4,0))</f>
      </c>
      <c r="S27" s="206"/>
      <c r="T27" s="199">
        <f>IF(B27="","",'基本入力'!$B$9)</f>
      </c>
      <c r="U27" s="200"/>
      <c r="V27" s="200"/>
      <c r="W27" s="200"/>
      <c r="X27" s="200"/>
      <c r="Y27" s="200"/>
      <c r="Z27" s="200"/>
      <c r="AA27" s="200"/>
      <c r="AB27" s="200"/>
      <c r="AC27" s="200"/>
      <c r="AD27" s="201"/>
    </row>
    <row r="28" spans="2:30" ht="27" customHeight="1">
      <c r="B28" s="202"/>
      <c r="C28" s="203"/>
      <c r="D28" s="203"/>
      <c r="E28" s="203"/>
      <c r="F28" s="204"/>
      <c r="G28" s="202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207"/>
      <c r="S28" s="208"/>
      <c r="T28" s="202"/>
      <c r="U28" s="203"/>
      <c r="V28" s="203"/>
      <c r="W28" s="203"/>
      <c r="X28" s="203"/>
      <c r="Y28" s="203"/>
      <c r="Z28" s="203"/>
      <c r="AA28" s="203"/>
      <c r="AB28" s="203"/>
      <c r="AC28" s="203"/>
      <c r="AD28" s="204"/>
    </row>
    <row r="29" spans="1:32" ht="13.5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2:30" ht="18" customHeight="1">
      <c r="B30" s="216" t="s">
        <v>51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</row>
    <row r="31" spans="2:33" ht="19.5" customHeight="1">
      <c r="B31" s="196" t="s">
        <v>45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  <c r="O31" s="192" t="s">
        <v>43</v>
      </c>
      <c r="P31" s="193"/>
      <c r="Q31" s="196" t="s">
        <v>46</v>
      </c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8"/>
      <c r="AE31" s="217" t="s">
        <v>96</v>
      </c>
      <c r="AF31" s="217"/>
      <c r="AG31" s="217"/>
    </row>
    <row r="32" spans="2:33" ht="31.5" customHeight="1">
      <c r="B32" s="210">
        <f>IF('選手データ入力'!G7="","",VLOOKUP(B34,'選手データ入力'!$A$2:$N$42,7,0))</f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2"/>
      <c r="O32" s="194"/>
      <c r="P32" s="195"/>
      <c r="Q32" s="213" t="s">
        <v>44</v>
      </c>
      <c r="R32" s="214"/>
      <c r="S32" s="214"/>
      <c r="T32" s="214"/>
      <c r="U32" s="215"/>
      <c r="V32" s="210">
        <f>IF(B32="","",VLOOKUP(B34,'選手データ入力'!$A$2:$N$42,9,0))</f>
      </c>
      <c r="W32" s="211"/>
      <c r="X32" s="211"/>
      <c r="Y32" s="211"/>
      <c r="Z32" s="211"/>
      <c r="AA32" s="211"/>
      <c r="AB32" s="211"/>
      <c r="AC32" s="211"/>
      <c r="AD32" s="212"/>
      <c r="AE32" s="218"/>
      <c r="AF32" s="218"/>
      <c r="AG32" s="218"/>
    </row>
    <row r="33" spans="2:30" ht="18.75" customHeight="1">
      <c r="B33" s="213" t="s">
        <v>47</v>
      </c>
      <c r="C33" s="214"/>
      <c r="D33" s="214"/>
      <c r="E33" s="214"/>
      <c r="F33" s="215"/>
      <c r="G33" s="213" t="s">
        <v>48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5"/>
      <c r="R33" s="209" t="s">
        <v>1</v>
      </c>
      <c r="S33" s="209"/>
      <c r="T33" s="213" t="s">
        <v>49</v>
      </c>
      <c r="U33" s="214"/>
      <c r="V33" s="214"/>
      <c r="W33" s="214"/>
      <c r="X33" s="214"/>
      <c r="Y33" s="214"/>
      <c r="Z33" s="214"/>
      <c r="AA33" s="214"/>
      <c r="AB33" s="214"/>
      <c r="AC33" s="214"/>
      <c r="AD33" s="215"/>
    </row>
    <row r="34" spans="2:30" ht="27" customHeight="1">
      <c r="B34" s="199">
        <f>'男子一覧'!$B$18</f>
      </c>
      <c r="C34" s="200"/>
      <c r="D34" s="200"/>
      <c r="E34" s="200"/>
      <c r="F34" s="201"/>
      <c r="G34" s="199">
        <f>IF(B32="","",VLOOKUP(B34,'選手データ入力'!$A$2:$N$42,2,0))</f>
      </c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5">
        <f>IF(B32="","",VLOOKUP(B34,'選手データ入力'!$A$2:$N$42,4,0))</f>
      </c>
      <c r="S34" s="206"/>
      <c r="T34" s="199">
        <f>IF(B34="","",'基本入力'!$B$9)</f>
      </c>
      <c r="U34" s="200"/>
      <c r="V34" s="200"/>
      <c r="W34" s="200"/>
      <c r="X34" s="200"/>
      <c r="Y34" s="200"/>
      <c r="Z34" s="200"/>
      <c r="AA34" s="200"/>
      <c r="AB34" s="200"/>
      <c r="AC34" s="200"/>
      <c r="AD34" s="201"/>
    </row>
    <row r="35" spans="2:30" ht="27" customHeight="1">
      <c r="B35" s="202"/>
      <c r="C35" s="203"/>
      <c r="D35" s="203"/>
      <c r="E35" s="203"/>
      <c r="F35" s="204"/>
      <c r="G35" s="202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7"/>
      <c r="S35" s="208"/>
      <c r="T35" s="202"/>
      <c r="U35" s="203"/>
      <c r="V35" s="203"/>
      <c r="W35" s="203"/>
      <c r="X35" s="203"/>
      <c r="Y35" s="203"/>
      <c r="Z35" s="203"/>
      <c r="AA35" s="203"/>
      <c r="AB35" s="203"/>
      <c r="AC35" s="203"/>
      <c r="AD35" s="204"/>
    </row>
    <row r="36" spans="1:32" ht="13.5">
      <c r="A36" s="9" t="s">
        <v>90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ht="13.5" customHeight="1"/>
    <row r="38" spans="1:32" ht="13.5" customHeight="1">
      <c r="A38" s="9" t="s">
        <v>90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2:30" ht="17.25">
      <c r="B39" s="216" t="s">
        <v>51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</row>
    <row r="40" spans="2:33" s="7" customFormat="1" ht="18.75" customHeight="1">
      <c r="B40" s="196" t="s">
        <v>45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2" t="s">
        <v>43</v>
      </c>
      <c r="P40" s="193"/>
      <c r="Q40" s="196" t="s">
        <v>46</v>
      </c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8"/>
      <c r="AE40" s="217" t="s">
        <v>96</v>
      </c>
      <c r="AF40" s="217"/>
      <c r="AG40" s="217"/>
    </row>
    <row r="41" spans="2:33" ht="31.5" customHeight="1">
      <c r="B41" s="210">
        <f>IF('選手データ入力'!G8="","",VLOOKUP(B43,'選手データ入力'!$A$2:$N$42,7,0))</f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2"/>
      <c r="O41" s="194"/>
      <c r="P41" s="195"/>
      <c r="Q41" s="213" t="s">
        <v>44</v>
      </c>
      <c r="R41" s="214"/>
      <c r="S41" s="214"/>
      <c r="T41" s="214"/>
      <c r="U41" s="215"/>
      <c r="V41" s="210">
        <f>IF(B41="","",VLOOKUP(B43,'選手データ入力'!$A$2:$N$42,9,0))</f>
      </c>
      <c r="W41" s="211"/>
      <c r="X41" s="211"/>
      <c r="Y41" s="211"/>
      <c r="Z41" s="211"/>
      <c r="AA41" s="211"/>
      <c r="AB41" s="211"/>
      <c r="AC41" s="211"/>
      <c r="AD41" s="212"/>
      <c r="AE41" s="218"/>
      <c r="AF41" s="218"/>
      <c r="AG41" s="218"/>
    </row>
    <row r="42" spans="2:30" ht="18.75" customHeight="1">
      <c r="B42" s="213" t="s">
        <v>47</v>
      </c>
      <c r="C42" s="214"/>
      <c r="D42" s="214"/>
      <c r="E42" s="214"/>
      <c r="F42" s="215"/>
      <c r="G42" s="213" t="s">
        <v>48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5"/>
      <c r="R42" s="209" t="s">
        <v>1</v>
      </c>
      <c r="S42" s="209"/>
      <c r="T42" s="213" t="s">
        <v>49</v>
      </c>
      <c r="U42" s="214"/>
      <c r="V42" s="214"/>
      <c r="W42" s="214"/>
      <c r="X42" s="214"/>
      <c r="Y42" s="214"/>
      <c r="Z42" s="214"/>
      <c r="AA42" s="214"/>
      <c r="AB42" s="214"/>
      <c r="AC42" s="214"/>
      <c r="AD42" s="215"/>
    </row>
    <row r="43" spans="2:30" ht="27" customHeight="1">
      <c r="B43" s="199">
        <f>'男子一覧'!$B$19</f>
      </c>
      <c r="C43" s="200"/>
      <c r="D43" s="200"/>
      <c r="E43" s="200"/>
      <c r="F43" s="201"/>
      <c r="G43" s="199">
        <f>IF(B41="","",VLOOKUP(B43,'選手データ入力'!$A$2:$N$42,2,0))</f>
      </c>
      <c r="H43" s="200"/>
      <c r="I43" s="200"/>
      <c r="J43" s="200"/>
      <c r="K43" s="200"/>
      <c r="L43" s="200"/>
      <c r="M43" s="200"/>
      <c r="N43" s="200"/>
      <c r="O43" s="200"/>
      <c r="P43" s="200"/>
      <c r="Q43" s="201"/>
      <c r="R43" s="205">
        <f>IF(B41="","",VLOOKUP(B43,'選手データ入力'!$A$2:$N$42,4,0))</f>
      </c>
      <c r="S43" s="206"/>
      <c r="T43" s="199">
        <f>IF(B43="","",'基本入力'!$B$9)</f>
      </c>
      <c r="U43" s="200"/>
      <c r="V43" s="200"/>
      <c r="W43" s="200"/>
      <c r="X43" s="200"/>
      <c r="Y43" s="200"/>
      <c r="Z43" s="200"/>
      <c r="AA43" s="200"/>
      <c r="AB43" s="200"/>
      <c r="AC43" s="200"/>
      <c r="AD43" s="201"/>
    </row>
    <row r="44" spans="2:30" ht="27" customHeight="1">
      <c r="B44" s="202"/>
      <c r="C44" s="203"/>
      <c r="D44" s="203"/>
      <c r="E44" s="203"/>
      <c r="F44" s="204"/>
      <c r="G44" s="202"/>
      <c r="H44" s="203"/>
      <c r="I44" s="203"/>
      <c r="J44" s="203"/>
      <c r="K44" s="203"/>
      <c r="L44" s="203"/>
      <c r="M44" s="203"/>
      <c r="N44" s="203"/>
      <c r="O44" s="203"/>
      <c r="P44" s="203"/>
      <c r="Q44" s="204"/>
      <c r="R44" s="207"/>
      <c r="S44" s="208"/>
      <c r="T44" s="202"/>
      <c r="U44" s="203"/>
      <c r="V44" s="203"/>
      <c r="W44" s="203"/>
      <c r="X44" s="203"/>
      <c r="Y44" s="203"/>
      <c r="Z44" s="203"/>
      <c r="AA44" s="203"/>
      <c r="AB44" s="203"/>
      <c r="AC44" s="203"/>
      <c r="AD44" s="204"/>
    </row>
    <row r="45" spans="1:32" ht="13.5">
      <c r="A45" s="9" t="s">
        <v>90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2:30" ht="17.25">
      <c r="B46" s="216" t="s">
        <v>51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</row>
    <row r="47" spans="2:33" ht="18.75" customHeight="1">
      <c r="B47" s="196" t="s">
        <v>45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8"/>
      <c r="O47" s="192" t="s">
        <v>43</v>
      </c>
      <c r="P47" s="193"/>
      <c r="Q47" s="196" t="s">
        <v>46</v>
      </c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8"/>
      <c r="AE47" s="217" t="s">
        <v>96</v>
      </c>
      <c r="AF47" s="217"/>
      <c r="AG47" s="217"/>
    </row>
    <row r="48" spans="2:33" ht="31.5" customHeight="1">
      <c r="B48" s="210">
        <f>IF('選手データ入力'!G9="","",VLOOKUP(B50,'選手データ入力'!$A$2:$N$42,7,0))</f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2"/>
      <c r="O48" s="194"/>
      <c r="P48" s="195"/>
      <c r="Q48" s="213" t="s">
        <v>44</v>
      </c>
      <c r="R48" s="214"/>
      <c r="S48" s="214"/>
      <c r="T48" s="214"/>
      <c r="U48" s="215"/>
      <c r="V48" s="210">
        <f>IF(B48="","",VLOOKUP(B50,'選手データ入力'!$A$2:$N$42,9,0))</f>
      </c>
      <c r="W48" s="211"/>
      <c r="X48" s="211"/>
      <c r="Y48" s="211"/>
      <c r="Z48" s="211"/>
      <c r="AA48" s="211"/>
      <c r="AB48" s="211"/>
      <c r="AC48" s="211"/>
      <c r="AD48" s="212"/>
      <c r="AE48" s="218"/>
      <c r="AF48" s="218"/>
      <c r="AG48" s="218"/>
    </row>
    <row r="49" spans="2:30" ht="18.75" customHeight="1">
      <c r="B49" s="213" t="s">
        <v>47</v>
      </c>
      <c r="C49" s="214"/>
      <c r="D49" s="214"/>
      <c r="E49" s="214"/>
      <c r="F49" s="215"/>
      <c r="G49" s="213" t="s">
        <v>48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5"/>
      <c r="R49" s="209" t="s">
        <v>1</v>
      </c>
      <c r="S49" s="209"/>
      <c r="T49" s="213" t="s">
        <v>49</v>
      </c>
      <c r="U49" s="214"/>
      <c r="V49" s="214"/>
      <c r="W49" s="214"/>
      <c r="X49" s="214"/>
      <c r="Y49" s="214"/>
      <c r="Z49" s="214"/>
      <c r="AA49" s="214"/>
      <c r="AB49" s="214"/>
      <c r="AC49" s="214"/>
      <c r="AD49" s="215"/>
    </row>
    <row r="50" spans="2:30" ht="27" customHeight="1">
      <c r="B50" s="199">
        <f>'男子一覧'!$B$20</f>
      </c>
      <c r="C50" s="200"/>
      <c r="D50" s="200"/>
      <c r="E50" s="200"/>
      <c r="F50" s="201"/>
      <c r="G50" s="199">
        <f>IF(B48="","",VLOOKUP(B50,'選手データ入力'!$A$2:$N$42,2,0))</f>
      </c>
      <c r="H50" s="200"/>
      <c r="I50" s="200"/>
      <c r="J50" s="200"/>
      <c r="K50" s="200"/>
      <c r="L50" s="200"/>
      <c r="M50" s="200"/>
      <c r="N50" s="200"/>
      <c r="O50" s="200"/>
      <c r="P50" s="200"/>
      <c r="Q50" s="201"/>
      <c r="R50" s="205">
        <f>IF(B48="","",VLOOKUP(B50,'選手データ入力'!$A$2:$N$42,4,0))</f>
      </c>
      <c r="S50" s="206"/>
      <c r="T50" s="199">
        <f>IF(B50="","",'基本入力'!$B$9)</f>
      </c>
      <c r="U50" s="200"/>
      <c r="V50" s="200"/>
      <c r="W50" s="200"/>
      <c r="X50" s="200"/>
      <c r="Y50" s="200"/>
      <c r="Z50" s="200"/>
      <c r="AA50" s="200"/>
      <c r="AB50" s="200"/>
      <c r="AC50" s="200"/>
      <c r="AD50" s="201"/>
    </row>
    <row r="51" spans="2:30" ht="27" customHeight="1">
      <c r="B51" s="202"/>
      <c r="C51" s="203"/>
      <c r="D51" s="203"/>
      <c r="E51" s="203"/>
      <c r="F51" s="204"/>
      <c r="G51" s="202"/>
      <c r="H51" s="203"/>
      <c r="I51" s="203"/>
      <c r="J51" s="203"/>
      <c r="K51" s="203"/>
      <c r="L51" s="203"/>
      <c r="M51" s="203"/>
      <c r="N51" s="203"/>
      <c r="O51" s="203"/>
      <c r="P51" s="203"/>
      <c r="Q51" s="204"/>
      <c r="R51" s="207"/>
      <c r="S51" s="208"/>
      <c r="T51" s="202"/>
      <c r="U51" s="203"/>
      <c r="V51" s="203"/>
      <c r="W51" s="203"/>
      <c r="X51" s="203"/>
      <c r="Y51" s="203"/>
      <c r="Z51" s="203"/>
      <c r="AA51" s="203"/>
      <c r="AB51" s="203"/>
      <c r="AC51" s="203"/>
      <c r="AD51" s="204"/>
    </row>
    <row r="52" spans="1:32" ht="13.5">
      <c r="A52" s="9" t="s">
        <v>90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2:30" ht="17.25">
      <c r="B53" s="216" t="s">
        <v>51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</row>
    <row r="54" spans="2:33" ht="18.75" customHeight="1">
      <c r="B54" s="196" t="s">
        <v>45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8"/>
      <c r="O54" s="192" t="s">
        <v>43</v>
      </c>
      <c r="P54" s="193"/>
      <c r="Q54" s="196" t="s">
        <v>46</v>
      </c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8"/>
      <c r="AE54" s="217" t="s">
        <v>96</v>
      </c>
      <c r="AF54" s="217"/>
      <c r="AG54" s="217"/>
    </row>
    <row r="55" spans="2:33" ht="31.5" customHeight="1">
      <c r="B55" s="210">
        <f>IF('選手データ入力'!G10="","",VLOOKUP(B57,'選手データ入力'!$A$2:$N$42,7,0))</f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2"/>
      <c r="O55" s="194"/>
      <c r="P55" s="195"/>
      <c r="Q55" s="213" t="s">
        <v>44</v>
      </c>
      <c r="R55" s="214"/>
      <c r="S55" s="214"/>
      <c r="T55" s="214"/>
      <c r="U55" s="215"/>
      <c r="V55" s="210">
        <f>IF(B55="","",VLOOKUP(B57,'選手データ入力'!$A$2:$N$42,9,0))</f>
      </c>
      <c r="W55" s="211"/>
      <c r="X55" s="211"/>
      <c r="Y55" s="211"/>
      <c r="Z55" s="211"/>
      <c r="AA55" s="211"/>
      <c r="AB55" s="211"/>
      <c r="AC55" s="211"/>
      <c r="AD55" s="212"/>
      <c r="AE55" s="218"/>
      <c r="AF55" s="218"/>
      <c r="AG55" s="218"/>
    </row>
    <row r="56" spans="2:30" ht="18.75" customHeight="1">
      <c r="B56" s="213" t="s">
        <v>47</v>
      </c>
      <c r="C56" s="214"/>
      <c r="D56" s="214"/>
      <c r="E56" s="214"/>
      <c r="F56" s="215"/>
      <c r="G56" s="213" t="s">
        <v>48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5"/>
      <c r="R56" s="209" t="s">
        <v>1</v>
      </c>
      <c r="S56" s="209"/>
      <c r="T56" s="213" t="s">
        <v>49</v>
      </c>
      <c r="U56" s="214"/>
      <c r="V56" s="214"/>
      <c r="W56" s="214"/>
      <c r="X56" s="214"/>
      <c r="Y56" s="214"/>
      <c r="Z56" s="214"/>
      <c r="AA56" s="214"/>
      <c r="AB56" s="214"/>
      <c r="AC56" s="214"/>
      <c r="AD56" s="215"/>
    </row>
    <row r="57" spans="2:30" ht="27" customHeight="1">
      <c r="B57" s="199">
        <f>'男子一覧'!$B$21</f>
      </c>
      <c r="C57" s="200"/>
      <c r="D57" s="200"/>
      <c r="E57" s="200"/>
      <c r="F57" s="201"/>
      <c r="G57" s="199">
        <f>IF(B55="","",VLOOKUP(B57,'選手データ入力'!$A$2:$N$42,2,0))</f>
      </c>
      <c r="H57" s="200"/>
      <c r="I57" s="200"/>
      <c r="J57" s="200"/>
      <c r="K57" s="200"/>
      <c r="L57" s="200"/>
      <c r="M57" s="200"/>
      <c r="N57" s="200"/>
      <c r="O57" s="200"/>
      <c r="P57" s="200"/>
      <c r="Q57" s="201"/>
      <c r="R57" s="205">
        <f>IF(B55="","",VLOOKUP(B57,'選手データ入力'!$A$2:$N$42,4,0))</f>
      </c>
      <c r="S57" s="206"/>
      <c r="T57" s="199">
        <f>IF(B57="","",'基本入力'!$B$9)</f>
      </c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</row>
    <row r="58" spans="2:30" ht="27" customHeight="1">
      <c r="B58" s="202"/>
      <c r="C58" s="203"/>
      <c r="D58" s="203"/>
      <c r="E58" s="203"/>
      <c r="F58" s="204"/>
      <c r="G58" s="202"/>
      <c r="H58" s="203"/>
      <c r="I58" s="203"/>
      <c r="J58" s="203"/>
      <c r="K58" s="203"/>
      <c r="L58" s="203"/>
      <c r="M58" s="203"/>
      <c r="N58" s="203"/>
      <c r="O58" s="203"/>
      <c r="P58" s="203"/>
      <c r="Q58" s="204"/>
      <c r="R58" s="207"/>
      <c r="S58" s="208"/>
      <c r="T58" s="202"/>
      <c r="U58" s="203"/>
      <c r="V58" s="203"/>
      <c r="W58" s="203"/>
      <c r="X58" s="203"/>
      <c r="Y58" s="203"/>
      <c r="Z58" s="203"/>
      <c r="AA58" s="203"/>
      <c r="AB58" s="203"/>
      <c r="AC58" s="203"/>
      <c r="AD58" s="204"/>
    </row>
    <row r="59" spans="1:32" ht="13.5">
      <c r="A59" s="9" t="s">
        <v>90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2:30" ht="18" customHeight="1">
      <c r="B60" s="216" t="s">
        <v>51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</row>
    <row r="61" spans="2:33" ht="19.5" customHeight="1">
      <c r="B61" s="196" t="s">
        <v>45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8"/>
      <c r="O61" s="192" t="s">
        <v>43</v>
      </c>
      <c r="P61" s="193"/>
      <c r="Q61" s="196" t="s">
        <v>46</v>
      </c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8"/>
      <c r="AE61" s="217" t="s">
        <v>96</v>
      </c>
      <c r="AF61" s="217"/>
      <c r="AG61" s="217"/>
    </row>
    <row r="62" spans="2:33" ht="31.5" customHeight="1">
      <c r="B62" s="210">
        <f>IF('選手データ入力'!G11="","",VLOOKUP(B64,'選手データ入力'!$A$2:$N$42,7,0))</f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2"/>
      <c r="O62" s="194"/>
      <c r="P62" s="195"/>
      <c r="Q62" s="213" t="s">
        <v>44</v>
      </c>
      <c r="R62" s="214"/>
      <c r="S62" s="214"/>
      <c r="T62" s="214"/>
      <c r="U62" s="215"/>
      <c r="V62" s="210">
        <f>IF(B62="","",VLOOKUP(B64,'選手データ入力'!$A$2:$N$42,9,0))</f>
      </c>
      <c r="W62" s="211"/>
      <c r="X62" s="211"/>
      <c r="Y62" s="211"/>
      <c r="Z62" s="211"/>
      <c r="AA62" s="211"/>
      <c r="AB62" s="211"/>
      <c r="AC62" s="211"/>
      <c r="AD62" s="212"/>
      <c r="AE62" s="218"/>
      <c r="AF62" s="218"/>
      <c r="AG62" s="218"/>
    </row>
    <row r="63" spans="2:30" ht="18.75" customHeight="1">
      <c r="B63" s="213" t="s">
        <v>47</v>
      </c>
      <c r="C63" s="214"/>
      <c r="D63" s="214"/>
      <c r="E63" s="214"/>
      <c r="F63" s="215"/>
      <c r="G63" s="213" t="s">
        <v>48</v>
      </c>
      <c r="H63" s="214"/>
      <c r="I63" s="214"/>
      <c r="J63" s="214"/>
      <c r="K63" s="214"/>
      <c r="L63" s="214"/>
      <c r="M63" s="214"/>
      <c r="N63" s="214"/>
      <c r="O63" s="214"/>
      <c r="P63" s="214"/>
      <c r="Q63" s="215"/>
      <c r="R63" s="209" t="s">
        <v>1</v>
      </c>
      <c r="S63" s="209"/>
      <c r="T63" s="213" t="s">
        <v>49</v>
      </c>
      <c r="U63" s="214"/>
      <c r="V63" s="214"/>
      <c r="W63" s="214"/>
      <c r="X63" s="214"/>
      <c r="Y63" s="214"/>
      <c r="Z63" s="214"/>
      <c r="AA63" s="214"/>
      <c r="AB63" s="214"/>
      <c r="AC63" s="214"/>
      <c r="AD63" s="215"/>
    </row>
    <row r="64" spans="2:30" ht="27" customHeight="1">
      <c r="B64" s="199">
        <f>'男子一覧'!$B$22</f>
      </c>
      <c r="C64" s="200"/>
      <c r="D64" s="200"/>
      <c r="E64" s="200"/>
      <c r="F64" s="201"/>
      <c r="G64" s="199">
        <f>IF(B62="","",VLOOKUP(B64,'選手データ入力'!$A$2:$N$42,2,0))</f>
      </c>
      <c r="H64" s="200"/>
      <c r="I64" s="200"/>
      <c r="J64" s="200"/>
      <c r="K64" s="200"/>
      <c r="L64" s="200"/>
      <c r="M64" s="200"/>
      <c r="N64" s="200"/>
      <c r="O64" s="200"/>
      <c r="P64" s="200"/>
      <c r="Q64" s="201"/>
      <c r="R64" s="205">
        <f>IF(B62="","",VLOOKUP(B64,'選手データ入力'!$A$2:$N$42,4,0))</f>
      </c>
      <c r="S64" s="206"/>
      <c r="T64" s="199">
        <f>IF(B64="","",'基本入力'!$B$9)</f>
      </c>
      <c r="U64" s="200"/>
      <c r="V64" s="200"/>
      <c r="W64" s="200"/>
      <c r="X64" s="200"/>
      <c r="Y64" s="200"/>
      <c r="Z64" s="200"/>
      <c r="AA64" s="200"/>
      <c r="AB64" s="200"/>
      <c r="AC64" s="200"/>
      <c r="AD64" s="201"/>
    </row>
    <row r="65" spans="2:30" ht="27" customHeight="1">
      <c r="B65" s="202"/>
      <c r="C65" s="203"/>
      <c r="D65" s="203"/>
      <c r="E65" s="203"/>
      <c r="F65" s="204"/>
      <c r="G65" s="202"/>
      <c r="H65" s="203"/>
      <c r="I65" s="203"/>
      <c r="J65" s="203"/>
      <c r="K65" s="203"/>
      <c r="L65" s="203"/>
      <c r="M65" s="203"/>
      <c r="N65" s="203"/>
      <c r="O65" s="203"/>
      <c r="P65" s="203"/>
      <c r="Q65" s="204"/>
      <c r="R65" s="207"/>
      <c r="S65" s="208"/>
      <c r="T65" s="202"/>
      <c r="U65" s="203"/>
      <c r="V65" s="203"/>
      <c r="W65" s="203"/>
      <c r="X65" s="203"/>
      <c r="Y65" s="203"/>
      <c r="Z65" s="203"/>
      <c r="AA65" s="203"/>
      <c r="AB65" s="203"/>
      <c r="AC65" s="203"/>
      <c r="AD65" s="204"/>
    </row>
    <row r="66" spans="1:32" ht="13.5">
      <c r="A66" s="9" t="s">
        <v>90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2:30" ht="18" customHeight="1">
      <c r="B67" s="216" t="s">
        <v>51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</row>
    <row r="68" spans="2:33" ht="19.5" customHeight="1">
      <c r="B68" s="196" t="s">
        <v>45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8"/>
      <c r="O68" s="192" t="s">
        <v>43</v>
      </c>
      <c r="P68" s="193"/>
      <c r="Q68" s="196" t="s">
        <v>46</v>
      </c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217" t="s">
        <v>96</v>
      </c>
      <c r="AF68" s="217"/>
      <c r="AG68" s="217"/>
    </row>
    <row r="69" spans="2:33" ht="31.5" customHeight="1">
      <c r="B69" s="210">
        <f>IF('選手データ入力'!G12="","",VLOOKUP(B71,'選手データ入力'!$A$2:$N$42,7,0))</f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2"/>
      <c r="O69" s="194"/>
      <c r="P69" s="195"/>
      <c r="Q69" s="213" t="s">
        <v>44</v>
      </c>
      <c r="R69" s="214"/>
      <c r="S69" s="214"/>
      <c r="T69" s="214"/>
      <c r="U69" s="215"/>
      <c r="V69" s="210">
        <f>IF(B69="","",VLOOKUP(B71,'選手データ入力'!$A$2:$N$42,9,0))</f>
      </c>
      <c r="W69" s="211"/>
      <c r="X69" s="211"/>
      <c r="Y69" s="211"/>
      <c r="Z69" s="211"/>
      <c r="AA69" s="211"/>
      <c r="AB69" s="211"/>
      <c r="AC69" s="211"/>
      <c r="AD69" s="212"/>
      <c r="AE69" s="218"/>
      <c r="AF69" s="218"/>
      <c r="AG69" s="218"/>
    </row>
    <row r="70" spans="2:30" ht="18.75" customHeight="1">
      <c r="B70" s="213" t="s">
        <v>47</v>
      </c>
      <c r="C70" s="214"/>
      <c r="D70" s="214"/>
      <c r="E70" s="214"/>
      <c r="F70" s="215"/>
      <c r="G70" s="213" t="s">
        <v>48</v>
      </c>
      <c r="H70" s="214"/>
      <c r="I70" s="214"/>
      <c r="J70" s="214"/>
      <c r="K70" s="214"/>
      <c r="L70" s="214"/>
      <c r="M70" s="214"/>
      <c r="N70" s="214"/>
      <c r="O70" s="214"/>
      <c r="P70" s="214"/>
      <c r="Q70" s="215"/>
      <c r="R70" s="209" t="s">
        <v>1</v>
      </c>
      <c r="S70" s="209"/>
      <c r="T70" s="213" t="s">
        <v>49</v>
      </c>
      <c r="U70" s="214"/>
      <c r="V70" s="214"/>
      <c r="W70" s="214"/>
      <c r="X70" s="214"/>
      <c r="Y70" s="214"/>
      <c r="Z70" s="214"/>
      <c r="AA70" s="214"/>
      <c r="AB70" s="214"/>
      <c r="AC70" s="214"/>
      <c r="AD70" s="215"/>
    </row>
    <row r="71" spans="2:30" ht="27" customHeight="1">
      <c r="B71" s="199">
        <f>'男子一覧'!$B$23</f>
      </c>
      <c r="C71" s="200"/>
      <c r="D71" s="200"/>
      <c r="E71" s="200"/>
      <c r="F71" s="201"/>
      <c r="G71" s="199">
        <f>IF(B69="","",VLOOKUP(B71,'選手データ入力'!$A$2:$N$42,2,0))</f>
      </c>
      <c r="H71" s="200"/>
      <c r="I71" s="200"/>
      <c r="J71" s="200"/>
      <c r="K71" s="200"/>
      <c r="L71" s="200"/>
      <c r="M71" s="200"/>
      <c r="N71" s="200"/>
      <c r="O71" s="200"/>
      <c r="P71" s="200"/>
      <c r="Q71" s="201"/>
      <c r="R71" s="205">
        <f>IF(B69="","",VLOOKUP(B71,'選手データ入力'!$A$2:$N$42,4,0))</f>
      </c>
      <c r="S71" s="206"/>
      <c r="T71" s="199">
        <f>IF(B71="","",'基本入力'!$B$9)</f>
      </c>
      <c r="U71" s="200"/>
      <c r="V71" s="200"/>
      <c r="W71" s="200"/>
      <c r="X71" s="200"/>
      <c r="Y71" s="200"/>
      <c r="Z71" s="200"/>
      <c r="AA71" s="200"/>
      <c r="AB71" s="200"/>
      <c r="AC71" s="200"/>
      <c r="AD71" s="201"/>
    </row>
    <row r="72" spans="2:30" ht="27" customHeight="1">
      <c r="B72" s="202"/>
      <c r="C72" s="203"/>
      <c r="D72" s="203"/>
      <c r="E72" s="203"/>
      <c r="F72" s="204"/>
      <c r="G72" s="202"/>
      <c r="H72" s="203"/>
      <c r="I72" s="203"/>
      <c r="J72" s="203"/>
      <c r="K72" s="203"/>
      <c r="L72" s="203"/>
      <c r="M72" s="203"/>
      <c r="N72" s="203"/>
      <c r="O72" s="203"/>
      <c r="P72" s="203"/>
      <c r="Q72" s="204"/>
      <c r="R72" s="207"/>
      <c r="S72" s="208"/>
      <c r="T72" s="202"/>
      <c r="U72" s="203"/>
      <c r="V72" s="203"/>
      <c r="W72" s="203"/>
      <c r="X72" s="203"/>
      <c r="Y72" s="203"/>
      <c r="Z72" s="203"/>
      <c r="AA72" s="203"/>
      <c r="AB72" s="203"/>
      <c r="AC72" s="203"/>
      <c r="AD72" s="204"/>
    </row>
    <row r="73" spans="1:32" ht="13.5">
      <c r="A73" s="9" t="s">
        <v>90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5" spans="1:32" ht="13.5" customHeight="1">
      <c r="A75" s="9" t="s">
        <v>90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2:30" ht="17.25">
      <c r="B76" s="216" t="s">
        <v>51</v>
      </c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</row>
    <row r="77" spans="2:33" s="7" customFormat="1" ht="18.75" customHeight="1">
      <c r="B77" s="196" t="s">
        <v>45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8"/>
      <c r="O77" s="192" t="s">
        <v>43</v>
      </c>
      <c r="P77" s="193"/>
      <c r="Q77" s="196" t="s">
        <v>46</v>
      </c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8"/>
      <c r="AE77" s="217" t="s">
        <v>96</v>
      </c>
      <c r="AF77" s="217"/>
      <c r="AG77" s="217"/>
    </row>
    <row r="78" spans="2:33" ht="31.5" customHeight="1">
      <c r="B78" s="210">
        <f>IF('選手データ入力'!G13="","",VLOOKUP(B80,'選手データ入力'!$A$2:$N$42,7,0))</f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2"/>
      <c r="O78" s="194"/>
      <c r="P78" s="195"/>
      <c r="Q78" s="213" t="s">
        <v>44</v>
      </c>
      <c r="R78" s="214"/>
      <c r="S78" s="214"/>
      <c r="T78" s="214"/>
      <c r="U78" s="215"/>
      <c r="V78" s="210">
        <f>IF(B78="","",VLOOKUP(B80,'選手データ入力'!$A$2:$N$42,9,0))</f>
      </c>
      <c r="W78" s="211"/>
      <c r="X78" s="211"/>
      <c r="Y78" s="211"/>
      <c r="Z78" s="211"/>
      <c r="AA78" s="211"/>
      <c r="AB78" s="211"/>
      <c r="AC78" s="211"/>
      <c r="AD78" s="212"/>
      <c r="AE78" s="218"/>
      <c r="AF78" s="218"/>
      <c r="AG78" s="218"/>
    </row>
    <row r="79" spans="2:30" ht="18.75" customHeight="1">
      <c r="B79" s="213" t="s">
        <v>47</v>
      </c>
      <c r="C79" s="214"/>
      <c r="D79" s="214"/>
      <c r="E79" s="214"/>
      <c r="F79" s="215"/>
      <c r="G79" s="213" t="s">
        <v>48</v>
      </c>
      <c r="H79" s="214"/>
      <c r="I79" s="214"/>
      <c r="J79" s="214"/>
      <c r="K79" s="214"/>
      <c r="L79" s="214"/>
      <c r="M79" s="214"/>
      <c r="N79" s="214"/>
      <c r="O79" s="214"/>
      <c r="P79" s="214"/>
      <c r="Q79" s="215"/>
      <c r="R79" s="209" t="s">
        <v>1</v>
      </c>
      <c r="S79" s="209"/>
      <c r="T79" s="213" t="s">
        <v>49</v>
      </c>
      <c r="U79" s="214"/>
      <c r="V79" s="214"/>
      <c r="W79" s="214"/>
      <c r="X79" s="214"/>
      <c r="Y79" s="214"/>
      <c r="Z79" s="214"/>
      <c r="AA79" s="214"/>
      <c r="AB79" s="214"/>
      <c r="AC79" s="214"/>
      <c r="AD79" s="215"/>
    </row>
    <row r="80" spans="2:30" ht="27" customHeight="1">
      <c r="B80" s="199">
        <f>'男子一覧'!$B$24</f>
      </c>
      <c r="C80" s="200"/>
      <c r="D80" s="200"/>
      <c r="E80" s="200"/>
      <c r="F80" s="201"/>
      <c r="G80" s="199">
        <f>IF(B78="","",VLOOKUP(B80,'選手データ入力'!$A$2:$N$42,2,0))</f>
      </c>
      <c r="H80" s="200"/>
      <c r="I80" s="200"/>
      <c r="J80" s="200"/>
      <c r="K80" s="200"/>
      <c r="L80" s="200"/>
      <c r="M80" s="200"/>
      <c r="N80" s="200"/>
      <c r="O80" s="200"/>
      <c r="P80" s="200"/>
      <c r="Q80" s="201"/>
      <c r="R80" s="205">
        <f>IF(B78="","",VLOOKUP(B80,'選手データ入力'!$A$2:$N$42,4,0))</f>
      </c>
      <c r="S80" s="206"/>
      <c r="T80" s="199">
        <f>IF(B80="","",'基本入力'!$B$9)</f>
      </c>
      <c r="U80" s="200"/>
      <c r="V80" s="200"/>
      <c r="W80" s="200"/>
      <c r="X80" s="200"/>
      <c r="Y80" s="200"/>
      <c r="Z80" s="200"/>
      <c r="AA80" s="200"/>
      <c r="AB80" s="200"/>
      <c r="AC80" s="200"/>
      <c r="AD80" s="201"/>
    </row>
    <row r="81" spans="2:30" ht="27" customHeight="1">
      <c r="B81" s="202"/>
      <c r="C81" s="203"/>
      <c r="D81" s="203"/>
      <c r="E81" s="203"/>
      <c r="F81" s="204"/>
      <c r="G81" s="202"/>
      <c r="H81" s="203"/>
      <c r="I81" s="203"/>
      <c r="J81" s="203"/>
      <c r="K81" s="203"/>
      <c r="L81" s="203"/>
      <c r="M81" s="203"/>
      <c r="N81" s="203"/>
      <c r="O81" s="203"/>
      <c r="P81" s="203"/>
      <c r="Q81" s="204"/>
      <c r="R81" s="207"/>
      <c r="S81" s="208"/>
      <c r="T81" s="202"/>
      <c r="U81" s="203"/>
      <c r="V81" s="203"/>
      <c r="W81" s="203"/>
      <c r="X81" s="203"/>
      <c r="Y81" s="203"/>
      <c r="Z81" s="203"/>
      <c r="AA81" s="203"/>
      <c r="AB81" s="203"/>
      <c r="AC81" s="203"/>
      <c r="AD81" s="204"/>
    </row>
    <row r="82" spans="1:32" ht="13.5">
      <c r="A82" s="9" t="s">
        <v>90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2:30" ht="17.25">
      <c r="B83" s="216" t="s">
        <v>51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</row>
    <row r="84" spans="2:33" ht="18.75" customHeight="1">
      <c r="B84" s="196" t="s">
        <v>45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8"/>
      <c r="O84" s="192" t="s">
        <v>43</v>
      </c>
      <c r="P84" s="193"/>
      <c r="Q84" s="196" t="s">
        <v>46</v>
      </c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8"/>
      <c r="AE84" s="217" t="s">
        <v>96</v>
      </c>
      <c r="AF84" s="217"/>
      <c r="AG84" s="217"/>
    </row>
    <row r="85" spans="2:33" ht="31.5" customHeight="1">
      <c r="B85" s="210">
        <f>IF('選手データ入力'!G14="","",VLOOKUP(B87,'選手データ入力'!$A$2:$N$42,7,0))</f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2"/>
      <c r="O85" s="194"/>
      <c r="P85" s="195"/>
      <c r="Q85" s="213" t="s">
        <v>44</v>
      </c>
      <c r="R85" s="214"/>
      <c r="S85" s="214"/>
      <c r="T85" s="214"/>
      <c r="U85" s="215"/>
      <c r="V85" s="210">
        <f>IF(B85="","",VLOOKUP(B87,'選手データ入力'!$A$2:$N$42,9,0))</f>
      </c>
      <c r="W85" s="211"/>
      <c r="X85" s="211"/>
      <c r="Y85" s="211"/>
      <c r="Z85" s="211"/>
      <c r="AA85" s="211"/>
      <c r="AB85" s="211"/>
      <c r="AC85" s="211"/>
      <c r="AD85" s="212"/>
      <c r="AE85" s="218"/>
      <c r="AF85" s="218"/>
      <c r="AG85" s="218"/>
    </row>
    <row r="86" spans="2:30" ht="18.75" customHeight="1">
      <c r="B86" s="213" t="s">
        <v>47</v>
      </c>
      <c r="C86" s="214"/>
      <c r="D86" s="214"/>
      <c r="E86" s="214"/>
      <c r="F86" s="215"/>
      <c r="G86" s="213" t="s">
        <v>48</v>
      </c>
      <c r="H86" s="214"/>
      <c r="I86" s="214"/>
      <c r="J86" s="214"/>
      <c r="K86" s="214"/>
      <c r="L86" s="214"/>
      <c r="M86" s="214"/>
      <c r="N86" s="214"/>
      <c r="O86" s="214"/>
      <c r="P86" s="214"/>
      <c r="Q86" s="215"/>
      <c r="R86" s="209" t="s">
        <v>1</v>
      </c>
      <c r="S86" s="209"/>
      <c r="T86" s="213" t="s">
        <v>49</v>
      </c>
      <c r="U86" s="214"/>
      <c r="V86" s="214"/>
      <c r="W86" s="214"/>
      <c r="X86" s="214"/>
      <c r="Y86" s="214"/>
      <c r="Z86" s="214"/>
      <c r="AA86" s="214"/>
      <c r="AB86" s="214"/>
      <c r="AC86" s="214"/>
      <c r="AD86" s="215"/>
    </row>
    <row r="87" spans="2:30" ht="27" customHeight="1">
      <c r="B87" s="199">
        <f>'男子一覧'!$B$25</f>
      </c>
      <c r="C87" s="200"/>
      <c r="D87" s="200"/>
      <c r="E87" s="200"/>
      <c r="F87" s="201"/>
      <c r="G87" s="199">
        <f>IF(B85="","",VLOOKUP(B87,'選手データ入力'!$A$2:$N$42,2,0))</f>
      </c>
      <c r="H87" s="200"/>
      <c r="I87" s="200"/>
      <c r="J87" s="200"/>
      <c r="K87" s="200"/>
      <c r="L87" s="200"/>
      <c r="M87" s="200"/>
      <c r="N87" s="200"/>
      <c r="O87" s="200"/>
      <c r="P87" s="200"/>
      <c r="Q87" s="201"/>
      <c r="R87" s="205">
        <f>IF(B85="","",VLOOKUP(B87,'選手データ入力'!$A$2:$N$42,4,0))</f>
      </c>
      <c r="S87" s="206"/>
      <c r="T87" s="199">
        <f>IF(B87="","",'基本入力'!$B$9)</f>
      </c>
      <c r="U87" s="200"/>
      <c r="V87" s="200"/>
      <c r="W87" s="200"/>
      <c r="X87" s="200"/>
      <c r="Y87" s="200"/>
      <c r="Z87" s="200"/>
      <c r="AA87" s="200"/>
      <c r="AB87" s="200"/>
      <c r="AC87" s="200"/>
      <c r="AD87" s="201"/>
    </row>
    <row r="88" spans="2:30" ht="27" customHeight="1">
      <c r="B88" s="202"/>
      <c r="C88" s="203"/>
      <c r="D88" s="203"/>
      <c r="E88" s="203"/>
      <c r="F88" s="204"/>
      <c r="G88" s="202"/>
      <c r="H88" s="203"/>
      <c r="I88" s="203"/>
      <c r="J88" s="203"/>
      <c r="K88" s="203"/>
      <c r="L88" s="203"/>
      <c r="M88" s="203"/>
      <c r="N88" s="203"/>
      <c r="O88" s="203"/>
      <c r="P88" s="203"/>
      <c r="Q88" s="204"/>
      <c r="R88" s="207"/>
      <c r="S88" s="208"/>
      <c r="T88" s="202"/>
      <c r="U88" s="203"/>
      <c r="V88" s="203"/>
      <c r="W88" s="203"/>
      <c r="X88" s="203"/>
      <c r="Y88" s="203"/>
      <c r="Z88" s="203"/>
      <c r="AA88" s="203"/>
      <c r="AB88" s="203"/>
      <c r="AC88" s="203"/>
      <c r="AD88" s="204"/>
    </row>
    <row r="89" spans="1:32" ht="13.5">
      <c r="A89" s="9" t="s">
        <v>90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2:30" ht="17.25">
      <c r="B90" s="216" t="s">
        <v>51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</row>
    <row r="91" spans="2:33" ht="18.75" customHeight="1">
      <c r="B91" s="196" t="s">
        <v>45</v>
      </c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8"/>
      <c r="O91" s="192" t="s">
        <v>43</v>
      </c>
      <c r="P91" s="193"/>
      <c r="Q91" s="196" t="s">
        <v>46</v>
      </c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8"/>
      <c r="AE91" s="217" t="s">
        <v>96</v>
      </c>
      <c r="AF91" s="217"/>
      <c r="AG91" s="217"/>
    </row>
    <row r="92" spans="2:33" ht="31.5" customHeight="1">
      <c r="B92" s="210">
        <f>IF('選手データ入力'!G15="","",VLOOKUP(B94,'選手データ入力'!$A$2:$N$42,7,0))</f>
      </c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2"/>
      <c r="O92" s="194"/>
      <c r="P92" s="195"/>
      <c r="Q92" s="213" t="s">
        <v>44</v>
      </c>
      <c r="R92" s="214"/>
      <c r="S92" s="214"/>
      <c r="T92" s="214"/>
      <c r="U92" s="215"/>
      <c r="V92" s="210">
        <f>IF(B92="","",VLOOKUP(B94,'選手データ入力'!$A$2:$N$42,9,0))</f>
      </c>
      <c r="W92" s="211"/>
      <c r="X92" s="211"/>
      <c r="Y92" s="211"/>
      <c r="Z92" s="211"/>
      <c r="AA92" s="211"/>
      <c r="AB92" s="211"/>
      <c r="AC92" s="211"/>
      <c r="AD92" s="212"/>
      <c r="AE92" s="218"/>
      <c r="AF92" s="218"/>
      <c r="AG92" s="218"/>
    </row>
    <row r="93" spans="2:30" ht="18.75" customHeight="1">
      <c r="B93" s="213" t="s">
        <v>47</v>
      </c>
      <c r="C93" s="214"/>
      <c r="D93" s="214"/>
      <c r="E93" s="214"/>
      <c r="F93" s="215"/>
      <c r="G93" s="213" t="s">
        <v>48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5"/>
      <c r="R93" s="209" t="s">
        <v>1</v>
      </c>
      <c r="S93" s="209"/>
      <c r="T93" s="213" t="s">
        <v>49</v>
      </c>
      <c r="U93" s="214"/>
      <c r="V93" s="214"/>
      <c r="W93" s="214"/>
      <c r="X93" s="214"/>
      <c r="Y93" s="214"/>
      <c r="Z93" s="214"/>
      <c r="AA93" s="214"/>
      <c r="AB93" s="214"/>
      <c r="AC93" s="214"/>
      <c r="AD93" s="215"/>
    </row>
    <row r="94" spans="2:30" ht="27" customHeight="1">
      <c r="B94" s="199">
        <f>'男子一覧'!$B$26</f>
      </c>
      <c r="C94" s="200"/>
      <c r="D94" s="200"/>
      <c r="E94" s="200"/>
      <c r="F94" s="201"/>
      <c r="G94" s="199">
        <f>IF(B92="","",VLOOKUP(B94,'選手データ入力'!$A$2:$N$42,2,0))</f>
      </c>
      <c r="H94" s="200"/>
      <c r="I94" s="200"/>
      <c r="J94" s="200"/>
      <c r="K94" s="200"/>
      <c r="L94" s="200"/>
      <c r="M94" s="200"/>
      <c r="N94" s="200"/>
      <c r="O94" s="200"/>
      <c r="P94" s="200"/>
      <c r="Q94" s="201"/>
      <c r="R94" s="205">
        <f>IF(B92="","",VLOOKUP(B94,'選手データ入力'!$A$2:$N$42,4,0))</f>
      </c>
      <c r="S94" s="206"/>
      <c r="T94" s="199">
        <f>IF(B94="","",'基本入力'!$B$9)</f>
      </c>
      <c r="U94" s="200"/>
      <c r="V94" s="200"/>
      <c r="W94" s="200"/>
      <c r="X94" s="200"/>
      <c r="Y94" s="200"/>
      <c r="Z94" s="200"/>
      <c r="AA94" s="200"/>
      <c r="AB94" s="200"/>
      <c r="AC94" s="200"/>
      <c r="AD94" s="201"/>
    </row>
    <row r="95" spans="2:30" ht="27" customHeight="1">
      <c r="B95" s="202"/>
      <c r="C95" s="203"/>
      <c r="D95" s="203"/>
      <c r="E95" s="203"/>
      <c r="F95" s="204"/>
      <c r="G95" s="202"/>
      <c r="H95" s="203"/>
      <c r="I95" s="203"/>
      <c r="J95" s="203"/>
      <c r="K95" s="203"/>
      <c r="L95" s="203"/>
      <c r="M95" s="203"/>
      <c r="N95" s="203"/>
      <c r="O95" s="203"/>
      <c r="P95" s="203"/>
      <c r="Q95" s="204"/>
      <c r="R95" s="207"/>
      <c r="S95" s="208"/>
      <c r="T95" s="202"/>
      <c r="U95" s="203"/>
      <c r="V95" s="203"/>
      <c r="W95" s="203"/>
      <c r="X95" s="203"/>
      <c r="Y95" s="203"/>
      <c r="Z95" s="203"/>
      <c r="AA95" s="203"/>
      <c r="AB95" s="203"/>
      <c r="AC95" s="203"/>
      <c r="AD95" s="204"/>
    </row>
    <row r="96" spans="1:32" ht="13.5">
      <c r="A96" s="9" t="s">
        <v>90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2:30" ht="18" customHeight="1">
      <c r="B97" s="216" t="s">
        <v>51</v>
      </c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</row>
    <row r="98" spans="2:33" ht="19.5" customHeight="1">
      <c r="B98" s="196" t="s">
        <v>45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8"/>
      <c r="O98" s="192" t="s">
        <v>43</v>
      </c>
      <c r="P98" s="193"/>
      <c r="Q98" s="196" t="s">
        <v>46</v>
      </c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8"/>
      <c r="AE98" s="217" t="s">
        <v>96</v>
      </c>
      <c r="AF98" s="217"/>
      <c r="AG98" s="217"/>
    </row>
    <row r="99" spans="2:33" ht="31.5" customHeight="1">
      <c r="B99" s="210">
        <f>IF('選手データ入力'!G16="","",VLOOKUP(B101,'選手データ入力'!$A$2:$N$42,7,0))</f>
      </c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2"/>
      <c r="O99" s="194"/>
      <c r="P99" s="195"/>
      <c r="Q99" s="213" t="s">
        <v>44</v>
      </c>
      <c r="R99" s="214"/>
      <c r="S99" s="214"/>
      <c r="T99" s="214"/>
      <c r="U99" s="215"/>
      <c r="V99" s="210">
        <f>IF(B99="","",VLOOKUP(B101,'選手データ入力'!$A$2:$N$42,9,0))</f>
      </c>
      <c r="W99" s="211"/>
      <c r="X99" s="211"/>
      <c r="Y99" s="211"/>
      <c r="Z99" s="211"/>
      <c r="AA99" s="211"/>
      <c r="AB99" s="211"/>
      <c r="AC99" s="211"/>
      <c r="AD99" s="212"/>
      <c r="AE99" s="218"/>
      <c r="AF99" s="218"/>
      <c r="AG99" s="218"/>
    </row>
    <row r="100" spans="2:30" ht="18.75" customHeight="1">
      <c r="B100" s="213" t="s">
        <v>47</v>
      </c>
      <c r="C100" s="214"/>
      <c r="D100" s="214"/>
      <c r="E100" s="214"/>
      <c r="F100" s="215"/>
      <c r="G100" s="213" t="s">
        <v>48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5"/>
      <c r="R100" s="209" t="s">
        <v>1</v>
      </c>
      <c r="S100" s="209"/>
      <c r="T100" s="213" t="s">
        <v>49</v>
      </c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5"/>
    </row>
    <row r="101" spans="2:30" ht="27" customHeight="1">
      <c r="B101" s="199">
        <f>'男子一覧'!$B$27</f>
      </c>
      <c r="C101" s="200"/>
      <c r="D101" s="200"/>
      <c r="E101" s="200"/>
      <c r="F101" s="201"/>
      <c r="G101" s="199">
        <f>IF(B99="","",VLOOKUP(B101,'選手データ入力'!$A$2:$N$42,2,0))</f>
      </c>
      <c r="H101" s="200"/>
      <c r="I101" s="200"/>
      <c r="J101" s="200"/>
      <c r="K101" s="200"/>
      <c r="L101" s="200"/>
      <c r="M101" s="200"/>
      <c r="N101" s="200"/>
      <c r="O101" s="200"/>
      <c r="P101" s="200"/>
      <c r="Q101" s="201"/>
      <c r="R101" s="205">
        <f>IF(B99="","",VLOOKUP(B101,'選手データ入力'!$A$2:$N$42,4,0))</f>
      </c>
      <c r="S101" s="206"/>
      <c r="T101" s="199">
        <f>IF(B101="","",'基本入力'!$B$9)</f>
      </c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1"/>
    </row>
    <row r="102" spans="2:30" ht="27" customHeight="1">
      <c r="B102" s="202"/>
      <c r="C102" s="203"/>
      <c r="D102" s="203"/>
      <c r="E102" s="203"/>
      <c r="F102" s="204"/>
      <c r="G102" s="202"/>
      <c r="H102" s="203"/>
      <c r="I102" s="203"/>
      <c r="J102" s="203"/>
      <c r="K102" s="203"/>
      <c r="L102" s="203"/>
      <c r="M102" s="203"/>
      <c r="N102" s="203"/>
      <c r="O102" s="203"/>
      <c r="P102" s="203"/>
      <c r="Q102" s="204"/>
      <c r="R102" s="207"/>
      <c r="S102" s="208"/>
      <c r="T102" s="202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4"/>
    </row>
    <row r="103" spans="1:32" ht="13.5">
      <c r="A103" s="9" t="s">
        <v>90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0" ht="18" customHeight="1">
      <c r="B104" s="216" t="s">
        <v>51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</row>
    <row r="105" spans="2:33" ht="19.5" customHeight="1">
      <c r="B105" s="196" t="s">
        <v>45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8"/>
      <c r="O105" s="192" t="s">
        <v>43</v>
      </c>
      <c r="P105" s="193"/>
      <c r="Q105" s="196" t="s">
        <v>46</v>
      </c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8"/>
      <c r="AE105" s="217" t="s">
        <v>96</v>
      </c>
      <c r="AF105" s="217"/>
      <c r="AG105" s="217"/>
    </row>
    <row r="106" spans="2:33" ht="31.5" customHeight="1">
      <c r="B106" s="210">
        <f>IF('選手データ入力'!G17="","",VLOOKUP(B108,'選手データ入力'!$A$2:$N$42,7,0))</f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2"/>
      <c r="O106" s="194"/>
      <c r="P106" s="195"/>
      <c r="Q106" s="213" t="s">
        <v>44</v>
      </c>
      <c r="R106" s="214"/>
      <c r="S106" s="214"/>
      <c r="T106" s="214"/>
      <c r="U106" s="215"/>
      <c r="V106" s="210">
        <f>IF(B106="","",VLOOKUP(B108,'選手データ入力'!$A$2:$N$42,9,0))</f>
      </c>
      <c r="W106" s="211"/>
      <c r="X106" s="211"/>
      <c r="Y106" s="211"/>
      <c r="Z106" s="211"/>
      <c r="AA106" s="211"/>
      <c r="AB106" s="211"/>
      <c r="AC106" s="211"/>
      <c r="AD106" s="212"/>
      <c r="AE106" s="218"/>
      <c r="AF106" s="218"/>
      <c r="AG106" s="218"/>
    </row>
    <row r="107" spans="2:30" ht="18.75" customHeight="1">
      <c r="B107" s="213" t="s">
        <v>47</v>
      </c>
      <c r="C107" s="214"/>
      <c r="D107" s="214"/>
      <c r="E107" s="214"/>
      <c r="F107" s="215"/>
      <c r="G107" s="213" t="s">
        <v>48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5"/>
      <c r="R107" s="209" t="s">
        <v>1</v>
      </c>
      <c r="S107" s="209"/>
      <c r="T107" s="213" t="s">
        <v>49</v>
      </c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5"/>
    </row>
    <row r="108" spans="2:30" ht="27" customHeight="1">
      <c r="B108" s="199">
        <f>'男子一覧'!$B$28</f>
      </c>
      <c r="C108" s="200"/>
      <c r="D108" s="200"/>
      <c r="E108" s="200"/>
      <c r="F108" s="201"/>
      <c r="G108" s="199">
        <f>IF(B106="","",VLOOKUP(B108,'選手データ入力'!$A$2:$N$42,2,0))</f>
      </c>
      <c r="H108" s="200"/>
      <c r="I108" s="200"/>
      <c r="J108" s="200"/>
      <c r="K108" s="200"/>
      <c r="L108" s="200"/>
      <c r="M108" s="200"/>
      <c r="N108" s="200"/>
      <c r="O108" s="200"/>
      <c r="P108" s="200"/>
      <c r="Q108" s="201"/>
      <c r="R108" s="205">
        <f>IF(B106="","",VLOOKUP(B108,'選手データ入力'!$A$2:$N$42,4,0))</f>
      </c>
      <c r="S108" s="206"/>
      <c r="T108" s="199">
        <f>IF(B108="","",'基本入力'!$B$9)</f>
      </c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1"/>
    </row>
    <row r="109" spans="2:30" ht="27" customHeight="1">
      <c r="B109" s="202"/>
      <c r="C109" s="203"/>
      <c r="D109" s="203"/>
      <c r="E109" s="203"/>
      <c r="F109" s="204"/>
      <c r="G109" s="202"/>
      <c r="H109" s="203"/>
      <c r="I109" s="203"/>
      <c r="J109" s="203"/>
      <c r="K109" s="203"/>
      <c r="L109" s="203"/>
      <c r="M109" s="203"/>
      <c r="N109" s="203"/>
      <c r="O109" s="203"/>
      <c r="P109" s="203"/>
      <c r="Q109" s="204"/>
      <c r="R109" s="207"/>
      <c r="S109" s="208"/>
      <c r="T109" s="202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4"/>
    </row>
    <row r="110" spans="1:32" ht="13.5">
      <c r="A110" s="9" t="s">
        <v>90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ht="13.5" customHeight="1">
      <c r="A111" s="9"/>
    </row>
    <row r="112" spans="1:32" ht="13.5" customHeight="1">
      <c r="A112" s="9" t="s">
        <v>90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2:30" ht="17.25">
      <c r="B113" s="216" t="s">
        <v>51</v>
      </c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</row>
    <row r="114" spans="2:33" s="7" customFormat="1" ht="18.75" customHeight="1">
      <c r="B114" s="196" t="s">
        <v>45</v>
      </c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8"/>
      <c r="O114" s="192" t="s">
        <v>43</v>
      </c>
      <c r="P114" s="193"/>
      <c r="Q114" s="196" t="s">
        <v>46</v>
      </c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8"/>
      <c r="AE114" s="217" t="s">
        <v>96</v>
      </c>
      <c r="AF114" s="217"/>
      <c r="AG114" s="217"/>
    </row>
    <row r="115" spans="2:33" ht="31.5" customHeight="1">
      <c r="B115" s="210">
        <f>IF('選手データ入力'!G18="","",VLOOKUP(B117,'選手データ入力'!$A$2:$N$42,7,0))</f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2"/>
      <c r="O115" s="194"/>
      <c r="P115" s="195"/>
      <c r="Q115" s="213" t="s">
        <v>44</v>
      </c>
      <c r="R115" s="214"/>
      <c r="S115" s="214"/>
      <c r="T115" s="214"/>
      <c r="U115" s="215"/>
      <c r="V115" s="210">
        <f>IF(B115="","",VLOOKUP(B117,'選手データ入力'!$A$2:$N$42,9,0))</f>
      </c>
      <c r="W115" s="211"/>
      <c r="X115" s="211"/>
      <c r="Y115" s="211"/>
      <c r="Z115" s="211"/>
      <c r="AA115" s="211"/>
      <c r="AB115" s="211"/>
      <c r="AC115" s="211"/>
      <c r="AD115" s="212"/>
      <c r="AE115" s="218"/>
      <c r="AF115" s="218"/>
      <c r="AG115" s="218"/>
    </row>
    <row r="116" spans="2:30" ht="18.75" customHeight="1">
      <c r="B116" s="213" t="s">
        <v>47</v>
      </c>
      <c r="C116" s="214"/>
      <c r="D116" s="214"/>
      <c r="E116" s="214"/>
      <c r="F116" s="215"/>
      <c r="G116" s="213" t="s">
        <v>48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5"/>
      <c r="R116" s="209" t="s">
        <v>1</v>
      </c>
      <c r="S116" s="209"/>
      <c r="T116" s="213" t="s">
        <v>49</v>
      </c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5"/>
    </row>
    <row r="117" spans="2:30" ht="27" customHeight="1">
      <c r="B117" s="199">
        <f>'男子一覧'!$B$29</f>
      </c>
      <c r="C117" s="200"/>
      <c r="D117" s="200"/>
      <c r="E117" s="200"/>
      <c r="F117" s="201"/>
      <c r="G117" s="199">
        <f>IF(B115="","",VLOOKUP(B117,'選手データ入力'!$A$2:$N$42,2,0))</f>
      </c>
      <c r="H117" s="200"/>
      <c r="I117" s="200"/>
      <c r="J117" s="200"/>
      <c r="K117" s="200"/>
      <c r="L117" s="200"/>
      <c r="M117" s="200"/>
      <c r="N117" s="200"/>
      <c r="O117" s="200"/>
      <c r="P117" s="200"/>
      <c r="Q117" s="201"/>
      <c r="R117" s="205">
        <f>IF(B115="","",VLOOKUP(B117,'選手データ入力'!$A$2:$N$42,4,0))</f>
      </c>
      <c r="S117" s="206"/>
      <c r="T117" s="199">
        <f>IF(B117="","",'基本入力'!$B$9)</f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1"/>
    </row>
    <row r="118" spans="2:30" ht="27" customHeight="1">
      <c r="B118" s="202"/>
      <c r="C118" s="203"/>
      <c r="D118" s="203"/>
      <c r="E118" s="203"/>
      <c r="F118" s="204"/>
      <c r="G118" s="202"/>
      <c r="H118" s="203"/>
      <c r="I118" s="203"/>
      <c r="J118" s="203"/>
      <c r="K118" s="203"/>
      <c r="L118" s="203"/>
      <c r="M118" s="203"/>
      <c r="N118" s="203"/>
      <c r="O118" s="203"/>
      <c r="P118" s="203"/>
      <c r="Q118" s="204"/>
      <c r="R118" s="207"/>
      <c r="S118" s="208"/>
      <c r="T118" s="202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4"/>
    </row>
    <row r="119" spans="1:32" ht="13.5">
      <c r="A119" s="9" t="s">
        <v>90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2:30" ht="17.25">
      <c r="B120" s="216" t="s">
        <v>51</v>
      </c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</row>
    <row r="121" spans="2:33" ht="18.75" customHeight="1">
      <c r="B121" s="196" t="s">
        <v>45</v>
      </c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8"/>
      <c r="O121" s="192" t="s">
        <v>43</v>
      </c>
      <c r="P121" s="193"/>
      <c r="Q121" s="196" t="s">
        <v>46</v>
      </c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8"/>
      <c r="AE121" s="217" t="s">
        <v>96</v>
      </c>
      <c r="AF121" s="217"/>
      <c r="AG121" s="217"/>
    </row>
    <row r="122" spans="2:33" ht="31.5" customHeight="1">
      <c r="B122" s="210">
        <f>IF('選手データ入力'!G19="","",VLOOKUP(B124,'選手データ入力'!$A$2:$N$42,7,0))</f>
      </c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2"/>
      <c r="O122" s="194"/>
      <c r="P122" s="195"/>
      <c r="Q122" s="213" t="s">
        <v>44</v>
      </c>
      <c r="R122" s="214"/>
      <c r="S122" s="214"/>
      <c r="T122" s="214"/>
      <c r="U122" s="215"/>
      <c r="V122" s="210">
        <f>IF(B122="","",VLOOKUP(B124,'選手データ入力'!$A$2:$N$42,9,0))</f>
      </c>
      <c r="W122" s="211"/>
      <c r="X122" s="211"/>
      <c r="Y122" s="211"/>
      <c r="Z122" s="211"/>
      <c r="AA122" s="211"/>
      <c r="AB122" s="211"/>
      <c r="AC122" s="211"/>
      <c r="AD122" s="212"/>
      <c r="AE122" s="218"/>
      <c r="AF122" s="218"/>
      <c r="AG122" s="218"/>
    </row>
    <row r="123" spans="2:30" ht="18.75" customHeight="1">
      <c r="B123" s="213" t="s">
        <v>47</v>
      </c>
      <c r="C123" s="214"/>
      <c r="D123" s="214"/>
      <c r="E123" s="214"/>
      <c r="F123" s="215"/>
      <c r="G123" s="213" t="s">
        <v>48</v>
      </c>
      <c r="H123" s="214"/>
      <c r="I123" s="214"/>
      <c r="J123" s="214"/>
      <c r="K123" s="214"/>
      <c r="L123" s="214"/>
      <c r="M123" s="214"/>
      <c r="N123" s="214"/>
      <c r="O123" s="214"/>
      <c r="P123" s="214"/>
      <c r="Q123" s="215"/>
      <c r="R123" s="209" t="s">
        <v>1</v>
      </c>
      <c r="S123" s="209"/>
      <c r="T123" s="213" t="s">
        <v>49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5"/>
    </row>
    <row r="124" spans="2:30" ht="27" customHeight="1">
      <c r="B124" s="199">
        <f>'男子一覧'!B30</f>
      </c>
      <c r="C124" s="200"/>
      <c r="D124" s="200"/>
      <c r="E124" s="200"/>
      <c r="F124" s="201"/>
      <c r="G124" s="199">
        <f>IF(B122="","",VLOOKUP(B124,'選手データ入力'!$A$2:$N$42,2,0))</f>
      </c>
      <c r="H124" s="200"/>
      <c r="I124" s="200"/>
      <c r="J124" s="200"/>
      <c r="K124" s="200"/>
      <c r="L124" s="200"/>
      <c r="M124" s="200"/>
      <c r="N124" s="200"/>
      <c r="O124" s="200"/>
      <c r="P124" s="200"/>
      <c r="Q124" s="201"/>
      <c r="R124" s="205">
        <f>IF(B122="","",VLOOKUP(B124,'選手データ入力'!$A$2:$N$42,4,0))</f>
      </c>
      <c r="S124" s="206"/>
      <c r="T124" s="199">
        <f>IF(B124="","",'基本入力'!$B$9)</f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1"/>
    </row>
    <row r="125" spans="2:30" ht="27" customHeight="1">
      <c r="B125" s="202"/>
      <c r="C125" s="203"/>
      <c r="D125" s="203"/>
      <c r="E125" s="203"/>
      <c r="F125" s="204"/>
      <c r="G125" s="202"/>
      <c r="H125" s="203"/>
      <c r="I125" s="203"/>
      <c r="J125" s="203"/>
      <c r="K125" s="203"/>
      <c r="L125" s="203"/>
      <c r="M125" s="203"/>
      <c r="N125" s="203"/>
      <c r="O125" s="203"/>
      <c r="P125" s="203"/>
      <c r="Q125" s="204"/>
      <c r="R125" s="207"/>
      <c r="S125" s="208"/>
      <c r="T125" s="202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4"/>
    </row>
    <row r="126" spans="1:32" ht="13.5">
      <c r="A126" s="9" t="s">
        <v>90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2:30" ht="17.25">
      <c r="B127" s="216" t="s">
        <v>51</v>
      </c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</row>
    <row r="128" spans="2:33" ht="18.75" customHeight="1">
      <c r="B128" s="196" t="s">
        <v>45</v>
      </c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8"/>
      <c r="O128" s="192" t="s">
        <v>43</v>
      </c>
      <c r="P128" s="193"/>
      <c r="Q128" s="196" t="s">
        <v>46</v>
      </c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8"/>
      <c r="AE128" s="217" t="s">
        <v>96</v>
      </c>
      <c r="AF128" s="217"/>
      <c r="AG128" s="217"/>
    </row>
    <row r="129" spans="2:33" ht="31.5" customHeight="1">
      <c r="B129" s="210">
        <f>IF('選手データ入力'!G20="","",VLOOKUP(B131,'選手データ入力'!$A$2:$N$42,7,0))</f>
      </c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2"/>
      <c r="O129" s="194"/>
      <c r="P129" s="195"/>
      <c r="Q129" s="213" t="s">
        <v>44</v>
      </c>
      <c r="R129" s="214"/>
      <c r="S129" s="214"/>
      <c r="T129" s="214"/>
      <c r="U129" s="215"/>
      <c r="V129" s="210">
        <f>IF(B129="","",VLOOKUP(B131,'選手データ入力'!$A$2:$N$42,9,0))</f>
      </c>
      <c r="W129" s="211"/>
      <c r="X129" s="211"/>
      <c r="Y129" s="211"/>
      <c r="Z129" s="211"/>
      <c r="AA129" s="211"/>
      <c r="AB129" s="211"/>
      <c r="AC129" s="211"/>
      <c r="AD129" s="212"/>
      <c r="AE129" s="218"/>
      <c r="AF129" s="218"/>
      <c r="AG129" s="218"/>
    </row>
    <row r="130" spans="2:30" ht="18.75" customHeight="1">
      <c r="B130" s="213" t="s">
        <v>47</v>
      </c>
      <c r="C130" s="214"/>
      <c r="D130" s="214"/>
      <c r="E130" s="214"/>
      <c r="F130" s="215"/>
      <c r="G130" s="213" t="s">
        <v>48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5"/>
      <c r="R130" s="209" t="s">
        <v>1</v>
      </c>
      <c r="S130" s="209"/>
      <c r="T130" s="213" t="s">
        <v>49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5"/>
    </row>
    <row r="131" spans="2:30" ht="27" customHeight="1">
      <c r="B131" s="199">
        <f>'男子一覧'!$B$31</f>
      </c>
      <c r="C131" s="200"/>
      <c r="D131" s="200"/>
      <c r="E131" s="200"/>
      <c r="F131" s="201"/>
      <c r="G131" s="199">
        <f>IF(B129="","",VLOOKUP(B131,'選手データ入力'!$A$2:$N$42,2,0))</f>
      </c>
      <c r="H131" s="200"/>
      <c r="I131" s="200"/>
      <c r="J131" s="200"/>
      <c r="K131" s="200"/>
      <c r="L131" s="200"/>
      <c r="M131" s="200"/>
      <c r="N131" s="200"/>
      <c r="O131" s="200"/>
      <c r="P131" s="200"/>
      <c r="Q131" s="201"/>
      <c r="R131" s="205">
        <f>IF(B129="","",VLOOKUP(B131,'選手データ入力'!$A$2:$N$42,4,0))</f>
      </c>
      <c r="S131" s="206"/>
      <c r="T131" s="199">
        <f>IF(B131="","",'基本入力'!$B$9)</f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1"/>
    </row>
    <row r="132" spans="2:30" ht="27" customHeight="1">
      <c r="B132" s="202"/>
      <c r="C132" s="203"/>
      <c r="D132" s="203"/>
      <c r="E132" s="203"/>
      <c r="F132" s="204"/>
      <c r="G132" s="202"/>
      <c r="H132" s="203"/>
      <c r="I132" s="203"/>
      <c r="J132" s="203"/>
      <c r="K132" s="203"/>
      <c r="L132" s="203"/>
      <c r="M132" s="203"/>
      <c r="N132" s="203"/>
      <c r="O132" s="203"/>
      <c r="P132" s="203"/>
      <c r="Q132" s="204"/>
      <c r="R132" s="207"/>
      <c r="S132" s="208"/>
      <c r="T132" s="202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4"/>
    </row>
    <row r="133" spans="1:32" ht="13.5">
      <c r="A133" s="9" t="s">
        <v>90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2:30" ht="18" customHeight="1">
      <c r="B134" s="216" t="s">
        <v>51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</row>
    <row r="135" spans="2:33" ht="19.5" customHeight="1">
      <c r="B135" s="196" t="s">
        <v>45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8"/>
      <c r="O135" s="192" t="s">
        <v>43</v>
      </c>
      <c r="P135" s="193"/>
      <c r="Q135" s="196" t="s">
        <v>46</v>
      </c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8"/>
      <c r="AE135" s="217" t="s">
        <v>96</v>
      </c>
      <c r="AF135" s="217"/>
      <c r="AG135" s="217"/>
    </row>
    <row r="136" spans="2:33" ht="31.5" customHeight="1">
      <c r="B136" s="210">
        <f>IF('選手データ入力'!G21="","",VLOOKUP(B138,'選手データ入力'!$A$2:$N$42,7,0))</f>
      </c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2"/>
      <c r="O136" s="194"/>
      <c r="P136" s="195"/>
      <c r="Q136" s="213" t="s">
        <v>44</v>
      </c>
      <c r="R136" s="214"/>
      <c r="S136" s="214"/>
      <c r="T136" s="214"/>
      <c r="U136" s="215"/>
      <c r="V136" s="210">
        <f>IF(B136="","",VLOOKUP(B138,'選手データ入力'!$A$2:$N$42,9,0))</f>
      </c>
      <c r="W136" s="211"/>
      <c r="X136" s="211"/>
      <c r="Y136" s="211"/>
      <c r="Z136" s="211"/>
      <c r="AA136" s="211"/>
      <c r="AB136" s="211"/>
      <c r="AC136" s="211"/>
      <c r="AD136" s="212"/>
      <c r="AE136" s="218"/>
      <c r="AF136" s="218"/>
      <c r="AG136" s="218"/>
    </row>
    <row r="137" spans="2:30" ht="18.75" customHeight="1">
      <c r="B137" s="213" t="s">
        <v>47</v>
      </c>
      <c r="C137" s="214"/>
      <c r="D137" s="214"/>
      <c r="E137" s="214"/>
      <c r="F137" s="215"/>
      <c r="G137" s="213" t="s">
        <v>48</v>
      </c>
      <c r="H137" s="214"/>
      <c r="I137" s="214"/>
      <c r="J137" s="214"/>
      <c r="K137" s="214"/>
      <c r="L137" s="214"/>
      <c r="M137" s="214"/>
      <c r="N137" s="214"/>
      <c r="O137" s="214"/>
      <c r="P137" s="214"/>
      <c r="Q137" s="215"/>
      <c r="R137" s="209" t="s">
        <v>1</v>
      </c>
      <c r="S137" s="209"/>
      <c r="T137" s="213" t="s">
        <v>49</v>
      </c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5"/>
    </row>
    <row r="138" spans="2:30" ht="27" customHeight="1">
      <c r="B138" s="199">
        <f>'男子一覧'!B32</f>
      </c>
      <c r="C138" s="200"/>
      <c r="D138" s="200"/>
      <c r="E138" s="200"/>
      <c r="F138" s="201"/>
      <c r="G138" s="199">
        <f>IF(B136="","",VLOOKUP(B138,'選手データ入力'!$A$2:$N$42,2,0))</f>
      </c>
      <c r="H138" s="200"/>
      <c r="I138" s="200"/>
      <c r="J138" s="200"/>
      <c r="K138" s="200"/>
      <c r="L138" s="200"/>
      <c r="M138" s="200"/>
      <c r="N138" s="200"/>
      <c r="O138" s="200"/>
      <c r="P138" s="200"/>
      <c r="Q138" s="201"/>
      <c r="R138" s="205">
        <f>IF(B136="","",VLOOKUP(B138,'選手データ入力'!$A$2:$N$42,4,0))</f>
      </c>
      <c r="S138" s="206"/>
      <c r="T138" s="199">
        <f>IF(B138="","",'基本入力'!$B$9)</f>
      </c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1"/>
    </row>
    <row r="139" spans="2:30" ht="27" customHeight="1">
      <c r="B139" s="202"/>
      <c r="C139" s="203"/>
      <c r="D139" s="203"/>
      <c r="E139" s="203"/>
      <c r="F139" s="204"/>
      <c r="G139" s="202"/>
      <c r="H139" s="203"/>
      <c r="I139" s="203"/>
      <c r="J139" s="203"/>
      <c r="K139" s="203"/>
      <c r="L139" s="203"/>
      <c r="M139" s="203"/>
      <c r="N139" s="203"/>
      <c r="O139" s="203"/>
      <c r="P139" s="203"/>
      <c r="Q139" s="204"/>
      <c r="R139" s="207"/>
      <c r="S139" s="208"/>
      <c r="T139" s="202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4"/>
    </row>
    <row r="140" spans="1:32" ht="13.5">
      <c r="A140" s="9" t="s">
        <v>90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2:30" ht="18" customHeight="1">
      <c r="B141" s="216" t="s">
        <v>51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</row>
    <row r="142" spans="2:33" ht="19.5" customHeight="1">
      <c r="B142" s="196" t="s">
        <v>45</v>
      </c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8"/>
      <c r="O142" s="192" t="s">
        <v>43</v>
      </c>
      <c r="P142" s="193"/>
      <c r="Q142" s="196" t="s">
        <v>46</v>
      </c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8"/>
      <c r="AE142" s="217" t="s">
        <v>96</v>
      </c>
      <c r="AF142" s="217"/>
      <c r="AG142" s="217"/>
    </row>
    <row r="143" spans="2:33" ht="31.5" customHeight="1">
      <c r="B143" s="210">
        <f>IF('選手データ入力'!G22="","",VLOOKUP(B145,'選手データ入力'!$A$2:$N$42,7,0))</f>
      </c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2"/>
      <c r="O143" s="194"/>
      <c r="P143" s="195"/>
      <c r="Q143" s="213" t="s">
        <v>44</v>
      </c>
      <c r="R143" s="214"/>
      <c r="S143" s="214"/>
      <c r="T143" s="214"/>
      <c r="U143" s="215"/>
      <c r="V143" s="210">
        <f>IF(B143="","",VLOOKUP(B145,'選手データ入力'!$A$2:$N$42,9,0))</f>
      </c>
      <c r="W143" s="211"/>
      <c r="X143" s="211"/>
      <c r="Y143" s="211"/>
      <c r="Z143" s="211"/>
      <c r="AA143" s="211"/>
      <c r="AB143" s="211"/>
      <c r="AC143" s="211"/>
      <c r="AD143" s="212"/>
      <c r="AE143" s="218"/>
      <c r="AF143" s="218"/>
      <c r="AG143" s="218"/>
    </row>
    <row r="144" spans="2:30" ht="18.75" customHeight="1">
      <c r="B144" s="213" t="s">
        <v>47</v>
      </c>
      <c r="C144" s="214"/>
      <c r="D144" s="214"/>
      <c r="E144" s="214"/>
      <c r="F144" s="215"/>
      <c r="G144" s="213" t="s">
        <v>48</v>
      </c>
      <c r="H144" s="214"/>
      <c r="I144" s="214"/>
      <c r="J144" s="214"/>
      <c r="K144" s="214"/>
      <c r="L144" s="214"/>
      <c r="M144" s="214"/>
      <c r="N144" s="214"/>
      <c r="O144" s="214"/>
      <c r="P144" s="214"/>
      <c r="Q144" s="215"/>
      <c r="R144" s="209" t="s">
        <v>1</v>
      </c>
      <c r="S144" s="209"/>
      <c r="T144" s="213" t="s">
        <v>49</v>
      </c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5"/>
    </row>
    <row r="145" spans="2:30" ht="27" customHeight="1">
      <c r="B145" s="199">
        <f>'男子一覧'!$B$33</f>
      </c>
      <c r="C145" s="200"/>
      <c r="D145" s="200"/>
      <c r="E145" s="200"/>
      <c r="F145" s="201"/>
      <c r="G145" s="199">
        <f>IF(B143="","",VLOOKUP(B145,'選手データ入力'!$A$2:$N$42,2,0))</f>
      </c>
      <c r="H145" s="200"/>
      <c r="I145" s="200"/>
      <c r="J145" s="200"/>
      <c r="K145" s="200"/>
      <c r="L145" s="200"/>
      <c r="M145" s="200"/>
      <c r="N145" s="200"/>
      <c r="O145" s="200"/>
      <c r="P145" s="200"/>
      <c r="Q145" s="201"/>
      <c r="R145" s="205">
        <f>IF(B143="","",VLOOKUP(B145,'選手データ入力'!$A$2:$N$42,4,0))</f>
      </c>
      <c r="S145" s="206"/>
      <c r="T145" s="199">
        <f>IF(B145="","",'基本入力'!$B$9)</f>
      </c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1"/>
    </row>
    <row r="146" spans="2:30" ht="27" customHeight="1">
      <c r="B146" s="202"/>
      <c r="C146" s="203"/>
      <c r="D146" s="203"/>
      <c r="E146" s="203"/>
      <c r="F146" s="204"/>
      <c r="G146" s="202"/>
      <c r="H146" s="203"/>
      <c r="I146" s="203"/>
      <c r="J146" s="203"/>
      <c r="K146" s="203"/>
      <c r="L146" s="203"/>
      <c r="M146" s="203"/>
      <c r="N146" s="203"/>
      <c r="O146" s="203"/>
      <c r="P146" s="203"/>
      <c r="Q146" s="204"/>
      <c r="R146" s="207"/>
      <c r="S146" s="208"/>
      <c r="T146" s="202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4"/>
    </row>
    <row r="147" spans="1:32" ht="13.5">
      <c r="A147" s="9" t="s">
        <v>90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ht="13.5" customHeight="1">
      <c r="A148" s="9"/>
    </row>
    <row r="149" spans="1:32" ht="13.5" customHeight="1">
      <c r="A149" s="9" t="s">
        <v>90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2:30" ht="17.25">
      <c r="B150" s="216" t="s">
        <v>51</v>
      </c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</row>
    <row r="151" spans="2:33" s="7" customFormat="1" ht="18.75" customHeight="1">
      <c r="B151" s="196" t="s">
        <v>45</v>
      </c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8"/>
      <c r="O151" s="192" t="s">
        <v>43</v>
      </c>
      <c r="P151" s="193"/>
      <c r="Q151" s="196" t="s">
        <v>46</v>
      </c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8"/>
      <c r="AE151" s="217" t="s">
        <v>96</v>
      </c>
      <c r="AF151" s="217"/>
      <c r="AG151" s="217"/>
    </row>
    <row r="152" spans="2:33" ht="31.5" customHeight="1">
      <c r="B152" s="210">
        <f>IF('選手データ入力'!G23="","",VLOOKUP(B154,'選手データ入力'!$A$2:$N$42,7,0))</f>
      </c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2"/>
      <c r="O152" s="194"/>
      <c r="P152" s="195"/>
      <c r="Q152" s="213" t="s">
        <v>44</v>
      </c>
      <c r="R152" s="214"/>
      <c r="S152" s="214"/>
      <c r="T152" s="214"/>
      <c r="U152" s="215"/>
      <c r="V152" s="210">
        <f>IF(B152="","",VLOOKUP(B154,'選手データ入力'!$A$2:$N$42,9,0))</f>
      </c>
      <c r="W152" s="211"/>
      <c r="X152" s="211"/>
      <c r="Y152" s="211"/>
      <c r="Z152" s="211"/>
      <c r="AA152" s="211"/>
      <c r="AB152" s="211"/>
      <c r="AC152" s="211"/>
      <c r="AD152" s="212"/>
      <c r="AE152" s="218"/>
      <c r="AF152" s="218"/>
      <c r="AG152" s="218"/>
    </row>
    <row r="153" spans="2:30" ht="18.75" customHeight="1">
      <c r="B153" s="213" t="s">
        <v>47</v>
      </c>
      <c r="C153" s="214"/>
      <c r="D153" s="214"/>
      <c r="E153" s="214"/>
      <c r="F153" s="215"/>
      <c r="G153" s="213" t="s">
        <v>48</v>
      </c>
      <c r="H153" s="214"/>
      <c r="I153" s="214"/>
      <c r="J153" s="214"/>
      <c r="K153" s="214"/>
      <c r="L153" s="214"/>
      <c r="M153" s="214"/>
      <c r="N153" s="214"/>
      <c r="O153" s="214"/>
      <c r="P153" s="214"/>
      <c r="Q153" s="215"/>
      <c r="R153" s="209" t="s">
        <v>1</v>
      </c>
      <c r="S153" s="209"/>
      <c r="T153" s="213" t="s">
        <v>49</v>
      </c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5"/>
    </row>
    <row r="154" spans="2:30" ht="27" customHeight="1">
      <c r="B154" s="199">
        <f>'一覧予備'!$B$14</f>
      </c>
      <c r="C154" s="200"/>
      <c r="D154" s="200"/>
      <c r="E154" s="200"/>
      <c r="F154" s="201"/>
      <c r="G154" s="199">
        <f>IF(B152="","",VLOOKUP(B154,'選手データ入力'!$A$2:$N$42,2,0))</f>
      </c>
      <c r="H154" s="200"/>
      <c r="I154" s="200"/>
      <c r="J154" s="200"/>
      <c r="K154" s="200"/>
      <c r="L154" s="200"/>
      <c r="M154" s="200"/>
      <c r="N154" s="200"/>
      <c r="O154" s="200"/>
      <c r="P154" s="200"/>
      <c r="Q154" s="201"/>
      <c r="R154" s="205">
        <f>IF(B152="","",VLOOKUP(B154,'選手データ入力'!$A$2:$N$42,4,0))</f>
      </c>
      <c r="S154" s="206"/>
      <c r="T154" s="199">
        <f>IF(B154="","",'基本入力'!$B$9)</f>
      </c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1"/>
    </row>
    <row r="155" spans="2:30" ht="27" customHeight="1">
      <c r="B155" s="202"/>
      <c r="C155" s="203"/>
      <c r="D155" s="203"/>
      <c r="E155" s="203"/>
      <c r="F155" s="204"/>
      <c r="G155" s="202"/>
      <c r="H155" s="203"/>
      <c r="I155" s="203"/>
      <c r="J155" s="203"/>
      <c r="K155" s="203"/>
      <c r="L155" s="203"/>
      <c r="M155" s="203"/>
      <c r="N155" s="203"/>
      <c r="O155" s="203"/>
      <c r="P155" s="203"/>
      <c r="Q155" s="204"/>
      <c r="R155" s="207"/>
      <c r="S155" s="208"/>
      <c r="T155" s="202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4"/>
    </row>
    <row r="156" spans="1:32" ht="13.5">
      <c r="A156" s="9" t="s">
        <v>90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2:30" ht="17.25">
      <c r="B157" s="216" t="s">
        <v>51</v>
      </c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</row>
    <row r="158" spans="2:33" ht="18.75" customHeight="1">
      <c r="B158" s="196" t="s">
        <v>45</v>
      </c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8"/>
      <c r="O158" s="192" t="s">
        <v>43</v>
      </c>
      <c r="P158" s="193"/>
      <c r="Q158" s="196" t="s">
        <v>46</v>
      </c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8"/>
      <c r="AE158" s="217" t="s">
        <v>96</v>
      </c>
      <c r="AF158" s="217"/>
      <c r="AG158" s="217"/>
    </row>
    <row r="159" spans="2:33" ht="31.5" customHeight="1">
      <c r="B159" s="210">
        <f>IF('選手データ入力'!G24="","",VLOOKUP(B161,'選手データ入力'!$A$2:$N$42,7,0))</f>
      </c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2"/>
      <c r="O159" s="194"/>
      <c r="P159" s="195"/>
      <c r="Q159" s="213" t="s">
        <v>44</v>
      </c>
      <c r="R159" s="214"/>
      <c r="S159" s="214"/>
      <c r="T159" s="214"/>
      <c r="U159" s="215"/>
      <c r="V159" s="210">
        <f>IF(B159="","",VLOOKUP(B161,'選手データ入力'!$A$2:$N$42,9,0))</f>
      </c>
      <c r="W159" s="211"/>
      <c r="X159" s="211"/>
      <c r="Y159" s="211"/>
      <c r="Z159" s="211"/>
      <c r="AA159" s="211"/>
      <c r="AB159" s="211"/>
      <c r="AC159" s="211"/>
      <c r="AD159" s="212"/>
      <c r="AE159" s="218"/>
      <c r="AF159" s="218"/>
      <c r="AG159" s="218"/>
    </row>
    <row r="160" spans="2:30" ht="18.75" customHeight="1">
      <c r="B160" s="213" t="s">
        <v>47</v>
      </c>
      <c r="C160" s="214"/>
      <c r="D160" s="214"/>
      <c r="E160" s="214"/>
      <c r="F160" s="215"/>
      <c r="G160" s="213" t="s">
        <v>48</v>
      </c>
      <c r="H160" s="214"/>
      <c r="I160" s="214"/>
      <c r="J160" s="214"/>
      <c r="K160" s="214"/>
      <c r="L160" s="214"/>
      <c r="M160" s="214"/>
      <c r="N160" s="214"/>
      <c r="O160" s="214"/>
      <c r="P160" s="214"/>
      <c r="Q160" s="215"/>
      <c r="R160" s="209" t="s">
        <v>1</v>
      </c>
      <c r="S160" s="209"/>
      <c r="T160" s="213" t="s">
        <v>49</v>
      </c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5"/>
    </row>
    <row r="161" spans="2:30" ht="27" customHeight="1">
      <c r="B161" s="199">
        <f>'一覧予備'!$B$15</f>
      </c>
      <c r="C161" s="200"/>
      <c r="D161" s="200"/>
      <c r="E161" s="200"/>
      <c r="F161" s="201"/>
      <c r="G161" s="199">
        <f>IF(B159="","",VLOOKUP(B161,'選手データ入力'!$A$2:$N$42,2,0))</f>
      </c>
      <c r="H161" s="200"/>
      <c r="I161" s="200"/>
      <c r="J161" s="200"/>
      <c r="K161" s="200"/>
      <c r="L161" s="200"/>
      <c r="M161" s="200"/>
      <c r="N161" s="200"/>
      <c r="O161" s="200"/>
      <c r="P161" s="200"/>
      <c r="Q161" s="201"/>
      <c r="R161" s="205">
        <f>IF(B159="","",VLOOKUP(B161,'選手データ入力'!$A$2:$N$42,4,0))</f>
      </c>
      <c r="S161" s="206"/>
      <c r="T161" s="199">
        <f>IF(B161="","",'基本入力'!$B$9)</f>
      </c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1"/>
    </row>
    <row r="162" spans="2:30" ht="27" customHeight="1">
      <c r="B162" s="202"/>
      <c r="C162" s="203"/>
      <c r="D162" s="203"/>
      <c r="E162" s="203"/>
      <c r="F162" s="204"/>
      <c r="G162" s="202"/>
      <c r="H162" s="203"/>
      <c r="I162" s="203"/>
      <c r="J162" s="203"/>
      <c r="K162" s="203"/>
      <c r="L162" s="203"/>
      <c r="M162" s="203"/>
      <c r="N162" s="203"/>
      <c r="O162" s="203"/>
      <c r="P162" s="203"/>
      <c r="Q162" s="204"/>
      <c r="R162" s="207"/>
      <c r="S162" s="208"/>
      <c r="T162" s="202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4"/>
    </row>
    <row r="163" spans="1:32" ht="13.5">
      <c r="A163" s="9" t="s">
        <v>90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2:30" ht="17.25">
      <c r="B164" s="216" t="s">
        <v>51</v>
      </c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</row>
    <row r="165" spans="2:33" ht="18.75" customHeight="1">
      <c r="B165" s="196" t="s">
        <v>45</v>
      </c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8"/>
      <c r="O165" s="192" t="s">
        <v>43</v>
      </c>
      <c r="P165" s="193"/>
      <c r="Q165" s="196" t="s">
        <v>46</v>
      </c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8"/>
      <c r="AE165" s="217" t="s">
        <v>96</v>
      </c>
      <c r="AF165" s="217"/>
      <c r="AG165" s="217"/>
    </row>
    <row r="166" spans="2:33" ht="31.5" customHeight="1">
      <c r="B166" s="210">
        <f>IF('選手データ入力'!G25="","",VLOOKUP(B168,'選手データ入力'!$A$2:$N$42,7,0))</f>
      </c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2"/>
      <c r="O166" s="194"/>
      <c r="P166" s="195"/>
      <c r="Q166" s="213" t="s">
        <v>44</v>
      </c>
      <c r="R166" s="214"/>
      <c r="S166" s="214"/>
      <c r="T166" s="214"/>
      <c r="U166" s="215"/>
      <c r="V166" s="210">
        <f>IF(B166="","",VLOOKUP(B168,'選手データ入力'!$A$2:$N$42,9,0))</f>
      </c>
      <c r="W166" s="211"/>
      <c r="X166" s="211"/>
      <c r="Y166" s="211"/>
      <c r="Z166" s="211"/>
      <c r="AA166" s="211"/>
      <c r="AB166" s="211"/>
      <c r="AC166" s="211"/>
      <c r="AD166" s="212"/>
      <c r="AE166" s="218"/>
      <c r="AF166" s="218"/>
      <c r="AG166" s="218"/>
    </row>
    <row r="167" spans="2:30" ht="18.75" customHeight="1">
      <c r="B167" s="213" t="s">
        <v>47</v>
      </c>
      <c r="C167" s="214"/>
      <c r="D167" s="214"/>
      <c r="E167" s="214"/>
      <c r="F167" s="215"/>
      <c r="G167" s="213" t="s">
        <v>48</v>
      </c>
      <c r="H167" s="214"/>
      <c r="I167" s="214"/>
      <c r="J167" s="214"/>
      <c r="K167" s="214"/>
      <c r="L167" s="214"/>
      <c r="M167" s="214"/>
      <c r="N167" s="214"/>
      <c r="O167" s="214"/>
      <c r="P167" s="214"/>
      <c r="Q167" s="215"/>
      <c r="R167" s="209" t="s">
        <v>1</v>
      </c>
      <c r="S167" s="209"/>
      <c r="T167" s="213" t="s">
        <v>49</v>
      </c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5"/>
    </row>
    <row r="168" spans="2:30" ht="27" customHeight="1">
      <c r="B168" s="199">
        <f>'一覧予備'!$B$16</f>
      </c>
      <c r="C168" s="200"/>
      <c r="D168" s="200"/>
      <c r="E168" s="200"/>
      <c r="F168" s="201"/>
      <c r="G168" s="199">
        <f>IF(B166="","",VLOOKUP(B168,'選手データ入力'!$A$2:$N$42,2,0))</f>
      </c>
      <c r="H168" s="200"/>
      <c r="I168" s="200"/>
      <c r="J168" s="200"/>
      <c r="K168" s="200"/>
      <c r="L168" s="200"/>
      <c r="M168" s="200"/>
      <c r="N168" s="200"/>
      <c r="O168" s="200"/>
      <c r="P168" s="200"/>
      <c r="Q168" s="201"/>
      <c r="R168" s="205">
        <f>IF(B166="","",VLOOKUP(B168,'選手データ入力'!$A$2:$N$42,4,0))</f>
      </c>
      <c r="S168" s="206"/>
      <c r="T168" s="199">
        <f>IF(B168="","",'基本入力'!$B$9)</f>
      </c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1"/>
    </row>
    <row r="169" spans="2:30" ht="27" customHeight="1">
      <c r="B169" s="202"/>
      <c r="C169" s="203"/>
      <c r="D169" s="203"/>
      <c r="E169" s="203"/>
      <c r="F169" s="204"/>
      <c r="G169" s="202"/>
      <c r="H169" s="203"/>
      <c r="I169" s="203"/>
      <c r="J169" s="203"/>
      <c r="K169" s="203"/>
      <c r="L169" s="203"/>
      <c r="M169" s="203"/>
      <c r="N169" s="203"/>
      <c r="O169" s="203"/>
      <c r="P169" s="203"/>
      <c r="Q169" s="204"/>
      <c r="R169" s="207"/>
      <c r="S169" s="208"/>
      <c r="T169" s="202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4"/>
    </row>
    <row r="170" spans="1:32" ht="13.5">
      <c r="A170" s="9" t="s">
        <v>90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2:30" ht="18" customHeight="1">
      <c r="B171" s="216" t="s">
        <v>51</v>
      </c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</row>
    <row r="172" spans="2:33" ht="19.5" customHeight="1">
      <c r="B172" s="196" t="s">
        <v>45</v>
      </c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8"/>
      <c r="O172" s="192" t="s">
        <v>43</v>
      </c>
      <c r="P172" s="193"/>
      <c r="Q172" s="196" t="s">
        <v>46</v>
      </c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8"/>
      <c r="AE172" s="217" t="s">
        <v>96</v>
      </c>
      <c r="AF172" s="217"/>
      <c r="AG172" s="217"/>
    </row>
    <row r="173" spans="2:33" ht="31.5" customHeight="1">
      <c r="B173" s="210">
        <f>IF('選手データ入力'!G26="","",VLOOKUP(B175,'選手データ入力'!$A$2:$N$42,7,0))</f>
      </c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2"/>
      <c r="O173" s="194"/>
      <c r="P173" s="195"/>
      <c r="Q173" s="213" t="s">
        <v>44</v>
      </c>
      <c r="R173" s="214"/>
      <c r="S173" s="214"/>
      <c r="T173" s="214"/>
      <c r="U173" s="215"/>
      <c r="V173" s="210">
        <f>IF(B173="","",VLOOKUP(B175,'選手データ入力'!$A$2:$N$42,9,0))</f>
      </c>
      <c r="W173" s="211"/>
      <c r="X173" s="211"/>
      <c r="Y173" s="211"/>
      <c r="Z173" s="211"/>
      <c r="AA173" s="211"/>
      <c r="AB173" s="211"/>
      <c r="AC173" s="211"/>
      <c r="AD173" s="212"/>
      <c r="AE173" s="218"/>
      <c r="AF173" s="218"/>
      <c r="AG173" s="218"/>
    </row>
    <row r="174" spans="2:30" ht="18.75" customHeight="1">
      <c r="B174" s="213" t="s">
        <v>47</v>
      </c>
      <c r="C174" s="214"/>
      <c r="D174" s="214"/>
      <c r="E174" s="214"/>
      <c r="F174" s="215"/>
      <c r="G174" s="213" t="s">
        <v>48</v>
      </c>
      <c r="H174" s="214"/>
      <c r="I174" s="214"/>
      <c r="J174" s="214"/>
      <c r="K174" s="214"/>
      <c r="L174" s="214"/>
      <c r="M174" s="214"/>
      <c r="N174" s="214"/>
      <c r="O174" s="214"/>
      <c r="P174" s="214"/>
      <c r="Q174" s="215"/>
      <c r="R174" s="209" t="s">
        <v>1</v>
      </c>
      <c r="S174" s="209"/>
      <c r="T174" s="213" t="s">
        <v>49</v>
      </c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5"/>
    </row>
    <row r="175" spans="2:30" ht="27" customHeight="1">
      <c r="B175" s="199">
        <f>'一覧予備'!$B$17</f>
      </c>
      <c r="C175" s="200"/>
      <c r="D175" s="200"/>
      <c r="E175" s="200"/>
      <c r="F175" s="201"/>
      <c r="G175" s="199">
        <f>IF(B173="","",VLOOKUP(B175,'選手データ入力'!$A$2:$N$42,2,0))</f>
      </c>
      <c r="H175" s="200"/>
      <c r="I175" s="200"/>
      <c r="J175" s="200"/>
      <c r="K175" s="200"/>
      <c r="L175" s="200"/>
      <c r="M175" s="200"/>
      <c r="N175" s="200"/>
      <c r="O175" s="200"/>
      <c r="P175" s="200"/>
      <c r="Q175" s="201"/>
      <c r="R175" s="205">
        <f>IF(B173="","",VLOOKUP(B175,'選手データ入力'!$A$2:$N$42,4,0))</f>
      </c>
      <c r="S175" s="206"/>
      <c r="T175" s="199">
        <f>IF(B175="","",'基本入力'!$B$9)</f>
      </c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1"/>
    </row>
    <row r="176" spans="2:30" ht="27" customHeight="1">
      <c r="B176" s="202"/>
      <c r="C176" s="203"/>
      <c r="D176" s="203"/>
      <c r="E176" s="203"/>
      <c r="F176" s="204"/>
      <c r="G176" s="202"/>
      <c r="H176" s="203"/>
      <c r="I176" s="203"/>
      <c r="J176" s="203"/>
      <c r="K176" s="203"/>
      <c r="L176" s="203"/>
      <c r="M176" s="203"/>
      <c r="N176" s="203"/>
      <c r="O176" s="203"/>
      <c r="P176" s="203"/>
      <c r="Q176" s="204"/>
      <c r="R176" s="207"/>
      <c r="S176" s="208"/>
      <c r="T176" s="202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4"/>
    </row>
    <row r="177" spans="1:32" ht="13.5">
      <c r="A177" s="9" t="s">
        <v>90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2:30" ht="18" customHeight="1">
      <c r="B178" s="216" t="s">
        <v>51</v>
      </c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</row>
    <row r="179" spans="2:33" ht="19.5" customHeight="1">
      <c r="B179" s="196" t="s">
        <v>45</v>
      </c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8"/>
      <c r="O179" s="192" t="s">
        <v>43</v>
      </c>
      <c r="P179" s="193"/>
      <c r="Q179" s="196" t="s">
        <v>46</v>
      </c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8"/>
      <c r="AE179" s="217" t="s">
        <v>96</v>
      </c>
      <c r="AF179" s="217"/>
      <c r="AG179" s="217"/>
    </row>
    <row r="180" spans="2:33" ht="31.5" customHeight="1">
      <c r="B180" s="210">
        <f>IF('選手データ入力'!G27="","",VLOOKUP(B182,'選手データ入力'!$A$2:$N$42,7,0))</f>
      </c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2"/>
      <c r="O180" s="194"/>
      <c r="P180" s="195"/>
      <c r="Q180" s="213" t="s">
        <v>44</v>
      </c>
      <c r="R180" s="214"/>
      <c r="S180" s="214"/>
      <c r="T180" s="214"/>
      <c r="U180" s="215"/>
      <c r="V180" s="210">
        <f>IF(B180="","",VLOOKUP(B182,'選手データ入力'!$A$2:$N$42,9,0))</f>
      </c>
      <c r="W180" s="211"/>
      <c r="X180" s="211"/>
      <c r="Y180" s="211"/>
      <c r="Z180" s="211"/>
      <c r="AA180" s="211"/>
      <c r="AB180" s="211"/>
      <c r="AC180" s="211"/>
      <c r="AD180" s="212"/>
      <c r="AE180" s="218"/>
      <c r="AF180" s="218"/>
      <c r="AG180" s="218"/>
    </row>
    <row r="181" spans="2:30" ht="18.75" customHeight="1">
      <c r="B181" s="213" t="s">
        <v>47</v>
      </c>
      <c r="C181" s="214"/>
      <c r="D181" s="214"/>
      <c r="E181" s="214"/>
      <c r="F181" s="215"/>
      <c r="G181" s="213" t="s">
        <v>48</v>
      </c>
      <c r="H181" s="214"/>
      <c r="I181" s="214"/>
      <c r="J181" s="214"/>
      <c r="K181" s="214"/>
      <c r="L181" s="214"/>
      <c r="M181" s="214"/>
      <c r="N181" s="214"/>
      <c r="O181" s="214"/>
      <c r="P181" s="214"/>
      <c r="Q181" s="215"/>
      <c r="R181" s="209" t="s">
        <v>1</v>
      </c>
      <c r="S181" s="209"/>
      <c r="T181" s="213" t="s">
        <v>49</v>
      </c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5"/>
    </row>
    <row r="182" spans="2:30" ht="27" customHeight="1">
      <c r="B182" s="199">
        <f>'一覧予備'!$B$18</f>
      </c>
      <c r="C182" s="200"/>
      <c r="D182" s="200"/>
      <c r="E182" s="200"/>
      <c r="F182" s="201"/>
      <c r="G182" s="199">
        <f>IF(B180="","",VLOOKUP(B182,'選手データ入力'!$A$2:$N$42,2,0))</f>
      </c>
      <c r="H182" s="200"/>
      <c r="I182" s="200"/>
      <c r="J182" s="200"/>
      <c r="K182" s="200"/>
      <c r="L182" s="200"/>
      <c r="M182" s="200"/>
      <c r="N182" s="200"/>
      <c r="O182" s="200"/>
      <c r="P182" s="200"/>
      <c r="Q182" s="201"/>
      <c r="R182" s="205">
        <f>IF(B180="","",VLOOKUP(B182,'選手データ入力'!$A$2:$N$42,4,0))</f>
      </c>
      <c r="S182" s="206"/>
      <c r="T182" s="199">
        <f>IF(B182="","",'基本入力'!$B$9)</f>
      </c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1"/>
    </row>
    <row r="183" spans="2:30" ht="27" customHeight="1">
      <c r="B183" s="202"/>
      <c r="C183" s="203"/>
      <c r="D183" s="203"/>
      <c r="E183" s="203"/>
      <c r="F183" s="204"/>
      <c r="G183" s="202"/>
      <c r="H183" s="203"/>
      <c r="I183" s="203"/>
      <c r="J183" s="203"/>
      <c r="K183" s="203"/>
      <c r="L183" s="203"/>
      <c r="M183" s="203"/>
      <c r="N183" s="203"/>
      <c r="O183" s="203"/>
      <c r="P183" s="203"/>
      <c r="Q183" s="204"/>
      <c r="R183" s="207"/>
      <c r="S183" s="208"/>
      <c r="T183" s="202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4"/>
    </row>
    <row r="184" spans="1:32" ht="13.5">
      <c r="A184" s="9" t="s">
        <v>90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6" spans="1:32" ht="13.5" customHeight="1">
      <c r="A186" s="9" t="s">
        <v>90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2:30" ht="17.25">
      <c r="B187" s="216" t="s">
        <v>51</v>
      </c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</row>
    <row r="188" spans="2:33" s="7" customFormat="1" ht="18.75" customHeight="1">
      <c r="B188" s="196" t="s">
        <v>45</v>
      </c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8"/>
      <c r="O188" s="192" t="s">
        <v>43</v>
      </c>
      <c r="P188" s="193"/>
      <c r="Q188" s="196" t="s">
        <v>46</v>
      </c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8"/>
      <c r="AE188" s="217" t="s">
        <v>96</v>
      </c>
      <c r="AF188" s="217"/>
      <c r="AG188" s="217"/>
    </row>
    <row r="189" spans="2:33" ht="31.5" customHeight="1">
      <c r="B189" s="210">
        <f>IF('選手データ入力'!G28="","",VLOOKUP(B191,'選手データ入力'!$A$2:$N$42,7,0))</f>
      </c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2"/>
      <c r="O189" s="194"/>
      <c r="P189" s="195"/>
      <c r="Q189" s="213" t="s">
        <v>44</v>
      </c>
      <c r="R189" s="214"/>
      <c r="S189" s="214"/>
      <c r="T189" s="214"/>
      <c r="U189" s="215"/>
      <c r="V189" s="210">
        <f>IF(B189="","",VLOOKUP(B191,'選手データ入力'!$A$2:$N$42,9,0))</f>
      </c>
      <c r="W189" s="211"/>
      <c r="X189" s="211"/>
      <c r="Y189" s="211"/>
      <c r="Z189" s="211"/>
      <c r="AA189" s="211"/>
      <c r="AB189" s="211"/>
      <c r="AC189" s="211"/>
      <c r="AD189" s="212"/>
      <c r="AE189" s="218"/>
      <c r="AF189" s="218"/>
      <c r="AG189" s="218"/>
    </row>
    <row r="190" spans="2:30" ht="18.75" customHeight="1">
      <c r="B190" s="213" t="s">
        <v>47</v>
      </c>
      <c r="C190" s="214"/>
      <c r="D190" s="214"/>
      <c r="E190" s="214"/>
      <c r="F190" s="215"/>
      <c r="G190" s="213" t="s">
        <v>48</v>
      </c>
      <c r="H190" s="214"/>
      <c r="I190" s="214"/>
      <c r="J190" s="214"/>
      <c r="K190" s="214"/>
      <c r="L190" s="214"/>
      <c r="M190" s="214"/>
      <c r="N190" s="214"/>
      <c r="O190" s="214"/>
      <c r="P190" s="214"/>
      <c r="Q190" s="215"/>
      <c r="R190" s="209" t="s">
        <v>1</v>
      </c>
      <c r="S190" s="209"/>
      <c r="T190" s="213" t="s">
        <v>49</v>
      </c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5"/>
    </row>
    <row r="191" spans="2:30" ht="27" customHeight="1">
      <c r="B191" s="199">
        <f>'一覧予備'!$B$19</f>
      </c>
      <c r="C191" s="200"/>
      <c r="D191" s="200"/>
      <c r="E191" s="200"/>
      <c r="F191" s="201"/>
      <c r="G191" s="199">
        <f>IF(B189="","",VLOOKUP(B191,'選手データ入力'!$A$2:$N$42,2,0))</f>
      </c>
      <c r="H191" s="200"/>
      <c r="I191" s="200"/>
      <c r="J191" s="200"/>
      <c r="K191" s="200"/>
      <c r="L191" s="200"/>
      <c r="M191" s="200"/>
      <c r="N191" s="200"/>
      <c r="O191" s="200"/>
      <c r="P191" s="200"/>
      <c r="Q191" s="201"/>
      <c r="R191" s="205">
        <f>IF(B189="","",VLOOKUP(B191,'選手データ入力'!$A$2:$N$42,4,0))</f>
      </c>
      <c r="S191" s="206"/>
      <c r="T191" s="199">
        <f>IF(B191="","",'基本入力'!$B$9)</f>
      </c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1"/>
    </row>
    <row r="192" spans="2:30" ht="27" customHeight="1">
      <c r="B192" s="202"/>
      <c r="C192" s="203"/>
      <c r="D192" s="203"/>
      <c r="E192" s="203"/>
      <c r="F192" s="204"/>
      <c r="G192" s="202"/>
      <c r="H192" s="203"/>
      <c r="I192" s="203"/>
      <c r="J192" s="203"/>
      <c r="K192" s="203"/>
      <c r="L192" s="203"/>
      <c r="M192" s="203"/>
      <c r="N192" s="203"/>
      <c r="O192" s="203"/>
      <c r="P192" s="203"/>
      <c r="Q192" s="204"/>
      <c r="R192" s="207"/>
      <c r="S192" s="208"/>
      <c r="T192" s="202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4"/>
    </row>
    <row r="193" spans="1:32" ht="15.75" customHeight="1">
      <c r="A193" s="9" t="s">
        <v>90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2:30" ht="17.25">
      <c r="B194" s="216" t="s">
        <v>51</v>
      </c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</row>
    <row r="195" spans="2:33" ht="18.75" customHeight="1">
      <c r="B195" s="196" t="s">
        <v>45</v>
      </c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8"/>
      <c r="O195" s="192" t="s">
        <v>43</v>
      </c>
      <c r="P195" s="193"/>
      <c r="Q195" s="196" t="s">
        <v>46</v>
      </c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8"/>
      <c r="AE195" s="217" t="s">
        <v>96</v>
      </c>
      <c r="AF195" s="217"/>
      <c r="AG195" s="217"/>
    </row>
    <row r="196" spans="2:33" ht="31.5" customHeight="1">
      <c r="B196" s="210">
        <f>IF('選手データ入力'!G29="","",VLOOKUP(B198,'選手データ入力'!$A$2:$N$42,7,0))</f>
      </c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2"/>
      <c r="O196" s="194"/>
      <c r="P196" s="195"/>
      <c r="Q196" s="213" t="s">
        <v>44</v>
      </c>
      <c r="R196" s="214"/>
      <c r="S196" s="214"/>
      <c r="T196" s="214"/>
      <c r="U196" s="215"/>
      <c r="V196" s="210">
        <f>IF(B196="","",VLOOKUP(B198,'選手データ入力'!$A$2:$N$42,9,0))</f>
      </c>
      <c r="W196" s="211"/>
      <c r="X196" s="211"/>
      <c r="Y196" s="211"/>
      <c r="Z196" s="211"/>
      <c r="AA196" s="211"/>
      <c r="AB196" s="211"/>
      <c r="AC196" s="211"/>
      <c r="AD196" s="212"/>
      <c r="AE196" s="218"/>
      <c r="AF196" s="218"/>
      <c r="AG196" s="218"/>
    </row>
    <row r="197" spans="2:30" ht="18.75" customHeight="1">
      <c r="B197" s="213" t="s">
        <v>47</v>
      </c>
      <c r="C197" s="214"/>
      <c r="D197" s="214"/>
      <c r="E197" s="214"/>
      <c r="F197" s="215"/>
      <c r="G197" s="213" t="s">
        <v>48</v>
      </c>
      <c r="H197" s="214"/>
      <c r="I197" s="214"/>
      <c r="J197" s="214"/>
      <c r="K197" s="214"/>
      <c r="L197" s="214"/>
      <c r="M197" s="214"/>
      <c r="N197" s="214"/>
      <c r="O197" s="214"/>
      <c r="P197" s="214"/>
      <c r="Q197" s="215"/>
      <c r="R197" s="209" t="s">
        <v>1</v>
      </c>
      <c r="S197" s="209"/>
      <c r="T197" s="213" t="s">
        <v>49</v>
      </c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5"/>
    </row>
    <row r="198" spans="2:30" ht="27" customHeight="1">
      <c r="B198" s="199">
        <f>'一覧予備'!$B$20</f>
      </c>
      <c r="C198" s="200"/>
      <c r="D198" s="200"/>
      <c r="E198" s="200"/>
      <c r="F198" s="201"/>
      <c r="G198" s="199">
        <f>IF(B196="","",VLOOKUP(B198,'選手データ入力'!$A$2:$N$42,2,0))</f>
      </c>
      <c r="H198" s="200"/>
      <c r="I198" s="200"/>
      <c r="J198" s="200"/>
      <c r="K198" s="200"/>
      <c r="L198" s="200"/>
      <c r="M198" s="200"/>
      <c r="N198" s="200"/>
      <c r="O198" s="200"/>
      <c r="P198" s="200"/>
      <c r="Q198" s="201"/>
      <c r="R198" s="205">
        <f>IF(B196="","",VLOOKUP(B198,'選手データ入力'!$A$2:$N$42,4,0))</f>
      </c>
      <c r="S198" s="206"/>
      <c r="T198" s="199">
        <f>IF(B198="","",'基本入力'!$B$9)</f>
      </c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1"/>
    </row>
    <row r="199" spans="2:30" ht="27" customHeight="1">
      <c r="B199" s="202"/>
      <c r="C199" s="203"/>
      <c r="D199" s="203"/>
      <c r="E199" s="203"/>
      <c r="F199" s="204"/>
      <c r="G199" s="202"/>
      <c r="H199" s="203"/>
      <c r="I199" s="203"/>
      <c r="J199" s="203"/>
      <c r="K199" s="203"/>
      <c r="L199" s="203"/>
      <c r="M199" s="203"/>
      <c r="N199" s="203"/>
      <c r="O199" s="203"/>
      <c r="P199" s="203"/>
      <c r="Q199" s="204"/>
      <c r="R199" s="207"/>
      <c r="S199" s="208"/>
      <c r="T199" s="202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4"/>
    </row>
    <row r="200" spans="1:32" ht="13.5">
      <c r="A200" s="9" t="s">
        <v>90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2:30" ht="17.25">
      <c r="B201" s="216" t="s">
        <v>51</v>
      </c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</row>
    <row r="202" spans="2:33" ht="18.75" customHeight="1">
      <c r="B202" s="196" t="s">
        <v>45</v>
      </c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8"/>
      <c r="O202" s="192" t="s">
        <v>43</v>
      </c>
      <c r="P202" s="193"/>
      <c r="Q202" s="196" t="s">
        <v>46</v>
      </c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8"/>
      <c r="AE202" s="217" t="s">
        <v>96</v>
      </c>
      <c r="AF202" s="217"/>
      <c r="AG202" s="217"/>
    </row>
    <row r="203" spans="2:33" ht="31.5" customHeight="1">
      <c r="B203" s="210">
        <f>IF('選手データ入力'!G30="","",VLOOKUP(B205,'選手データ入力'!$A$2:$N$42,7,0))</f>
      </c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2"/>
      <c r="O203" s="194"/>
      <c r="P203" s="195"/>
      <c r="Q203" s="213" t="s">
        <v>44</v>
      </c>
      <c r="R203" s="214"/>
      <c r="S203" s="214"/>
      <c r="T203" s="214"/>
      <c r="U203" s="215"/>
      <c r="V203" s="210">
        <f>IF(B203="","",VLOOKUP(B205,'選手データ入力'!$A$2:$N$42,9,0))</f>
      </c>
      <c r="W203" s="211"/>
      <c r="X203" s="211"/>
      <c r="Y203" s="211"/>
      <c r="Z203" s="211"/>
      <c r="AA203" s="211"/>
      <c r="AB203" s="211"/>
      <c r="AC203" s="211"/>
      <c r="AD203" s="212"/>
      <c r="AE203" s="218"/>
      <c r="AF203" s="218"/>
      <c r="AG203" s="218"/>
    </row>
    <row r="204" spans="2:30" ht="18.75" customHeight="1">
      <c r="B204" s="213" t="s">
        <v>47</v>
      </c>
      <c r="C204" s="214"/>
      <c r="D204" s="214"/>
      <c r="E204" s="214"/>
      <c r="F204" s="215"/>
      <c r="G204" s="213" t="s">
        <v>48</v>
      </c>
      <c r="H204" s="214"/>
      <c r="I204" s="214"/>
      <c r="J204" s="214"/>
      <c r="K204" s="214"/>
      <c r="L204" s="214"/>
      <c r="M204" s="214"/>
      <c r="N204" s="214"/>
      <c r="O204" s="214"/>
      <c r="P204" s="214"/>
      <c r="Q204" s="215"/>
      <c r="R204" s="209" t="s">
        <v>1</v>
      </c>
      <c r="S204" s="209"/>
      <c r="T204" s="213" t="s">
        <v>49</v>
      </c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5"/>
    </row>
    <row r="205" spans="2:30" ht="27" customHeight="1">
      <c r="B205" s="199">
        <f>'一覧予備'!$B$21</f>
      </c>
      <c r="C205" s="200"/>
      <c r="D205" s="200"/>
      <c r="E205" s="200"/>
      <c r="F205" s="201"/>
      <c r="G205" s="199">
        <f>IF(B203="","",VLOOKUP(B205,'選手データ入力'!$A$2:$N$42,2,0))</f>
      </c>
      <c r="H205" s="200"/>
      <c r="I205" s="200"/>
      <c r="J205" s="200"/>
      <c r="K205" s="200"/>
      <c r="L205" s="200"/>
      <c r="M205" s="200"/>
      <c r="N205" s="200"/>
      <c r="O205" s="200"/>
      <c r="P205" s="200"/>
      <c r="Q205" s="201"/>
      <c r="R205" s="205">
        <f>IF(B203="","",VLOOKUP(B205,'選手データ入力'!$A$2:$N$42,4,0))</f>
      </c>
      <c r="S205" s="206"/>
      <c r="T205" s="199">
        <f>IF(B205="","",'基本入力'!$B$9)</f>
      </c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1"/>
    </row>
    <row r="206" spans="2:30" ht="27" customHeight="1">
      <c r="B206" s="202"/>
      <c r="C206" s="203"/>
      <c r="D206" s="203"/>
      <c r="E206" s="203"/>
      <c r="F206" s="204"/>
      <c r="G206" s="202"/>
      <c r="H206" s="203"/>
      <c r="I206" s="203"/>
      <c r="J206" s="203"/>
      <c r="K206" s="203"/>
      <c r="L206" s="203"/>
      <c r="M206" s="203"/>
      <c r="N206" s="203"/>
      <c r="O206" s="203"/>
      <c r="P206" s="203"/>
      <c r="Q206" s="204"/>
      <c r="R206" s="207"/>
      <c r="S206" s="208"/>
      <c r="T206" s="202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4"/>
    </row>
    <row r="207" spans="1:32" ht="13.5">
      <c r="A207" s="9" t="s">
        <v>90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2:30" ht="18" customHeight="1">
      <c r="B208" s="216" t="s">
        <v>51</v>
      </c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</row>
    <row r="209" spans="2:33" ht="19.5" customHeight="1">
      <c r="B209" s="196" t="s">
        <v>45</v>
      </c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8"/>
      <c r="O209" s="192" t="s">
        <v>43</v>
      </c>
      <c r="P209" s="193"/>
      <c r="Q209" s="196" t="s">
        <v>46</v>
      </c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8"/>
      <c r="AE209" s="217" t="s">
        <v>96</v>
      </c>
      <c r="AF209" s="217"/>
      <c r="AG209" s="217"/>
    </row>
    <row r="210" spans="2:33" ht="31.5" customHeight="1">
      <c r="B210" s="210">
        <f>IF('選手データ入力'!G31="","",VLOOKUP(B212,'選手データ入力'!$A$2:$N$42,7,0))</f>
      </c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2"/>
      <c r="O210" s="194"/>
      <c r="P210" s="195"/>
      <c r="Q210" s="213" t="s">
        <v>44</v>
      </c>
      <c r="R210" s="214"/>
      <c r="S210" s="214"/>
      <c r="T210" s="214"/>
      <c r="U210" s="215"/>
      <c r="V210" s="210">
        <f>IF(B210="","",VLOOKUP(B212,'選手データ入力'!$A$2:$N$42,9,0))</f>
      </c>
      <c r="W210" s="211"/>
      <c r="X210" s="211"/>
      <c r="Y210" s="211"/>
      <c r="Z210" s="211"/>
      <c r="AA210" s="211"/>
      <c r="AB210" s="211"/>
      <c r="AC210" s="211"/>
      <c r="AD210" s="212"/>
      <c r="AE210" s="218"/>
      <c r="AF210" s="218"/>
      <c r="AG210" s="218"/>
    </row>
    <row r="211" spans="2:30" ht="18.75" customHeight="1">
      <c r="B211" s="213" t="s">
        <v>47</v>
      </c>
      <c r="C211" s="214"/>
      <c r="D211" s="214"/>
      <c r="E211" s="214"/>
      <c r="F211" s="215"/>
      <c r="G211" s="213" t="s">
        <v>48</v>
      </c>
      <c r="H211" s="214"/>
      <c r="I211" s="214"/>
      <c r="J211" s="214"/>
      <c r="K211" s="214"/>
      <c r="L211" s="214"/>
      <c r="M211" s="214"/>
      <c r="N211" s="214"/>
      <c r="O211" s="214"/>
      <c r="P211" s="214"/>
      <c r="Q211" s="215"/>
      <c r="R211" s="209" t="s">
        <v>1</v>
      </c>
      <c r="S211" s="209"/>
      <c r="T211" s="213" t="s">
        <v>49</v>
      </c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5"/>
    </row>
    <row r="212" spans="2:30" ht="27" customHeight="1">
      <c r="B212" s="199">
        <f>'一覧予備'!$B$22</f>
      </c>
      <c r="C212" s="200"/>
      <c r="D212" s="200"/>
      <c r="E212" s="200"/>
      <c r="F212" s="201"/>
      <c r="G212" s="199">
        <f>IF(B210="","",VLOOKUP(B212,'選手データ入力'!$A$2:$N$42,2,0))</f>
      </c>
      <c r="H212" s="200"/>
      <c r="I212" s="200"/>
      <c r="J212" s="200"/>
      <c r="K212" s="200"/>
      <c r="L212" s="200"/>
      <c r="M212" s="200"/>
      <c r="N212" s="200"/>
      <c r="O212" s="200"/>
      <c r="P212" s="200"/>
      <c r="Q212" s="201"/>
      <c r="R212" s="205">
        <f>IF(B210="","",VLOOKUP(B212,'選手データ入力'!$A$2:$N$42,4,0))</f>
      </c>
      <c r="S212" s="206"/>
      <c r="T212" s="199">
        <f>IF(B212="","",'基本入力'!$B$9)</f>
      </c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1"/>
    </row>
    <row r="213" spans="2:30" ht="27" customHeight="1">
      <c r="B213" s="202"/>
      <c r="C213" s="203"/>
      <c r="D213" s="203"/>
      <c r="E213" s="203"/>
      <c r="F213" s="204"/>
      <c r="G213" s="202"/>
      <c r="H213" s="203"/>
      <c r="I213" s="203"/>
      <c r="J213" s="203"/>
      <c r="K213" s="203"/>
      <c r="L213" s="203"/>
      <c r="M213" s="203"/>
      <c r="N213" s="203"/>
      <c r="O213" s="203"/>
      <c r="P213" s="203"/>
      <c r="Q213" s="204"/>
      <c r="R213" s="207"/>
      <c r="S213" s="208"/>
      <c r="T213" s="202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4"/>
    </row>
    <row r="214" spans="1:32" ht="13.5">
      <c r="A214" s="9" t="s">
        <v>90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2:30" ht="18" customHeight="1">
      <c r="B215" s="216" t="s">
        <v>51</v>
      </c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</row>
    <row r="216" spans="2:33" ht="19.5" customHeight="1">
      <c r="B216" s="196" t="s">
        <v>45</v>
      </c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8"/>
      <c r="O216" s="192" t="s">
        <v>43</v>
      </c>
      <c r="P216" s="193"/>
      <c r="Q216" s="196" t="s">
        <v>46</v>
      </c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8"/>
      <c r="AE216" s="217" t="s">
        <v>96</v>
      </c>
      <c r="AF216" s="217"/>
      <c r="AG216" s="217"/>
    </row>
    <row r="217" spans="2:33" ht="31.5" customHeight="1">
      <c r="B217" s="210">
        <f>IF('選手データ入力'!G33="","",VLOOKUP(B219,'選手データ入力'!$A$2:$N$42,7,0))</f>
      </c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2"/>
      <c r="O217" s="194"/>
      <c r="P217" s="195"/>
      <c r="Q217" s="213" t="s">
        <v>44</v>
      </c>
      <c r="R217" s="214"/>
      <c r="S217" s="214"/>
      <c r="T217" s="214"/>
      <c r="U217" s="215"/>
      <c r="V217" s="210">
        <f>IF(B217="","",VLOOKUP(B219,'選手データ入力'!$A$2:$N$42,9,0))</f>
      </c>
      <c r="W217" s="211"/>
      <c r="X217" s="211"/>
      <c r="Y217" s="211"/>
      <c r="Z217" s="211"/>
      <c r="AA217" s="211"/>
      <c r="AB217" s="211"/>
      <c r="AC217" s="211"/>
      <c r="AD217" s="212"/>
      <c r="AE217" s="218"/>
      <c r="AF217" s="218"/>
      <c r="AG217" s="218"/>
    </row>
    <row r="218" spans="2:30" ht="18.75" customHeight="1">
      <c r="B218" s="213" t="s">
        <v>47</v>
      </c>
      <c r="C218" s="214"/>
      <c r="D218" s="214"/>
      <c r="E218" s="214"/>
      <c r="F218" s="215"/>
      <c r="G218" s="213" t="s">
        <v>48</v>
      </c>
      <c r="H218" s="214"/>
      <c r="I218" s="214"/>
      <c r="J218" s="214"/>
      <c r="K218" s="214"/>
      <c r="L218" s="214"/>
      <c r="M218" s="214"/>
      <c r="N218" s="214"/>
      <c r="O218" s="214"/>
      <c r="P218" s="214"/>
      <c r="Q218" s="215"/>
      <c r="R218" s="209" t="s">
        <v>1</v>
      </c>
      <c r="S218" s="209"/>
      <c r="T218" s="213" t="s">
        <v>49</v>
      </c>
      <c r="U218" s="214"/>
      <c r="V218" s="214"/>
      <c r="W218" s="214"/>
      <c r="X218" s="214"/>
      <c r="Y218" s="214"/>
      <c r="Z218" s="214"/>
      <c r="AA218" s="214"/>
      <c r="AB218" s="214"/>
      <c r="AC218" s="214"/>
      <c r="AD218" s="215"/>
    </row>
    <row r="219" spans="2:30" ht="27" customHeight="1">
      <c r="B219" s="199">
        <f>'一覧予備'!$B$23</f>
      </c>
      <c r="C219" s="200"/>
      <c r="D219" s="200"/>
      <c r="E219" s="200"/>
      <c r="F219" s="201"/>
      <c r="G219" s="199">
        <f>IF(B217="","",VLOOKUP(B219,'選手データ入力'!$A$2:$N$42,2,0))</f>
      </c>
      <c r="H219" s="200"/>
      <c r="I219" s="200"/>
      <c r="J219" s="200"/>
      <c r="K219" s="200"/>
      <c r="L219" s="200"/>
      <c r="M219" s="200"/>
      <c r="N219" s="200"/>
      <c r="O219" s="200"/>
      <c r="P219" s="200"/>
      <c r="Q219" s="201"/>
      <c r="R219" s="205">
        <f>IF(B217="","",VLOOKUP(B219,'選手データ入力'!$A$2:$N$42,4,0))</f>
      </c>
      <c r="S219" s="206"/>
      <c r="T219" s="199">
        <f>IF(B219="","",'基本入力'!$B$9)</f>
      </c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1"/>
    </row>
    <row r="220" spans="2:30" ht="27" customHeight="1">
      <c r="B220" s="202"/>
      <c r="C220" s="203"/>
      <c r="D220" s="203"/>
      <c r="E220" s="203"/>
      <c r="F220" s="204"/>
      <c r="G220" s="202"/>
      <c r="H220" s="203"/>
      <c r="I220" s="203"/>
      <c r="J220" s="203"/>
      <c r="K220" s="203"/>
      <c r="L220" s="203"/>
      <c r="M220" s="203"/>
      <c r="N220" s="203"/>
      <c r="O220" s="203"/>
      <c r="P220" s="203"/>
      <c r="Q220" s="204"/>
      <c r="R220" s="207"/>
      <c r="S220" s="208"/>
      <c r="T220" s="202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4"/>
    </row>
    <row r="221" spans="1:32" ht="13.5">
      <c r="A221" s="9" t="s">
        <v>90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3" spans="1:32" ht="13.5" customHeight="1">
      <c r="A223" s="9" t="s">
        <v>90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2:30" ht="17.25">
      <c r="B224" s="216" t="s">
        <v>51</v>
      </c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</row>
    <row r="225" spans="2:33" s="7" customFormat="1" ht="18.75" customHeight="1">
      <c r="B225" s="196" t="s">
        <v>45</v>
      </c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8"/>
      <c r="O225" s="192" t="s">
        <v>43</v>
      </c>
      <c r="P225" s="193"/>
      <c r="Q225" s="196" t="s">
        <v>46</v>
      </c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8"/>
      <c r="AE225" s="217" t="s">
        <v>96</v>
      </c>
      <c r="AF225" s="217"/>
      <c r="AG225" s="217"/>
    </row>
    <row r="226" spans="2:33" ht="31.5" customHeight="1">
      <c r="B226" s="210">
        <f>IF('選手データ入力'!G34="","",VLOOKUP(B228,'選手データ入力'!$A$2:$N$42,7,0))</f>
      </c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2"/>
      <c r="O226" s="194"/>
      <c r="P226" s="195"/>
      <c r="Q226" s="213" t="s">
        <v>44</v>
      </c>
      <c r="R226" s="214"/>
      <c r="S226" s="214"/>
      <c r="T226" s="214"/>
      <c r="U226" s="215"/>
      <c r="V226" s="210">
        <f>IF(B226="","",VLOOKUP(B228,'選手データ入力'!$A$2:$N$42,9,0))</f>
      </c>
      <c r="W226" s="211"/>
      <c r="X226" s="211"/>
      <c r="Y226" s="211"/>
      <c r="Z226" s="211"/>
      <c r="AA226" s="211"/>
      <c r="AB226" s="211"/>
      <c r="AC226" s="211"/>
      <c r="AD226" s="212"/>
      <c r="AE226" s="218"/>
      <c r="AF226" s="218"/>
      <c r="AG226" s="218"/>
    </row>
    <row r="227" spans="2:30" ht="18.75" customHeight="1">
      <c r="B227" s="213" t="s">
        <v>47</v>
      </c>
      <c r="C227" s="214"/>
      <c r="D227" s="214"/>
      <c r="E227" s="214"/>
      <c r="F227" s="215"/>
      <c r="G227" s="213" t="s">
        <v>48</v>
      </c>
      <c r="H227" s="214"/>
      <c r="I227" s="214"/>
      <c r="J227" s="214"/>
      <c r="K227" s="214"/>
      <c r="L227" s="214"/>
      <c r="M227" s="214"/>
      <c r="N227" s="214"/>
      <c r="O227" s="214"/>
      <c r="P227" s="214"/>
      <c r="Q227" s="215"/>
      <c r="R227" s="209" t="s">
        <v>1</v>
      </c>
      <c r="S227" s="209"/>
      <c r="T227" s="213" t="s">
        <v>49</v>
      </c>
      <c r="U227" s="214"/>
      <c r="V227" s="214"/>
      <c r="W227" s="214"/>
      <c r="X227" s="214"/>
      <c r="Y227" s="214"/>
      <c r="Z227" s="214"/>
      <c r="AA227" s="214"/>
      <c r="AB227" s="214"/>
      <c r="AC227" s="214"/>
      <c r="AD227" s="215"/>
    </row>
    <row r="228" spans="2:30" ht="27" customHeight="1">
      <c r="B228" s="199">
        <f>'一覧予備'!$B$24</f>
      </c>
      <c r="C228" s="200"/>
      <c r="D228" s="200"/>
      <c r="E228" s="200"/>
      <c r="F228" s="201"/>
      <c r="G228" s="199">
        <f>IF(B226="","",VLOOKUP(B228,'選手データ入力'!$A$2:$N$42,2,0))</f>
      </c>
      <c r="H228" s="200"/>
      <c r="I228" s="200"/>
      <c r="J228" s="200"/>
      <c r="K228" s="200"/>
      <c r="L228" s="200"/>
      <c r="M228" s="200"/>
      <c r="N228" s="200"/>
      <c r="O228" s="200"/>
      <c r="P228" s="200"/>
      <c r="Q228" s="201"/>
      <c r="R228" s="205">
        <f>IF(B226="","",VLOOKUP(B228,'選手データ入力'!$A$2:$N$42,4,0))</f>
      </c>
      <c r="S228" s="206"/>
      <c r="T228" s="199">
        <f>IF(B228="","",'基本入力'!$B$9)</f>
      </c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1"/>
    </row>
    <row r="229" spans="2:30" ht="27" customHeight="1">
      <c r="B229" s="202"/>
      <c r="C229" s="203"/>
      <c r="D229" s="203"/>
      <c r="E229" s="203"/>
      <c r="F229" s="204"/>
      <c r="G229" s="202"/>
      <c r="H229" s="203"/>
      <c r="I229" s="203"/>
      <c r="J229" s="203"/>
      <c r="K229" s="203"/>
      <c r="L229" s="203"/>
      <c r="M229" s="203"/>
      <c r="N229" s="203"/>
      <c r="O229" s="203"/>
      <c r="P229" s="203"/>
      <c r="Q229" s="204"/>
      <c r="R229" s="207"/>
      <c r="S229" s="208"/>
      <c r="T229" s="202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4"/>
    </row>
    <row r="230" spans="1:32" ht="13.5">
      <c r="A230" s="9" t="s">
        <v>90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2:30" ht="17.25">
      <c r="B231" s="216" t="s">
        <v>51</v>
      </c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</row>
    <row r="232" spans="2:33" ht="18.75" customHeight="1">
      <c r="B232" s="196" t="s">
        <v>45</v>
      </c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8"/>
      <c r="O232" s="192" t="s">
        <v>43</v>
      </c>
      <c r="P232" s="193"/>
      <c r="Q232" s="196" t="s">
        <v>46</v>
      </c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8"/>
      <c r="AE232" s="217" t="s">
        <v>96</v>
      </c>
      <c r="AF232" s="217"/>
      <c r="AG232" s="217"/>
    </row>
    <row r="233" spans="2:33" ht="31.5" customHeight="1">
      <c r="B233" s="210">
        <f>IF('選手データ入力'!G35="","",VLOOKUP(B235,'選手データ入力'!$A$2:$N$42,7,0))</f>
      </c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2"/>
      <c r="O233" s="194"/>
      <c r="P233" s="195"/>
      <c r="Q233" s="213" t="s">
        <v>44</v>
      </c>
      <c r="R233" s="214"/>
      <c r="S233" s="214"/>
      <c r="T233" s="214"/>
      <c r="U233" s="215"/>
      <c r="V233" s="210">
        <f>IF(B233="","",VLOOKUP(B235,'選手データ入力'!$A$2:$N$42,9,0))</f>
      </c>
      <c r="W233" s="211"/>
      <c r="X233" s="211"/>
      <c r="Y233" s="211"/>
      <c r="Z233" s="211"/>
      <c r="AA233" s="211"/>
      <c r="AB233" s="211"/>
      <c r="AC233" s="211"/>
      <c r="AD233" s="212"/>
      <c r="AE233" s="218"/>
      <c r="AF233" s="218"/>
      <c r="AG233" s="218"/>
    </row>
    <row r="234" spans="2:30" ht="18.75" customHeight="1">
      <c r="B234" s="213" t="s">
        <v>47</v>
      </c>
      <c r="C234" s="214"/>
      <c r="D234" s="214"/>
      <c r="E234" s="214"/>
      <c r="F234" s="215"/>
      <c r="G234" s="213" t="s">
        <v>48</v>
      </c>
      <c r="H234" s="214"/>
      <c r="I234" s="214"/>
      <c r="J234" s="214"/>
      <c r="K234" s="214"/>
      <c r="L234" s="214"/>
      <c r="M234" s="214"/>
      <c r="N234" s="214"/>
      <c r="O234" s="214"/>
      <c r="P234" s="214"/>
      <c r="Q234" s="215"/>
      <c r="R234" s="209" t="s">
        <v>1</v>
      </c>
      <c r="S234" s="209"/>
      <c r="T234" s="213" t="s">
        <v>49</v>
      </c>
      <c r="U234" s="214"/>
      <c r="V234" s="214"/>
      <c r="W234" s="214"/>
      <c r="X234" s="214"/>
      <c r="Y234" s="214"/>
      <c r="Z234" s="214"/>
      <c r="AA234" s="214"/>
      <c r="AB234" s="214"/>
      <c r="AC234" s="214"/>
      <c r="AD234" s="215"/>
    </row>
    <row r="235" spans="2:30" ht="27" customHeight="1">
      <c r="B235" s="199">
        <f>'一覧予備'!$B$25</f>
      </c>
      <c r="C235" s="200"/>
      <c r="D235" s="200"/>
      <c r="E235" s="200"/>
      <c r="F235" s="201"/>
      <c r="G235" s="199">
        <f>IF(B233="","",VLOOKUP(B235,'選手データ入力'!$A$2:$N$42,2,0))</f>
      </c>
      <c r="H235" s="200"/>
      <c r="I235" s="200"/>
      <c r="J235" s="200"/>
      <c r="K235" s="200"/>
      <c r="L235" s="200"/>
      <c r="M235" s="200"/>
      <c r="N235" s="200"/>
      <c r="O235" s="200"/>
      <c r="P235" s="200"/>
      <c r="Q235" s="201"/>
      <c r="R235" s="205">
        <f>IF(B233="","",VLOOKUP(B235,'選手データ入力'!$A$2:$N$42,4,0))</f>
      </c>
      <c r="S235" s="206"/>
      <c r="T235" s="199">
        <f>IF(B235="","",'基本入力'!$B$9)</f>
      </c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1"/>
    </row>
    <row r="236" spans="2:30" ht="27" customHeight="1">
      <c r="B236" s="202"/>
      <c r="C236" s="203"/>
      <c r="D236" s="203"/>
      <c r="E236" s="203"/>
      <c r="F236" s="204"/>
      <c r="G236" s="202"/>
      <c r="H236" s="203"/>
      <c r="I236" s="203"/>
      <c r="J236" s="203"/>
      <c r="K236" s="203"/>
      <c r="L236" s="203"/>
      <c r="M236" s="203"/>
      <c r="N236" s="203"/>
      <c r="O236" s="203"/>
      <c r="P236" s="203"/>
      <c r="Q236" s="204"/>
      <c r="R236" s="207"/>
      <c r="S236" s="208"/>
      <c r="T236" s="202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4"/>
    </row>
    <row r="237" spans="1:32" ht="13.5">
      <c r="A237" s="9" t="s">
        <v>90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2:30" ht="17.25">
      <c r="B238" s="216" t="s">
        <v>51</v>
      </c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</row>
    <row r="239" spans="2:33" ht="18.75" customHeight="1">
      <c r="B239" s="196" t="s">
        <v>45</v>
      </c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8"/>
      <c r="O239" s="192" t="s">
        <v>43</v>
      </c>
      <c r="P239" s="193"/>
      <c r="Q239" s="196" t="s">
        <v>46</v>
      </c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8"/>
      <c r="AE239" s="217" t="s">
        <v>96</v>
      </c>
      <c r="AF239" s="217"/>
      <c r="AG239" s="217"/>
    </row>
    <row r="240" spans="2:33" ht="31.5" customHeight="1">
      <c r="B240" s="210">
        <f>IF('選手データ入力'!G36="","",VLOOKUP(B242,'選手データ入力'!$A$2:$N$42,7,0))</f>
      </c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2"/>
      <c r="O240" s="194"/>
      <c r="P240" s="195"/>
      <c r="Q240" s="213" t="s">
        <v>44</v>
      </c>
      <c r="R240" s="214"/>
      <c r="S240" s="214"/>
      <c r="T240" s="214"/>
      <c r="U240" s="215"/>
      <c r="V240" s="210">
        <f>IF(B240="","",VLOOKUP(B242,'選手データ入力'!$A$2:$N$42,9,0))</f>
      </c>
      <c r="W240" s="211"/>
      <c r="X240" s="211"/>
      <c r="Y240" s="211"/>
      <c r="Z240" s="211"/>
      <c r="AA240" s="211"/>
      <c r="AB240" s="211"/>
      <c r="AC240" s="211"/>
      <c r="AD240" s="212"/>
      <c r="AE240" s="218"/>
      <c r="AF240" s="218"/>
      <c r="AG240" s="218"/>
    </row>
    <row r="241" spans="2:30" ht="18.75" customHeight="1">
      <c r="B241" s="213" t="s">
        <v>47</v>
      </c>
      <c r="C241" s="214"/>
      <c r="D241" s="214"/>
      <c r="E241" s="214"/>
      <c r="F241" s="215"/>
      <c r="G241" s="213" t="s">
        <v>48</v>
      </c>
      <c r="H241" s="214"/>
      <c r="I241" s="214"/>
      <c r="J241" s="214"/>
      <c r="K241" s="214"/>
      <c r="L241" s="214"/>
      <c r="M241" s="214"/>
      <c r="N241" s="214"/>
      <c r="O241" s="214"/>
      <c r="P241" s="214"/>
      <c r="Q241" s="215"/>
      <c r="R241" s="209" t="s">
        <v>1</v>
      </c>
      <c r="S241" s="209"/>
      <c r="T241" s="213" t="s">
        <v>49</v>
      </c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5"/>
    </row>
    <row r="242" spans="2:30" ht="27" customHeight="1">
      <c r="B242" s="199">
        <f>'一覧予備'!$B$26</f>
      </c>
      <c r="C242" s="200"/>
      <c r="D242" s="200"/>
      <c r="E242" s="200"/>
      <c r="F242" s="201"/>
      <c r="G242" s="199">
        <f>IF(B240="","",VLOOKUP(B242,'選手データ入力'!$A$2:$N$42,2,0))</f>
      </c>
      <c r="H242" s="200"/>
      <c r="I242" s="200"/>
      <c r="J242" s="200"/>
      <c r="K242" s="200"/>
      <c r="L242" s="200"/>
      <c r="M242" s="200"/>
      <c r="N242" s="200"/>
      <c r="O242" s="200"/>
      <c r="P242" s="200"/>
      <c r="Q242" s="201"/>
      <c r="R242" s="205">
        <f>IF(B240="","",VLOOKUP(B242,'選手データ入力'!$A$2:$N$42,4,0))</f>
      </c>
      <c r="S242" s="206"/>
      <c r="T242" s="199">
        <f>IF(B242="","",'基本入力'!$B$9)</f>
      </c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1"/>
    </row>
    <row r="243" spans="2:30" ht="27" customHeight="1">
      <c r="B243" s="202"/>
      <c r="C243" s="203"/>
      <c r="D243" s="203"/>
      <c r="E243" s="203"/>
      <c r="F243" s="204"/>
      <c r="G243" s="202"/>
      <c r="H243" s="203"/>
      <c r="I243" s="203"/>
      <c r="J243" s="203"/>
      <c r="K243" s="203"/>
      <c r="L243" s="203"/>
      <c r="M243" s="203"/>
      <c r="N243" s="203"/>
      <c r="O243" s="203"/>
      <c r="P243" s="203"/>
      <c r="Q243" s="204"/>
      <c r="R243" s="207"/>
      <c r="S243" s="208"/>
      <c r="T243" s="202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4"/>
    </row>
    <row r="244" spans="1:32" ht="13.5">
      <c r="A244" s="9" t="s">
        <v>90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2:30" ht="18" customHeight="1">
      <c r="B245" s="216" t="s">
        <v>51</v>
      </c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</row>
    <row r="246" spans="2:33" ht="19.5" customHeight="1">
      <c r="B246" s="196" t="s">
        <v>45</v>
      </c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8"/>
      <c r="O246" s="192" t="s">
        <v>43</v>
      </c>
      <c r="P246" s="193"/>
      <c r="Q246" s="196" t="s">
        <v>46</v>
      </c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8"/>
      <c r="AE246" s="217" t="s">
        <v>96</v>
      </c>
      <c r="AF246" s="217"/>
      <c r="AG246" s="217"/>
    </row>
    <row r="247" spans="2:33" ht="31.5" customHeight="1">
      <c r="B247" s="210">
        <f>IF('選手データ入力'!G37="","",VLOOKUP(B249,'選手データ入力'!$A$2:$N$42,7,0))</f>
      </c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2"/>
      <c r="O247" s="194"/>
      <c r="P247" s="195"/>
      <c r="Q247" s="213" t="s">
        <v>44</v>
      </c>
      <c r="R247" s="214"/>
      <c r="S247" s="214"/>
      <c r="T247" s="214"/>
      <c r="U247" s="215"/>
      <c r="V247" s="210">
        <f>IF(B247="","",VLOOKUP(B249,'選手データ入力'!$A$2:$N$42,9,0))</f>
      </c>
      <c r="W247" s="211"/>
      <c r="X247" s="211"/>
      <c r="Y247" s="211"/>
      <c r="Z247" s="211"/>
      <c r="AA247" s="211"/>
      <c r="AB247" s="211"/>
      <c r="AC247" s="211"/>
      <c r="AD247" s="212"/>
      <c r="AE247" s="218"/>
      <c r="AF247" s="218"/>
      <c r="AG247" s="218"/>
    </row>
    <row r="248" spans="2:30" ht="18.75" customHeight="1">
      <c r="B248" s="213" t="s">
        <v>47</v>
      </c>
      <c r="C248" s="214"/>
      <c r="D248" s="214"/>
      <c r="E248" s="214"/>
      <c r="F248" s="215"/>
      <c r="G248" s="213" t="s">
        <v>48</v>
      </c>
      <c r="H248" s="214"/>
      <c r="I248" s="214"/>
      <c r="J248" s="214"/>
      <c r="K248" s="214"/>
      <c r="L248" s="214"/>
      <c r="M248" s="214"/>
      <c r="N248" s="214"/>
      <c r="O248" s="214"/>
      <c r="P248" s="214"/>
      <c r="Q248" s="215"/>
      <c r="R248" s="209" t="s">
        <v>1</v>
      </c>
      <c r="S248" s="209"/>
      <c r="T248" s="213" t="s">
        <v>49</v>
      </c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5"/>
    </row>
    <row r="249" spans="2:30" ht="27" customHeight="1">
      <c r="B249" s="199">
        <f>'一覧予備'!$B$27</f>
      </c>
      <c r="C249" s="200"/>
      <c r="D249" s="200"/>
      <c r="E249" s="200"/>
      <c r="F249" s="201"/>
      <c r="G249" s="199">
        <f>IF(B247="","",VLOOKUP(B249,'選手データ入力'!$A$2:$N$42,2,0))</f>
      </c>
      <c r="H249" s="200"/>
      <c r="I249" s="200"/>
      <c r="J249" s="200"/>
      <c r="K249" s="200"/>
      <c r="L249" s="200"/>
      <c r="M249" s="200"/>
      <c r="N249" s="200"/>
      <c r="O249" s="200"/>
      <c r="P249" s="200"/>
      <c r="Q249" s="201"/>
      <c r="R249" s="205">
        <f>IF(B247="","",VLOOKUP(B249,'選手データ入力'!$A$2:$N$42,4,0))</f>
      </c>
      <c r="S249" s="206"/>
      <c r="T249" s="199">
        <f>IF(B249="","",'基本入力'!$B$9)</f>
      </c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1"/>
    </row>
    <row r="250" spans="2:30" ht="27" customHeight="1">
      <c r="B250" s="202"/>
      <c r="C250" s="203"/>
      <c r="D250" s="203"/>
      <c r="E250" s="203"/>
      <c r="F250" s="204"/>
      <c r="G250" s="202"/>
      <c r="H250" s="203"/>
      <c r="I250" s="203"/>
      <c r="J250" s="203"/>
      <c r="K250" s="203"/>
      <c r="L250" s="203"/>
      <c r="M250" s="203"/>
      <c r="N250" s="203"/>
      <c r="O250" s="203"/>
      <c r="P250" s="203"/>
      <c r="Q250" s="204"/>
      <c r="R250" s="207"/>
      <c r="S250" s="208"/>
      <c r="T250" s="202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4"/>
    </row>
    <row r="251" spans="1:32" ht="13.5">
      <c r="A251" s="9" t="s">
        <v>90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2:30" ht="18" customHeight="1">
      <c r="B252" s="216" t="s">
        <v>51</v>
      </c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</row>
    <row r="253" spans="2:33" ht="19.5" customHeight="1">
      <c r="B253" s="196" t="s">
        <v>45</v>
      </c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8"/>
      <c r="O253" s="192" t="s">
        <v>43</v>
      </c>
      <c r="P253" s="193"/>
      <c r="Q253" s="196" t="s">
        <v>46</v>
      </c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8"/>
      <c r="AE253" s="217" t="s">
        <v>96</v>
      </c>
      <c r="AF253" s="217"/>
      <c r="AG253" s="217"/>
    </row>
    <row r="254" spans="2:33" ht="31.5" customHeight="1">
      <c r="B254" s="210">
        <f>IF('選手データ入力'!G38="","",VLOOKUP(B256,'選手データ入力'!$A$2:$N$42,7,0))</f>
      </c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2"/>
      <c r="O254" s="194"/>
      <c r="P254" s="195"/>
      <c r="Q254" s="213" t="s">
        <v>44</v>
      </c>
      <c r="R254" s="214"/>
      <c r="S254" s="214"/>
      <c r="T254" s="214"/>
      <c r="U254" s="215"/>
      <c r="V254" s="210">
        <f>IF(B254="","",VLOOKUP(B256,'選手データ入力'!$A$2:$N$42,9,0))</f>
      </c>
      <c r="W254" s="211"/>
      <c r="X254" s="211"/>
      <c r="Y254" s="211"/>
      <c r="Z254" s="211"/>
      <c r="AA254" s="211"/>
      <c r="AB254" s="211"/>
      <c r="AC254" s="211"/>
      <c r="AD254" s="212"/>
      <c r="AE254" s="218"/>
      <c r="AF254" s="218"/>
      <c r="AG254" s="218"/>
    </row>
    <row r="255" spans="2:30" ht="18.75" customHeight="1">
      <c r="B255" s="213" t="s">
        <v>47</v>
      </c>
      <c r="C255" s="214"/>
      <c r="D255" s="214"/>
      <c r="E255" s="214"/>
      <c r="F255" s="215"/>
      <c r="G255" s="213" t="s">
        <v>48</v>
      </c>
      <c r="H255" s="214"/>
      <c r="I255" s="214"/>
      <c r="J255" s="214"/>
      <c r="K255" s="214"/>
      <c r="L255" s="214"/>
      <c r="M255" s="214"/>
      <c r="N255" s="214"/>
      <c r="O255" s="214"/>
      <c r="P255" s="214"/>
      <c r="Q255" s="215"/>
      <c r="R255" s="209" t="s">
        <v>1</v>
      </c>
      <c r="S255" s="209"/>
      <c r="T255" s="213" t="s">
        <v>49</v>
      </c>
      <c r="U255" s="214"/>
      <c r="V255" s="214"/>
      <c r="W255" s="214"/>
      <c r="X255" s="214"/>
      <c r="Y255" s="214"/>
      <c r="Z255" s="214"/>
      <c r="AA255" s="214"/>
      <c r="AB255" s="214"/>
      <c r="AC255" s="214"/>
      <c r="AD255" s="215"/>
    </row>
    <row r="256" spans="2:30" ht="27" customHeight="1">
      <c r="B256" s="199">
        <f>'一覧予備'!$B$28</f>
      </c>
      <c r="C256" s="200"/>
      <c r="D256" s="200"/>
      <c r="E256" s="200"/>
      <c r="F256" s="201"/>
      <c r="G256" s="199">
        <f>IF(B254="","",VLOOKUP(B256,'選手データ入力'!$A$2:$N$42,2,0))</f>
      </c>
      <c r="H256" s="200"/>
      <c r="I256" s="200"/>
      <c r="J256" s="200"/>
      <c r="K256" s="200"/>
      <c r="L256" s="200"/>
      <c r="M256" s="200"/>
      <c r="N256" s="200"/>
      <c r="O256" s="200"/>
      <c r="P256" s="200"/>
      <c r="Q256" s="201"/>
      <c r="R256" s="205">
        <f>IF(B254="","",VLOOKUP(B256,'選手データ入力'!$A$2:$N$42,4,0))</f>
      </c>
      <c r="S256" s="206"/>
      <c r="T256" s="199">
        <f>IF(B256="","",'基本入力'!$B$9)</f>
      </c>
      <c r="U256" s="200"/>
      <c r="V256" s="200"/>
      <c r="W256" s="200"/>
      <c r="X256" s="200"/>
      <c r="Y256" s="200"/>
      <c r="Z256" s="200"/>
      <c r="AA256" s="200"/>
      <c r="AB256" s="200"/>
      <c r="AC256" s="200"/>
      <c r="AD256" s="201"/>
    </row>
    <row r="257" spans="2:30" ht="27" customHeight="1">
      <c r="B257" s="202"/>
      <c r="C257" s="203"/>
      <c r="D257" s="203"/>
      <c r="E257" s="203"/>
      <c r="F257" s="204"/>
      <c r="G257" s="202"/>
      <c r="H257" s="203"/>
      <c r="I257" s="203"/>
      <c r="J257" s="203"/>
      <c r="K257" s="203"/>
      <c r="L257" s="203"/>
      <c r="M257" s="203"/>
      <c r="N257" s="203"/>
      <c r="O257" s="203"/>
      <c r="P257" s="203"/>
      <c r="Q257" s="204"/>
      <c r="R257" s="207"/>
      <c r="S257" s="208"/>
      <c r="T257" s="202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4"/>
    </row>
    <row r="258" spans="1:32" ht="13.5">
      <c r="A258" s="9" t="s">
        <v>90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60" spans="1:31" ht="13.5" customHeight="1">
      <c r="A260" s="9" t="s">
        <v>90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2:30" ht="17.25">
      <c r="B261" s="216" t="s">
        <v>51</v>
      </c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</row>
    <row r="262" spans="2:33" s="7" customFormat="1" ht="18.75" customHeight="1">
      <c r="B262" s="196" t="s">
        <v>45</v>
      </c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8"/>
      <c r="O262" s="192" t="s">
        <v>43</v>
      </c>
      <c r="P262" s="193"/>
      <c r="Q262" s="196" t="s">
        <v>46</v>
      </c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8"/>
      <c r="AE262" s="217" t="s">
        <v>96</v>
      </c>
      <c r="AF262" s="217"/>
      <c r="AG262" s="217"/>
    </row>
    <row r="263" spans="2:33" ht="31.5" customHeight="1">
      <c r="B263" s="210">
        <f>IF('選手データ入力'!G39="","",VLOOKUP(B265,'選手データ入力'!$A$2:$N$42,7,0))</f>
      </c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2"/>
      <c r="O263" s="194"/>
      <c r="P263" s="195"/>
      <c r="Q263" s="213" t="s">
        <v>44</v>
      </c>
      <c r="R263" s="214"/>
      <c r="S263" s="214"/>
      <c r="T263" s="214"/>
      <c r="U263" s="215"/>
      <c r="V263" s="210">
        <f>IF(B263="","",VLOOKUP(B265,'選手データ入力'!$A$2:$N$42,9,0))</f>
      </c>
      <c r="W263" s="211"/>
      <c r="X263" s="211"/>
      <c r="Y263" s="211"/>
      <c r="Z263" s="211"/>
      <c r="AA263" s="211"/>
      <c r="AB263" s="211"/>
      <c r="AC263" s="211"/>
      <c r="AD263" s="212"/>
      <c r="AE263" s="218"/>
      <c r="AF263" s="218"/>
      <c r="AG263" s="218"/>
    </row>
    <row r="264" spans="2:30" ht="18.75" customHeight="1">
      <c r="B264" s="213" t="s">
        <v>47</v>
      </c>
      <c r="C264" s="214"/>
      <c r="D264" s="214"/>
      <c r="E264" s="214"/>
      <c r="F264" s="215"/>
      <c r="G264" s="213" t="s">
        <v>48</v>
      </c>
      <c r="H264" s="214"/>
      <c r="I264" s="214"/>
      <c r="J264" s="214"/>
      <c r="K264" s="214"/>
      <c r="L264" s="214"/>
      <c r="M264" s="214"/>
      <c r="N264" s="214"/>
      <c r="O264" s="214"/>
      <c r="P264" s="214"/>
      <c r="Q264" s="215"/>
      <c r="R264" s="209" t="s">
        <v>1</v>
      </c>
      <c r="S264" s="209"/>
      <c r="T264" s="213" t="s">
        <v>49</v>
      </c>
      <c r="U264" s="214"/>
      <c r="V264" s="214"/>
      <c r="W264" s="214"/>
      <c r="X264" s="214"/>
      <c r="Y264" s="214"/>
      <c r="Z264" s="214"/>
      <c r="AA264" s="214"/>
      <c r="AB264" s="214"/>
      <c r="AC264" s="214"/>
      <c r="AD264" s="215"/>
    </row>
    <row r="265" spans="2:30" ht="27" customHeight="1">
      <c r="B265" s="199">
        <f>'一覧予備'!$B$29</f>
      </c>
      <c r="C265" s="200"/>
      <c r="D265" s="200"/>
      <c r="E265" s="200"/>
      <c r="F265" s="201"/>
      <c r="G265" s="199">
        <f>IF(B263="","",VLOOKUP(B265,'選手データ入力'!$A$2:$N$42,2,0))</f>
      </c>
      <c r="H265" s="200"/>
      <c r="I265" s="200"/>
      <c r="J265" s="200"/>
      <c r="K265" s="200"/>
      <c r="L265" s="200"/>
      <c r="M265" s="200"/>
      <c r="N265" s="200"/>
      <c r="O265" s="200"/>
      <c r="P265" s="200"/>
      <c r="Q265" s="201"/>
      <c r="R265" s="205">
        <f>IF(B263="","",VLOOKUP(B265,'選手データ入力'!$A$2:$N$42,4,0))</f>
      </c>
      <c r="S265" s="206"/>
      <c r="T265" s="199">
        <f>IF(B265="","",'基本入力'!$B$9)</f>
      </c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1"/>
    </row>
    <row r="266" spans="2:30" ht="27" customHeight="1">
      <c r="B266" s="202"/>
      <c r="C266" s="203"/>
      <c r="D266" s="203"/>
      <c r="E266" s="203"/>
      <c r="F266" s="204"/>
      <c r="G266" s="202"/>
      <c r="H266" s="203"/>
      <c r="I266" s="203"/>
      <c r="J266" s="203"/>
      <c r="K266" s="203"/>
      <c r="L266" s="203"/>
      <c r="M266" s="203"/>
      <c r="N266" s="203"/>
      <c r="O266" s="203"/>
      <c r="P266" s="203"/>
      <c r="Q266" s="204"/>
      <c r="R266" s="207"/>
      <c r="S266" s="208"/>
      <c r="T266" s="202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4"/>
    </row>
    <row r="267" spans="1:32" ht="13.5">
      <c r="A267" s="9" t="s">
        <v>90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2:30" ht="17.25">
      <c r="B268" s="216" t="s">
        <v>51</v>
      </c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</row>
    <row r="269" spans="2:33" ht="18.75" customHeight="1">
      <c r="B269" s="196" t="s">
        <v>45</v>
      </c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8"/>
      <c r="O269" s="192" t="s">
        <v>43</v>
      </c>
      <c r="P269" s="193"/>
      <c r="Q269" s="196" t="s">
        <v>46</v>
      </c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8"/>
      <c r="AE269" s="217" t="s">
        <v>96</v>
      </c>
      <c r="AF269" s="217"/>
      <c r="AG269" s="217"/>
    </row>
    <row r="270" spans="2:33" ht="31.5" customHeight="1">
      <c r="B270" s="210">
        <f>IF('選手データ入力'!G40="","",VLOOKUP(B272,'選手データ入力'!$A$2:$N$42,7,0))</f>
      </c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2"/>
      <c r="O270" s="194"/>
      <c r="P270" s="195"/>
      <c r="Q270" s="213" t="s">
        <v>44</v>
      </c>
      <c r="R270" s="214"/>
      <c r="S270" s="214"/>
      <c r="T270" s="214"/>
      <c r="U270" s="215"/>
      <c r="V270" s="210">
        <f>IF(B270="","",VLOOKUP(B272,'選手データ入力'!$A$2:$N$42,9,0))</f>
      </c>
      <c r="W270" s="211"/>
      <c r="X270" s="211"/>
      <c r="Y270" s="211"/>
      <c r="Z270" s="211"/>
      <c r="AA270" s="211"/>
      <c r="AB270" s="211"/>
      <c r="AC270" s="211"/>
      <c r="AD270" s="212"/>
      <c r="AE270" s="218"/>
      <c r="AF270" s="218"/>
      <c r="AG270" s="218"/>
    </row>
    <row r="271" spans="2:30" ht="18.75" customHeight="1">
      <c r="B271" s="213" t="s">
        <v>47</v>
      </c>
      <c r="C271" s="214"/>
      <c r="D271" s="214"/>
      <c r="E271" s="214"/>
      <c r="F271" s="215"/>
      <c r="G271" s="213" t="s">
        <v>48</v>
      </c>
      <c r="H271" s="214"/>
      <c r="I271" s="214"/>
      <c r="J271" s="214"/>
      <c r="K271" s="214"/>
      <c r="L271" s="214"/>
      <c r="M271" s="214"/>
      <c r="N271" s="214"/>
      <c r="O271" s="214"/>
      <c r="P271" s="214"/>
      <c r="Q271" s="215"/>
      <c r="R271" s="209" t="s">
        <v>1</v>
      </c>
      <c r="S271" s="209"/>
      <c r="T271" s="213" t="s">
        <v>49</v>
      </c>
      <c r="U271" s="214"/>
      <c r="V271" s="214"/>
      <c r="W271" s="214"/>
      <c r="X271" s="214"/>
      <c r="Y271" s="214"/>
      <c r="Z271" s="214"/>
      <c r="AA271" s="214"/>
      <c r="AB271" s="214"/>
      <c r="AC271" s="214"/>
      <c r="AD271" s="215"/>
    </row>
    <row r="272" spans="2:30" ht="27" customHeight="1">
      <c r="B272" s="199">
        <f>'一覧予備'!$B$30</f>
      </c>
      <c r="C272" s="200"/>
      <c r="D272" s="200"/>
      <c r="E272" s="200"/>
      <c r="F272" s="201"/>
      <c r="G272" s="199">
        <f>IF(B270="","",VLOOKUP(B272,'選手データ入力'!$A$2:$N$42,2,0))</f>
      </c>
      <c r="H272" s="200"/>
      <c r="I272" s="200"/>
      <c r="J272" s="200"/>
      <c r="K272" s="200"/>
      <c r="L272" s="200"/>
      <c r="M272" s="200"/>
      <c r="N272" s="200"/>
      <c r="O272" s="200"/>
      <c r="P272" s="200"/>
      <c r="Q272" s="201"/>
      <c r="R272" s="205">
        <f>IF(B270="","",VLOOKUP(B272,'選手データ入力'!$A$2:$N$42,4,0))</f>
      </c>
      <c r="S272" s="206"/>
      <c r="T272" s="199">
        <f>IF(B272="","",'基本入力'!$B$9)</f>
      </c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1"/>
    </row>
    <row r="273" spans="2:30" ht="27" customHeight="1">
      <c r="B273" s="202"/>
      <c r="C273" s="203"/>
      <c r="D273" s="203"/>
      <c r="E273" s="203"/>
      <c r="F273" s="204"/>
      <c r="G273" s="202"/>
      <c r="H273" s="203"/>
      <c r="I273" s="203"/>
      <c r="J273" s="203"/>
      <c r="K273" s="203"/>
      <c r="L273" s="203"/>
      <c r="M273" s="203"/>
      <c r="N273" s="203"/>
      <c r="O273" s="203"/>
      <c r="P273" s="203"/>
      <c r="Q273" s="204"/>
      <c r="R273" s="207"/>
      <c r="S273" s="208"/>
      <c r="T273" s="202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4"/>
    </row>
    <row r="274" spans="1:32" ht="13.5">
      <c r="A274" s="9" t="s">
        <v>90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2:30" ht="17.25">
      <c r="B275" s="216" t="s">
        <v>51</v>
      </c>
      <c r="C275" s="216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</row>
    <row r="276" spans="2:33" ht="18.75" customHeight="1">
      <c r="B276" s="196" t="s">
        <v>45</v>
      </c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8"/>
      <c r="O276" s="192" t="s">
        <v>43</v>
      </c>
      <c r="P276" s="193"/>
      <c r="Q276" s="196" t="s">
        <v>46</v>
      </c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8"/>
      <c r="AE276" s="217" t="s">
        <v>96</v>
      </c>
      <c r="AF276" s="217"/>
      <c r="AG276" s="217"/>
    </row>
    <row r="277" spans="2:33" ht="31.5" customHeight="1">
      <c r="B277" s="210">
        <f>IF('選手データ入力'!G41="","",VLOOKUP(B279,'選手データ入力'!$A$2:$N$42,7,0))</f>
      </c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2"/>
      <c r="O277" s="194"/>
      <c r="P277" s="195"/>
      <c r="Q277" s="213" t="s">
        <v>44</v>
      </c>
      <c r="R277" s="214"/>
      <c r="S277" s="214"/>
      <c r="T277" s="214"/>
      <c r="U277" s="215"/>
      <c r="V277" s="210">
        <f>IF(B277="","",VLOOKUP(B279,'選手データ入力'!$A$2:$N$42,9,0))</f>
      </c>
      <c r="W277" s="211"/>
      <c r="X277" s="211"/>
      <c r="Y277" s="211"/>
      <c r="Z277" s="211"/>
      <c r="AA277" s="211"/>
      <c r="AB277" s="211"/>
      <c r="AC277" s="211"/>
      <c r="AD277" s="212"/>
      <c r="AE277" s="218"/>
      <c r="AF277" s="218"/>
      <c r="AG277" s="218"/>
    </row>
    <row r="278" spans="2:30" ht="18.75" customHeight="1">
      <c r="B278" s="213" t="s">
        <v>47</v>
      </c>
      <c r="C278" s="214"/>
      <c r="D278" s="214"/>
      <c r="E278" s="214"/>
      <c r="F278" s="215"/>
      <c r="G278" s="213" t="s">
        <v>48</v>
      </c>
      <c r="H278" s="214"/>
      <c r="I278" s="214"/>
      <c r="J278" s="214"/>
      <c r="K278" s="214"/>
      <c r="L278" s="214"/>
      <c r="M278" s="214"/>
      <c r="N278" s="214"/>
      <c r="O278" s="214"/>
      <c r="P278" s="214"/>
      <c r="Q278" s="215"/>
      <c r="R278" s="209" t="s">
        <v>1</v>
      </c>
      <c r="S278" s="209"/>
      <c r="T278" s="213" t="s">
        <v>49</v>
      </c>
      <c r="U278" s="214"/>
      <c r="V278" s="214"/>
      <c r="W278" s="214"/>
      <c r="X278" s="214"/>
      <c r="Y278" s="214"/>
      <c r="Z278" s="214"/>
      <c r="AA278" s="214"/>
      <c r="AB278" s="214"/>
      <c r="AC278" s="214"/>
      <c r="AD278" s="215"/>
    </row>
    <row r="279" spans="2:30" ht="27" customHeight="1">
      <c r="B279" s="199">
        <f>'一覧予備'!$B$31</f>
      </c>
      <c r="C279" s="200"/>
      <c r="D279" s="200"/>
      <c r="E279" s="200"/>
      <c r="F279" s="201"/>
      <c r="G279" s="199">
        <f>IF(B277="","",VLOOKUP(B279,'選手データ入力'!$A$2:$N$42,2,0))</f>
      </c>
      <c r="H279" s="200"/>
      <c r="I279" s="200"/>
      <c r="J279" s="200"/>
      <c r="K279" s="200"/>
      <c r="L279" s="200"/>
      <c r="M279" s="200"/>
      <c r="N279" s="200"/>
      <c r="O279" s="200"/>
      <c r="P279" s="200"/>
      <c r="Q279" s="201"/>
      <c r="R279" s="205">
        <f>IF(B277="","",VLOOKUP(B279,'選手データ入力'!$A$2:$N$42,4,0))</f>
      </c>
      <c r="S279" s="206"/>
      <c r="T279" s="199">
        <f>IF(B279="","",'基本入力'!$B$9)</f>
      </c>
      <c r="U279" s="200"/>
      <c r="V279" s="200"/>
      <c r="W279" s="200"/>
      <c r="X279" s="200"/>
      <c r="Y279" s="200"/>
      <c r="Z279" s="200"/>
      <c r="AA279" s="200"/>
      <c r="AB279" s="200"/>
      <c r="AC279" s="200"/>
      <c r="AD279" s="201"/>
    </row>
    <row r="280" spans="2:30" ht="27" customHeight="1">
      <c r="B280" s="202"/>
      <c r="C280" s="203"/>
      <c r="D280" s="203"/>
      <c r="E280" s="203"/>
      <c r="F280" s="204"/>
      <c r="G280" s="202"/>
      <c r="H280" s="203"/>
      <c r="I280" s="203"/>
      <c r="J280" s="203"/>
      <c r="K280" s="203"/>
      <c r="L280" s="203"/>
      <c r="M280" s="203"/>
      <c r="N280" s="203"/>
      <c r="O280" s="203"/>
      <c r="P280" s="203"/>
      <c r="Q280" s="204"/>
      <c r="R280" s="207"/>
      <c r="S280" s="208"/>
      <c r="T280" s="202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4"/>
    </row>
    <row r="281" spans="1:32" ht="13.5">
      <c r="A281" s="9" t="s">
        <v>90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2:30" ht="18" customHeight="1">
      <c r="B282" s="216" t="s">
        <v>51</v>
      </c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</row>
    <row r="283" spans="2:33" ht="19.5" customHeight="1">
      <c r="B283" s="196" t="s">
        <v>45</v>
      </c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8"/>
      <c r="O283" s="192" t="s">
        <v>43</v>
      </c>
      <c r="P283" s="193"/>
      <c r="Q283" s="196" t="s">
        <v>46</v>
      </c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8"/>
      <c r="AE283" s="217" t="s">
        <v>96</v>
      </c>
      <c r="AF283" s="217"/>
      <c r="AG283" s="217"/>
    </row>
    <row r="284" spans="2:33" ht="31.5" customHeight="1">
      <c r="B284" s="210">
        <f>IF('選手データ入力'!G42="","",VLOOKUP(B286,'選手データ入力'!$A$2:$N$42,7,0))</f>
      </c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2"/>
      <c r="O284" s="194"/>
      <c r="P284" s="195"/>
      <c r="Q284" s="213" t="s">
        <v>44</v>
      </c>
      <c r="R284" s="214"/>
      <c r="S284" s="214"/>
      <c r="T284" s="214"/>
      <c r="U284" s="215"/>
      <c r="V284" s="210">
        <f>IF(B284="","",VLOOKUP(B286,'選手データ入力'!$A$2:$N$42,9,0))</f>
      </c>
      <c r="W284" s="211"/>
      <c r="X284" s="211"/>
      <c r="Y284" s="211"/>
      <c r="Z284" s="211"/>
      <c r="AA284" s="211"/>
      <c r="AB284" s="211"/>
      <c r="AC284" s="211"/>
      <c r="AD284" s="212"/>
      <c r="AE284" s="218"/>
      <c r="AF284" s="218"/>
      <c r="AG284" s="218"/>
    </row>
    <row r="285" spans="2:30" ht="18.75" customHeight="1">
      <c r="B285" s="213" t="s">
        <v>47</v>
      </c>
      <c r="C285" s="214"/>
      <c r="D285" s="214"/>
      <c r="E285" s="214"/>
      <c r="F285" s="215"/>
      <c r="G285" s="213" t="s">
        <v>48</v>
      </c>
      <c r="H285" s="214"/>
      <c r="I285" s="214"/>
      <c r="J285" s="214"/>
      <c r="K285" s="214"/>
      <c r="L285" s="214"/>
      <c r="M285" s="214"/>
      <c r="N285" s="214"/>
      <c r="O285" s="214"/>
      <c r="P285" s="214"/>
      <c r="Q285" s="215"/>
      <c r="R285" s="209" t="s">
        <v>1</v>
      </c>
      <c r="S285" s="209"/>
      <c r="T285" s="213" t="s">
        <v>49</v>
      </c>
      <c r="U285" s="214"/>
      <c r="V285" s="214"/>
      <c r="W285" s="214"/>
      <c r="X285" s="214"/>
      <c r="Y285" s="214"/>
      <c r="Z285" s="214"/>
      <c r="AA285" s="214"/>
      <c r="AB285" s="214"/>
      <c r="AC285" s="214"/>
      <c r="AD285" s="215"/>
    </row>
    <row r="286" spans="2:30" ht="27" customHeight="1">
      <c r="B286" s="199">
        <f>'一覧予備'!$B$32</f>
      </c>
      <c r="C286" s="200"/>
      <c r="D286" s="200"/>
      <c r="E286" s="200"/>
      <c r="F286" s="201"/>
      <c r="G286" s="199">
        <f>IF(B284="","",VLOOKUP(B286,'選手データ入力'!$A$2:$N$42,2,0))</f>
      </c>
      <c r="H286" s="200"/>
      <c r="I286" s="200"/>
      <c r="J286" s="200"/>
      <c r="K286" s="200"/>
      <c r="L286" s="200"/>
      <c r="M286" s="200"/>
      <c r="N286" s="200"/>
      <c r="O286" s="200"/>
      <c r="P286" s="200"/>
      <c r="Q286" s="201"/>
      <c r="R286" s="205">
        <f>IF(B284="","",VLOOKUP(B286,'選手データ入力'!$A$2:$N$42,4,0))</f>
      </c>
      <c r="S286" s="206"/>
      <c r="T286" s="199">
        <f>IF(B286="","",'基本入力'!$B$9)</f>
      </c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1"/>
    </row>
    <row r="287" spans="2:30" ht="27" customHeight="1">
      <c r="B287" s="202"/>
      <c r="C287" s="203"/>
      <c r="D287" s="203"/>
      <c r="E287" s="203"/>
      <c r="F287" s="204"/>
      <c r="G287" s="202"/>
      <c r="H287" s="203"/>
      <c r="I287" s="203"/>
      <c r="J287" s="203"/>
      <c r="K287" s="203"/>
      <c r="L287" s="203"/>
      <c r="M287" s="203"/>
      <c r="N287" s="203"/>
      <c r="O287" s="203"/>
      <c r="P287" s="203"/>
      <c r="Q287" s="204"/>
      <c r="R287" s="207"/>
      <c r="S287" s="208"/>
      <c r="T287" s="202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4"/>
    </row>
    <row r="288" spans="1:32" ht="13.5">
      <c r="A288" s="9" t="s">
        <v>90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2:30" ht="18" customHeight="1">
      <c r="B289" s="216" t="s">
        <v>51</v>
      </c>
      <c r="C289" s="216"/>
      <c r="D289" s="216"/>
      <c r="E289" s="216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</row>
    <row r="290" spans="2:33" ht="19.5" customHeight="1">
      <c r="B290" s="196" t="s">
        <v>45</v>
      </c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8"/>
      <c r="O290" s="192" t="s">
        <v>43</v>
      </c>
      <c r="P290" s="193"/>
      <c r="Q290" s="196" t="s">
        <v>46</v>
      </c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8"/>
      <c r="AE290" s="217" t="s">
        <v>96</v>
      </c>
      <c r="AF290" s="217"/>
      <c r="AG290" s="217"/>
    </row>
    <row r="291" spans="2:33" ht="31.5" customHeight="1">
      <c r="B291" s="210">
        <f>IF('選手データ入力'!G49="","",VLOOKUP(B293,'選手データ入力'!$A$2:$N$42,7,0))</f>
      </c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2"/>
      <c r="O291" s="194"/>
      <c r="P291" s="195"/>
      <c r="Q291" s="213" t="s">
        <v>44</v>
      </c>
      <c r="R291" s="214"/>
      <c r="S291" s="214"/>
      <c r="T291" s="214"/>
      <c r="U291" s="215"/>
      <c r="V291" s="210">
        <f>IF(B291="","",VLOOKUP(B293,'選手データ入力'!$A$2:$N$42,9,0))</f>
      </c>
      <c r="W291" s="211"/>
      <c r="X291" s="211"/>
      <c r="Y291" s="211"/>
      <c r="Z291" s="211"/>
      <c r="AA291" s="211"/>
      <c r="AB291" s="211"/>
      <c r="AC291" s="211"/>
      <c r="AD291" s="212"/>
      <c r="AE291" s="218"/>
      <c r="AF291" s="218"/>
      <c r="AG291" s="218"/>
    </row>
    <row r="292" spans="2:30" ht="18.75" customHeight="1">
      <c r="B292" s="213" t="s">
        <v>47</v>
      </c>
      <c r="C292" s="214"/>
      <c r="D292" s="214"/>
      <c r="E292" s="214"/>
      <c r="F292" s="215"/>
      <c r="G292" s="213" t="s">
        <v>48</v>
      </c>
      <c r="H292" s="214"/>
      <c r="I292" s="214"/>
      <c r="J292" s="214"/>
      <c r="K292" s="214"/>
      <c r="L292" s="214"/>
      <c r="M292" s="214"/>
      <c r="N292" s="214"/>
      <c r="O292" s="214"/>
      <c r="P292" s="214"/>
      <c r="Q292" s="215"/>
      <c r="R292" s="209" t="s">
        <v>1</v>
      </c>
      <c r="S292" s="209"/>
      <c r="T292" s="213" t="s">
        <v>49</v>
      </c>
      <c r="U292" s="214"/>
      <c r="V292" s="214"/>
      <c r="W292" s="214"/>
      <c r="X292" s="214"/>
      <c r="Y292" s="214"/>
      <c r="Z292" s="214"/>
      <c r="AA292" s="214"/>
      <c r="AB292" s="214"/>
      <c r="AC292" s="214"/>
      <c r="AD292" s="215"/>
    </row>
    <row r="293" spans="2:30" ht="27" customHeight="1">
      <c r="B293" s="199">
        <f>'一覧予備'!$B$33</f>
      </c>
      <c r="C293" s="200"/>
      <c r="D293" s="200"/>
      <c r="E293" s="200"/>
      <c r="F293" s="201"/>
      <c r="G293" s="199">
        <f>IF(B291="","",VLOOKUP(B293,'選手データ入力'!$A$2:$N$42,2,0))</f>
      </c>
      <c r="H293" s="200"/>
      <c r="I293" s="200"/>
      <c r="J293" s="200"/>
      <c r="K293" s="200"/>
      <c r="L293" s="200"/>
      <c r="M293" s="200"/>
      <c r="N293" s="200"/>
      <c r="O293" s="200"/>
      <c r="P293" s="200"/>
      <c r="Q293" s="201"/>
      <c r="R293" s="205">
        <f>IF(B291="","",VLOOKUP(B293,'選手データ入力'!$A$2:$N$42,4,0))</f>
      </c>
      <c r="S293" s="206"/>
      <c r="T293" s="199">
        <f>IF(B293="","",'基本入力'!$B$9)</f>
      </c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1"/>
    </row>
    <row r="294" spans="2:30" ht="27" customHeight="1">
      <c r="B294" s="202"/>
      <c r="C294" s="203"/>
      <c r="D294" s="203"/>
      <c r="E294" s="203"/>
      <c r="F294" s="204"/>
      <c r="G294" s="202"/>
      <c r="H294" s="203"/>
      <c r="I294" s="203"/>
      <c r="J294" s="203"/>
      <c r="K294" s="203"/>
      <c r="L294" s="203"/>
      <c r="M294" s="203"/>
      <c r="N294" s="203"/>
      <c r="O294" s="203"/>
      <c r="P294" s="203"/>
      <c r="Q294" s="204"/>
      <c r="R294" s="207"/>
      <c r="S294" s="208"/>
      <c r="T294" s="202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4"/>
    </row>
    <row r="295" spans="1:32" ht="13.5" customHeight="1">
      <c r="A295" s="219" t="s">
        <v>66</v>
      </c>
      <c r="B295" s="220"/>
      <c r="C295" s="220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9"/>
    </row>
  </sheetData>
  <sheetProtection/>
  <mergeCells count="681">
    <mergeCell ref="AE290:AG290"/>
    <mergeCell ref="AE291:AG291"/>
    <mergeCell ref="AE269:AG269"/>
    <mergeCell ref="AE270:AG270"/>
    <mergeCell ref="AE276:AG276"/>
    <mergeCell ref="AE277:AG277"/>
    <mergeCell ref="AE283:AG283"/>
    <mergeCell ref="AE284:AG284"/>
    <mergeCell ref="AE253:AG253"/>
    <mergeCell ref="AE254:AG254"/>
    <mergeCell ref="AE262:AG262"/>
    <mergeCell ref="AE263:AG263"/>
    <mergeCell ref="AE239:AG239"/>
    <mergeCell ref="AE240:AG240"/>
    <mergeCell ref="AE246:AG246"/>
    <mergeCell ref="AE247:AG247"/>
    <mergeCell ref="AE225:AG225"/>
    <mergeCell ref="AE226:AG226"/>
    <mergeCell ref="AE232:AG232"/>
    <mergeCell ref="AE233:AG233"/>
    <mergeCell ref="AE209:AG209"/>
    <mergeCell ref="AE210:AG210"/>
    <mergeCell ref="AE216:AG216"/>
    <mergeCell ref="AE217:AG217"/>
    <mergeCell ref="AE195:AG195"/>
    <mergeCell ref="AE196:AG196"/>
    <mergeCell ref="AE202:AG202"/>
    <mergeCell ref="AE203:AG203"/>
    <mergeCell ref="AE179:AG179"/>
    <mergeCell ref="AE180:AG180"/>
    <mergeCell ref="AE188:AG188"/>
    <mergeCell ref="AE189:AG189"/>
    <mergeCell ref="AE165:AG165"/>
    <mergeCell ref="AE166:AG166"/>
    <mergeCell ref="AE172:AG172"/>
    <mergeCell ref="AE173:AG173"/>
    <mergeCell ref="AE151:AG151"/>
    <mergeCell ref="AE152:AG152"/>
    <mergeCell ref="AE158:AG158"/>
    <mergeCell ref="AE159:AG159"/>
    <mergeCell ref="AE135:AG135"/>
    <mergeCell ref="AE136:AG136"/>
    <mergeCell ref="AE142:AG142"/>
    <mergeCell ref="AE143:AG143"/>
    <mergeCell ref="AE121:AG121"/>
    <mergeCell ref="AE122:AG122"/>
    <mergeCell ref="AE128:AG128"/>
    <mergeCell ref="AE129:AG129"/>
    <mergeCell ref="AE105:AG105"/>
    <mergeCell ref="AE106:AG106"/>
    <mergeCell ref="AE114:AG114"/>
    <mergeCell ref="AE115:AG115"/>
    <mergeCell ref="AE91:AG91"/>
    <mergeCell ref="AE92:AG92"/>
    <mergeCell ref="AE98:AG98"/>
    <mergeCell ref="AE99:AG99"/>
    <mergeCell ref="AE77:AG77"/>
    <mergeCell ref="AE78:AG78"/>
    <mergeCell ref="AE84:AG84"/>
    <mergeCell ref="AE85:AG85"/>
    <mergeCell ref="AE61:AG61"/>
    <mergeCell ref="AE62:AG62"/>
    <mergeCell ref="AE68:AG68"/>
    <mergeCell ref="AE69:AG69"/>
    <mergeCell ref="AE47:AG47"/>
    <mergeCell ref="AE48:AG48"/>
    <mergeCell ref="AE54:AG54"/>
    <mergeCell ref="AE55:AG55"/>
    <mergeCell ref="AE31:AG31"/>
    <mergeCell ref="AE32:AG32"/>
    <mergeCell ref="AE40:AG40"/>
    <mergeCell ref="AE41:AG41"/>
    <mergeCell ref="AE17:AG17"/>
    <mergeCell ref="AE18:AG18"/>
    <mergeCell ref="AE24:AG24"/>
    <mergeCell ref="AE25:AG25"/>
    <mergeCell ref="AE3:AG3"/>
    <mergeCell ref="AE4:AG4"/>
    <mergeCell ref="AE10:AG10"/>
    <mergeCell ref="AE11:AG11"/>
    <mergeCell ref="B292:F292"/>
    <mergeCell ref="G292:Q292"/>
    <mergeCell ref="R292:S292"/>
    <mergeCell ref="T292:AD292"/>
    <mergeCell ref="A295:AE295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V291:AD291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75:AD275"/>
    <mergeCell ref="B276:N276"/>
    <mergeCell ref="O276:P277"/>
    <mergeCell ref="Q276:AD276"/>
    <mergeCell ref="B277:N277"/>
    <mergeCell ref="Q277:U277"/>
    <mergeCell ref="V277:AD277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68:AD268"/>
    <mergeCell ref="B269:N269"/>
    <mergeCell ref="O269:P270"/>
    <mergeCell ref="Q269:AD269"/>
    <mergeCell ref="B270:N270"/>
    <mergeCell ref="Q270:U270"/>
    <mergeCell ref="V270:AD270"/>
    <mergeCell ref="R265:S266"/>
    <mergeCell ref="T265:AD266"/>
    <mergeCell ref="B264:F264"/>
    <mergeCell ref="G264:Q264"/>
    <mergeCell ref="R264:S264"/>
    <mergeCell ref="T264:AD264"/>
    <mergeCell ref="B265:F266"/>
    <mergeCell ref="G265:Q266"/>
    <mergeCell ref="B261:AD261"/>
    <mergeCell ref="B262:N262"/>
    <mergeCell ref="O262:P263"/>
    <mergeCell ref="Q262:AD262"/>
    <mergeCell ref="B263:N263"/>
    <mergeCell ref="Q263:U263"/>
    <mergeCell ref="V263:AD263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B252:AD252"/>
    <mergeCell ref="B253:N253"/>
    <mergeCell ref="O253:P254"/>
    <mergeCell ref="Q253:AD253"/>
    <mergeCell ref="B254:N254"/>
    <mergeCell ref="Q254:U254"/>
    <mergeCell ref="V254:AD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45:AD245"/>
    <mergeCell ref="B246:N246"/>
    <mergeCell ref="O246:P247"/>
    <mergeCell ref="Q246:AD246"/>
    <mergeCell ref="B247:N247"/>
    <mergeCell ref="Q247:U247"/>
    <mergeCell ref="V247:AD247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V240:AD240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B231:AD231"/>
    <mergeCell ref="B232:N232"/>
    <mergeCell ref="O232:P233"/>
    <mergeCell ref="Q232:AD232"/>
    <mergeCell ref="B233:N233"/>
    <mergeCell ref="Q233:U233"/>
    <mergeCell ref="V233:AD233"/>
    <mergeCell ref="R228:S229"/>
    <mergeCell ref="T228:AD229"/>
    <mergeCell ref="B227:F227"/>
    <mergeCell ref="G227:Q227"/>
    <mergeCell ref="R227:S227"/>
    <mergeCell ref="T227:AD227"/>
    <mergeCell ref="B228:F229"/>
    <mergeCell ref="G228:Q229"/>
    <mergeCell ref="B224:AD224"/>
    <mergeCell ref="B225:N225"/>
    <mergeCell ref="O225:P226"/>
    <mergeCell ref="Q225:AD225"/>
    <mergeCell ref="B226:N226"/>
    <mergeCell ref="Q226:U226"/>
    <mergeCell ref="V226:AD226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B215:AD215"/>
    <mergeCell ref="B216:N216"/>
    <mergeCell ref="O216:P217"/>
    <mergeCell ref="Q216:AD216"/>
    <mergeCell ref="B217:N217"/>
    <mergeCell ref="Q217:U217"/>
    <mergeCell ref="V217:AD217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08:AD208"/>
    <mergeCell ref="B209:N209"/>
    <mergeCell ref="O209:P210"/>
    <mergeCell ref="Q209:AD209"/>
    <mergeCell ref="B210:N210"/>
    <mergeCell ref="Q210:U210"/>
    <mergeCell ref="V210:AD210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B201:AD201"/>
    <mergeCell ref="B202:N202"/>
    <mergeCell ref="O202:P203"/>
    <mergeCell ref="Q202:AD202"/>
    <mergeCell ref="B203:N203"/>
    <mergeCell ref="Q203:U203"/>
    <mergeCell ref="V203:AD203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B194:AD194"/>
    <mergeCell ref="B195:N195"/>
    <mergeCell ref="O195:P196"/>
    <mergeCell ref="Q195:AD195"/>
    <mergeCell ref="B196:N196"/>
    <mergeCell ref="Q196:U196"/>
    <mergeCell ref="V196:AD196"/>
    <mergeCell ref="R191:S192"/>
    <mergeCell ref="T191:AD192"/>
    <mergeCell ref="B190:F190"/>
    <mergeCell ref="G190:Q190"/>
    <mergeCell ref="R190:S190"/>
    <mergeCell ref="T190:AD190"/>
    <mergeCell ref="B191:F192"/>
    <mergeCell ref="G191:Q192"/>
    <mergeCell ref="B187:AD187"/>
    <mergeCell ref="B188:N188"/>
    <mergeCell ref="O188:P189"/>
    <mergeCell ref="Q188:AD188"/>
    <mergeCell ref="B189:N189"/>
    <mergeCell ref="Q189:U189"/>
    <mergeCell ref="V189:AD189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B178:AD178"/>
    <mergeCell ref="B179:N179"/>
    <mergeCell ref="O179:P180"/>
    <mergeCell ref="Q179:AD179"/>
    <mergeCell ref="B180:N180"/>
    <mergeCell ref="Q180:U180"/>
    <mergeCell ref="V180:AD180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B171:AD171"/>
    <mergeCell ref="B172:N172"/>
    <mergeCell ref="O172:P173"/>
    <mergeCell ref="Q172:AD172"/>
    <mergeCell ref="B173:N173"/>
    <mergeCell ref="Q173:U173"/>
    <mergeCell ref="V173:AD173"/>
    <mergeCell ref="B167:F167"/>
    <mergeCell ref="G167:Q167"/>
    <mergeCell ref="R167:S167"/>
    <mergeCell ref="T167:AD167"/>
    <mergeCell ref="B168:F169"/>
    <mergeCell ref="G168:Q169"/>
    <mergeCell ref="R168:S169"/>
    <mergeCell ref="T168:AD169"/>
    <mergeCell ref="B164:AD164"/>
    <mergeCell ref="B165:N165"/>
    <mergeCell ref="O165:P166"/>
    <mergeCell ref="Q165:AD165"/>
    <mergeCell ref="B166:N166"/>
    <mergeCell ref="Q166:U166"/>
    <mergeCell ref="V166:AD166"/>
    <mergeCell ref="B160:F160"/>
    <mergeCell ref="G160:Q160"/>
    <mergeCell ref="R160:S160"/>
    <mergeCell ref="T160:AD160"/>
    <mergeCell ref="B161:F162"/>
    <mergeCell ref="G161:Q162"/>
    <mergeCell ref="R161:S162"/>
    <mergeCell ref="T161:AD162"/>
    <mergeCell ref="B157:AD157"/>
    <mergeCell ref="B158:N158"/>
    <mergeCell ref="O158:P159"/>
    <mergeCell ref="Q158:AD158"/>
    <mergeCell ref="B159:N159"/>
    <mergeCell ref="Q159:U159"/>
    <mergeCell ref="V159:AD159"/>
    <mergeCell ref="R154:S155"/>
    <mergeCell ref="T154:AD155"/>
    <mergeCell ref="B153:F153"/>
    <mergeCell ref="G153:Q153"/>
    <mergeCell ref="R153:S153"/>
    <mergeCell ref="T153:AD153"/>
    <mergeCell ref="B154:F155"/>
    <mergeCell ref="G154:Q155"/>
    <mergeCell ref="B150:AD150"/>
    <mergeCell ref="B151:N151"/>
    <mergeCell ref="O151:P152"/>
    <mergeCell ref="Q151:AD151"/>
    <mergeCell ref="B152:N152"/>
    <mergeCell ref="Q152:U152"/>
    <mergeCell ref="V152:AD152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B141:AD141"/>
    <mergeCell ref="B142:N142"/>
    <mergeCell ref="O142:P143"/>
    <mergeCell ref="Q142:AD142"/>
    <mergeCell ref="B143:N143"/>
    <mergeCell ref="Q143:U143"/>
    <mergeCell ref="V143:AD143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B134:AD134"/>
    <mergeCell ref="B135:N135"/>
    <mergeCell ref="O135:P136"/>
    <mergeCell ref="Q135:AD135"/>
    <mergeCell ref="B136:N136"/>
    <mergeCell ref="Q136:U136"/>
    <mergeCell ref="V136:AD136"/>
    <mergeCell ref="B130:F130"/>
    <mergeCell ref="G130:Q130"/>
    <mergeCell ref="R130:S130"/>
    <mergeCell ref="T130:AD130"/>
    <mergeCell ref="B131:F132"/>
    <mergeCell ref="G131:Q132"/>
    <mergeCell ref="R131:S132"/>
    <mergeCell ref="T131:AD132"/>
    <mergeCell ref="B127:AD127"/>
    <mergeCell ref="B128:N128"/>
    <mergeCell ref="O128:P129"/>
    <mergeCell ref="Q128:AD128"/>
    <mergeCell ref="B129:N129"/>
    <mergeCell ref="Q129:U129"/>
    <mergeCell ref="V129:AD129"/>
    <mergeCell ref="B123:F123"/>
    <mergeCell ref="G123:Q123"/>
    <mergeCell ref="R123:S123"/>
    <mergeCell ref="T123:AD123"/>
    <mergeCell ref="B124:F125"/>
    <mergeCell ref="G124:Q125"/>
    <mergeCell ref="R124:S125"/>
    <mergeCell ref="T124:AD125"/>
    <mergeCell ref="B120:AD120"/>
    <mergeCell ref="B121:N121"/>
    <mergeCell ref="O121:P122"/>
    <mergeCell ref="Q121:AD121"/>
    <mergeCell ref="B122:N122"/>
    <mergeCell ref="Q122:U122"/>
    <mergeCell ref="V122:AD122"/>
    <mergeCell ref="R117:S118"/>
    <mergeCell ref="T117:AD118"/>
    <mergeCell ref="B116:F116"/>
    <mergeCell ref="G116:Q116"/>
    <mergeCell ref="R116:S116"/>
    <mergeCell ref="T116:AD116"/>
    <mergeCell ref="B117:F118"/>
    <mergeCell ref="G117:Q118"/>
    <mergeCell ref="B113:AD113"/>
    <mergeCell ref="B114:N114"/>
    <mergeCell ref="O114:P115"/>
    <mergeCell ref="Q114:AD114"/>
    <mergeCell ref="B115:N115"/>
    <mergeCell ref="Q115:U115"/>
    <mergeCell ref="V115:AD115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B104:AD104"/>
    <mergeCell ref="B105:N105"/>
    <mergeCell ref="O105:P106"/>
    <mergeCell ref="Q105:AD105"/>
    <mergeCell ref="B106:N106"/>
    <mergeCell ref="Q106:U106"/>
    <mergeCell ref="V106:AD106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B97:AD97"/>
    <mergeCell ref="B98:N98"/>
    <mergeCell ref="O98:P99"/>
    <mergeCell ref="Q98:AD98"/>
    <mergeCell ref="B99:N99"/>
    <mergeCell ref="Q99:U99"/>
    <mergeCell ref="V99:AD99"/>
    <mergeCell ref="B93:F93"/>
    <mergeCell ref="G93:Q93"/>
    <mergeCell ref="R93:S93"/>
    <mergeCell ref="T93:AD93"/>
    <mergeCell ref="B94:F95"/>
    <mergeCell ref="G94:Q95"/>
    <mergeCell ref="R94:S95"/>
    <mergeCell ref="T94:AD95"/>
    <mergeCell ref="B90:AD90"/>
    <mergeCell ref="B91:N91"/>
    <mergeCell ref="O91:P92"/>
    <mergeCell ref="Q91:AD91"/>
    <mergeCell ref="B92:N92"/>
    <mergeCell ref="Q92:U92"/>
    <mergeCell ref="V92:AD92"/>
    <mergeCell ref="B86:F86"/>
    <mergeCell ref="G86:Q86"/>
    <mergeCell ref="R86:S86"/>
    <mergeCell ref="T86:AD86"/>
    <mergeCell ref="B87:F88"/>
    <mergeCell ref="G87:Q88"/>
    <mergeCell ref="R87:S88"/>
    <mergeCell ref="T87:AD88"/>
    <mergeCell ref="B83:AD83"/>
    <mergeCell ref="B84:N84"/>
    <mergeCell ref="O84:P85"/>
    <mergeCell ref="Q84:AD84"/>
    <mergeCell ref="B85:N85"/>
    <mergeCell ref="Q85:U85"/>
    <mergeCell ref="V85:AD85"/>
    <mergeCell ref="R80:S81"/>
    <mergeCell ref="T80:AD81"/>
    <mergeCell ref="B79:F79"/>
    <mergeCell ref="G79:Q79"/>
    <mergeCell ref="R79:S79"/>
    <mergeCell ref="T79:AD79"/>
    <mergeCell ref="B80:F81"/>
    <mergeCell ref="G80:Q81"/>
    <mergeCell ref="B76:AD76"/>
    <mergeCell ref="B77:N77"/>
    <mergeCell ref="O77:P78"/>
    <mergeCell ref="Q77:AD77"/>
    <mergeCell ref="B78:N78"/>
    <mergeCell ref="Q78:U78"/>
    <mergeCell ref="V78:AD78"/>
    <mergeCell ref="B70:F70"/>
    <mergeCell ref="G70:Q70"/>
    <mergeCell ref="R70:S70"/>
    <mergeCell ref="T70:AD70"/>
    <mergeCell ref="B71:F72"/>
    <mergeCell ref="G71:Q72"/>
    <mergeCell ref="R71:S72"/>
    <mergeCell ref="T71:AD72"/>
    <mergeCell ref="B67:AD67"/>
    <mergeCell ref="B68:N68"/>
    <mergeCell ref="O68:P69"/>
    <mergeCell ref="Q68:AD68"/>
    <mergeCell ref="B69:N69"/>
    <mergeCell ref="Q69:U69"/>
    <mergeCell ref="V69:AD69"/>
    <mergeCell ref="B63:F63"/>
    <mergeCell ref="G63:Q63"/>
    <mergeCell ref="R63:S63"/>
    <mergeCell ref="T63:AD63"/>
    <mergeCell ref="B64:F65"/>
    <mergeCell ref="G64:Q65"/>
    <mergeCell ref="R64:S65"/>
    <mergeCell ref="T64:AD65"/>
    <mergeCell ref="B60:AD60"/>
    <mergeCell ref="B61:N61"/>
    <mergeCell ref="O61:P62"/>
    <mergeCell ref="Q61:AD61"/>
    <mergeCell ref="B62:N62"/>
    <mergeCell ref="Q62:U62"/>
    <mergeCell ref="V62:AD62"/>
    <mergeCell ref="B56:F56"/>
    <mergeCell ref="G56:Q56"/>
    <mergeCell ref="R56:S56"/>
    <mergeCell ref="T56:AD56"/>
    <mergeCell ref="B57:F58"/>
    <mergeCell ref="G57:Q58"/>
    <mergeCell ref="R57:S58"/>
    <mergeCell ref="T57:AD58"/>
    <mergeCell ref="B53:AD53"/>
    <mergeCell ref="B54:N54"/>
    <mergeCell ref="O54:P55"/>
    <mergeCell ref="Q54:AD54"/>
    <mergeCell ref="B55:N55"/>
    <mergeCell ref="Q55:U55"/>
    <mergeCell ref="V55:AD55"/>
    <mergeCell ref="B49:F49"/>
    <mergeCell ref="G49:Q49"/>
    <mergeCell ref="R49:S49"/>
    <mergeCell ref="T49:AD49"/>
    <mergeCell ref="B50:F51"/>
    <mergeCell ref="G50:Q51"/>
    <mergeCell ref="R50:S51"/>
    <mergeCell ref="T50:AD51"/>
    <mergeCell ref="B46:AD46"/>
    <mergeCell ref="B47:N47"/>
    <mergeCell ref="O47:P48"/>
    <mergeCell ref="Q47:AD47"/>
    <mergeCell ref="B48:N48"/>
    <mergeCell ref="Q48:U48"/>
    <mergeCell ref="V48:AD48"/>
    <mergeCell ref="R43:S44"/>
    <mergeCell ref="T43:AD44"/>
    <mergeCell ref="B42:F42"/>
    <mergeCell ref="G42:Q42"/>
    <mergeCell ref="R42:S42"/>
    <mergeCell ref="T42:AD42"/>
    <mergeCell ref="B43:F44"/>
    <mergeCell ref="G43:Q44"/>
    <mergeCell ref="B39:AD39"/>
    <mergeCell ref="B40:N40"/>
    <mergeCell ref="O40:P41"/>
    <mergeCell ref="Q40:AD40"/>
    <mergeCell ref="B41:N41"/>
    <mergeCell ref="Q41:U41"/>
    <mergeCell ref="V41:AD41"/>
    <mergeCell ref="B33:F33"/>
    <mergeCell ref="G33:Q33"/>
    <mergeCell ref="R33:S33"/>
    <mergeCell ref="T33:AD33"/>
    <mergeCell ref="B34:F35"/>
    <mergeCell ref="G34:Q35"/>
    <mergeCell ref="R34:S35"/>
    <mergeCell ref="T34:AD35"/>
    <mergeCell ref="B30:AD30"/>
    <mergeCell ref="B31:N31"/>
    <mergeCell ref="O31:P32"/>
    <mergeCell ref="Q31:AD31"/>
    <mergeCell ref="B32:N32"/>
    <mergeCell ref="Q32:U32"/>
    <mergeCell ref="V32:AD32"/>
    <mergeCell ref="B26:F26"/>
    <mergeCell ref="G26:Q26"/>
    <mergeCell ref="R26:S26"/>
    <mergeCell ref="T26:AD26"/>
    <mergeCell ref="B27:F28"/>
    <mergeCell ref="G27:Q28"/>
    <mergeCell ref="R27:S28"/>
    <mergeCell ref="T27:AD28"/>
    <mergeCell ref="B23:AD23"/>
    <mergeCell ref="B24:N24"/>
    <mergeCell ref="O24:P25"/>
    <mergeCell ref="Q24:AD24"/>
    <mergeCell ref="B25:N25"/>
    <mergeCell ref="Q25:U25"/>
    <mergeCell ref="V25:AD25"/>
    <mergeCell ref="B19:F19"/>
    <mergeCell ref="G19:Q19"/>
    <mergeCell ref="R19:S19"/>
    <mergeCell ref="T19:AD19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V18:AD18"/>
    <mergeCell ref="B12:F12"/>
    <mergeCell ref="G12:Q12"/>
    <mergeCell ref="R12:S12"/>
    <mergeCell ref="T12:AD12"/>
    <mergeCell ref="B13:F14"/>
    <mergeCell ref="G13:Q14"/>
    <mergeCell ref="R13:S14"/>
    <mergeCell ref="T13:AD14"/>
    <mergeCell ref="B9:AD9"/>
    <mergeCell ref="B10:N10"/>
    <mergeCell ref="O10:P11"/>
    <mergeCell ref="Q10:AD10"/>
    <mergeCell ref="B11:N11"/>
    <mergeCell ref="Q11:U11"/>
    <mergeCell ref="V11:AD11"/>
    <mergeCell ref="R5:S5"/>
    <mergeCell ref="T5:AD5"/>
    <mergeCell ref="B6:F7"/>
    <mergeCell ref="G6:Q7"/>
    <mergeCell ref="R6:S7"/>
    <mergeCell ref="T6:AD7"/>
    <mergeCell ref="B5:F5"/>
    <mergeCell ref="G5:Q5"/>
    <mergeCell ref="B2:AD2"/>
    <mergeCell ref="B3:N3"/>
    <mergeCell ref="O3:P4"/>
    <mergeCell ref="Q3:AD3"/>
    <mergeCell ref="B4:N4"/>
    <mergeCell ref="Q4:U4"/>
    <mergeCell ref="V4:AD4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37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2:AE52"/>
  <sheetViews>
    <sheetView zoomScalePageLayoutView="0" workbookViewId="0" topLeftCell="A1">
      <selection activeCell="W35" sqref="W35:AD52"/>
    </sheetView>
  </sheetViews>
  <sheetFormatPr defaultColWidth="2.25390625" defaultRowHeight="13.5"/>
  <cols>
    <col min="1" max="1" width="4.125" style="0" customWidth="1"/>
    <col min="2" max="8" width="3.50390625" style="0" customWidth="1"/>
  </cols>
  <sheetData>
    <row r="2" spans="2:30" ht="17.25">
      <c r="B2" s="246" t="str">
        <f>'基本入力'!$B$1</f>
        <v>第５９回北見支部高等学校新人陸上競技選手権大会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5" t="s">
        <v>62</v>
      </c>
      <c r="V2" s="25"/>
      <c r="W2" s="25"/>
      <c r="X2" s="25"/>
      <c r="Y2" s="25"/>
      <c r="Z2" s="25"/>
      <c r="AA2" s="25"/>
      <c r="AB2" s="25"/>
      <c r="AC2" s="25"/>
      <c r="AD2" s="25"/>
    </row>
    <row r="3" spans="2:27" ht="18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 t="s">
        <v>63</v>
      </c>
      <c r="U3" s="11"/>
      <c r="V3" s="11"/>
      <c r="W3" s="11"/>
      <c r="X3" s="11"/>
      <c r="AA3" t="s">
        <v>64</v>
      </c>
    </row>
    <row r="4" ht="7.5" customHeight="1" thickBot="1"/>
    <row r="5" spans="2:30" ht="22.5" customHeight="1">
      <c r="B5" s="232" t="s">
        <v>59</v>
      </c>
      <c r="C5" s="233"/>
      <c r="D5" s="233"/>
      <c r="E5" s="233"/>
      <c r="F5" s="233"/>
      <c r="G5" s="233"/>
      <c r="H5" s="234"/>
      <c r="I5" s="235" t="s">
        <v>58</v>
      </c>
      <c r="J5" s="236"/>
      <c r="K5" s="236"/>
      <c r="L5" s="237"/>
      <c r="M5" s="240" t="s">
        <v>60</v>
      </c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41"/>
    </row>
    <row r="6" spans="2:30" ht="22.5" customHeight="1">
      <c r="B6" s="242" t="s">
        <v>61</v>
      </c>
      <c r="C6" s="211"/>
      <c r="D6" s="211"/>
      <c r="E6" s="211"/>
      <c r="F6" s="211"/>
      <c r="G6" s="211"/>
      <c r="H6" s="212"/>
      <c r="I6" s="238"/>
      <c r="J6" s="216"/>
      <c r="K6" s="216"/>
      <c r="L6" s="239"/>
      <c r="M6" s="248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50"/>
    </row>
    <row r="7" spans="2:30" ht="13.5">
      <c r="B7" s="257" t="s">
        <v>26</v>
      </c>
      <c r="C7" s="252"/>
      <c r="D7" s="252"/>
      <c r="E7" s="252"/>
      <c r="F7" s="253"/>
      <c r="G7" s="213" t="s">
        <v>57</v>
      </c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5"/>
      <c r="T7" s="251" t="s">
        <v>1</v>
      </c>
      <c r="U7" s="252"/>
      <c r="V7" s="253"/>
      <c r="W7" s="251" t="s">
        <v>0</v>
      </c>
      <c r="X7" s="252"/>
      <c r="Y7" s="252"/>
      <c r="Z7" s="252"/>
      <c r="AA7" s="252"/>
      <c r="AB7" s="252"/>
      <c r="AC7" s="252"/>
      <c r="AD7" s="255"/>
    </row>
    <row r="8" spans="2:30" ht="13.5">
      <c r="B8" s="258"/>
      <c r="C8" s="99"/>
      <c r="D8" s="99"/>
      <c r="E8" s="99"/>
      <c r="F8" s="254"/>
      <c r="G8" s="213" t="s">
        <v>25</v>
      </c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5"/>
      <c r="T8" s="98"/>
      <c r="U8" s="99"/>
      <c r="V8" s="254"/>
      <c r="W8" s="98"/>
      <c r="X8" s="99"/>
      <c r="Y8" s="99"/>
      <c r="Z8" s="99"/>
      <c r="AA8" s="99"/>
      <c r="AB8" s="99"/>
      <c r="AC8" s="99"/>
      <c r="AD8" s="256"/>
    </row>
    <row r="9" spans="2:30" ht="15" customHeight="1">
      <c r="B9" s="228"/>
      <c r="C9" s="229"/>
      <c r="D9" s="229"/>
      <c r="E9" s="229"/>
      <c r="F9" s="229"/>
      <c r="G9" s="221">
        <f>IF(B9="","",VLOOKUP(B9,'選手データ入力'!$A$2:$D$42,3,0))</f>
      </c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05">
        <f>IF(B9="","",VLOOKUP(B9,'選手データ入力'!$A$2:$D$42,4,0))</f>
      </c>
      <c r="U9" s="223"/>
      <c r="V9" s="206"/>
      <c r="W9" s="259">
        <f>'基本入力'!$B$9</f>
        <v>0</v>
      </c>
      <c r="X9" s="260"/>
      <c r="Y9" s="260"/>
      <c r="Z9" s="260"/>
      <c r="AA9" s="260"/>
      <c r="AB9" s="260"/>
      <c r="AC9" s="260"/>
      <c r="AD9" s="261"/>
    </row>
    <row r="10" spans="2:30" ht="15" customHeight="1">
      <c r="B10" s="228"/>
      <c r="C10" s="229"/>
      <c r="D10" s="229"/>
      <c r="E10" s="229"/>
      <c r="F10" s="229"/>
      <c r="G10" s="222">
        <f>IF(B9="","",VLOOKUP(B9,'選手データ入力'!$A$2:$D$42,2,0))</f>
      </c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4"/>
      <c r="U10" s="185"/>
      <c r="V10" s="225"/>
      <c r="W10" s="262"/>
      <c r="X10" s="263"/>
      <c r="Y10" s="263"/>
      <c r="Z10" s="263"/>
      <c r="AA10" s="263"/>
      <c r="AB10" s="263"/>
      <c r="AC10" s="263"/>
      <c r="AD10" s="264"/>
    </row>
    <row r="11" spans="2:30" ht="15" customHeight="1">
      <c r="B11" s="228"/>
      <c r="C11" s="229"/>
      <c r="D11" s="229"/>
      <c r="E11" s="229"/>
      <c r="F11" s="229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07"/>
      <c r="U11" s="245"/>
      <c r="V11" s="208"/>
      <c r="W11" s="262"/>
      <c r="X11" s="263"/>
      <c r="Y11" s="263"/>
      <c r="Z11" s="263"/>
      <c r="AA11" s="263"/>
      <c r="AB11" s="263"/>
      <c r="AC11" s="263"/>
      <c r="AD11" s="264"/>
    </row>
    <row r="12" spans="2:30" ht="15" customHeight="1">
      <c r="B12" s="228"/>
      <c r="C12" s="229"/>
      <c r="D12" s="229"/>
      <c r="E12" s="229"/>
      <c r="F12" s="229"/>
      <c r="G12" s="221">
        <f>IF(B12="","",VLOOKUP(B12,'選手データ入力'!$A$2:$D$42,3,0))</f>
      </c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05">
        <f>IF(B12="","",VLOOKUP(B12,'選手データ入力'!$A$2:$D$42,4,0))</f>
      </c>
      <c r="U12" s="223"/>
      <c r="V12" s="206"/>
      <c r="W12" s="262"/>
      <c r="X12" s="263"/>
      <c r="Y12" s="263"/>
      <c r="Z12" s="263"/>
      <c r="AA12" s="263"/>
      <c r="AB12" s="263"/>
      <c r="AC12" s="263"/>
      <c r="AD12" s="264"/>
    </row>
    <row r="13" spans="2:30" ht="15" customHeight="1">
      <c r="B13" s="228"/>
      <c r="C13" s="229"/>
      <c r="D13" s="229"/>
      <c r="E13" s="229"/>
      <c r="F13" s="229"/>
      <c r="G13" s="222">
        <f>IF(B12="","",VLOOKUP(B12,'選手データ入力'!$A$2:$D$42,2,0))</f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4"/>
      <c r="U13" s="185"/>
      <c r="V13" s="225"/>
      <c r="W13" s="262"/>
      <c r="X13" s="263"/>
      <c r="Y13" s="263"/>
      <c r="Z13" s="263"/>
      <c r="AA13" s="263"/>
      <c r="AB13" s="263"/>
      <c r="AC13" s="263"/>
      <c r="AD13" s="264"/>
    </row>
    <row r="14" spans="2:30" ht="15" customHeight="1">
      <c r="B14" s="228"/>
      <c r="C14" s="229"/>
      <c r="D14" s="229"/>
      <c r="E14" s="229"/>
      <c r="F14" s="229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07"/>
      <c r="U14" s="245"/>
      <c r="V14" s="208"/>
      <c r="W14" s="262"/>
      <c r="X14" s="263"/>
      <c r="Y14" s="263"/>
      <c r="Z14" s="263"/>
      <c r="AA14" s="263"/>
      <c r="AB14" s="263"/>
      <c r="AC14" s="263"/>
      <c r="AD14" s="264"/>
    </row>
    <row r="15" spans="2:30" ht="15" customHeight="1">
      <c r="B15" s="228"/>
      <c r="C15" s="229"/>
      <c r="D15" s="229"/>
      <c r="E15" s="229"/>
      <c r="F15" s="229"/>
      <c r="G15" s="221">
        <f>IF(B15="","",VLOOKUP(B15,'選手データ入力'!$A$2:$D$42,3,0))</f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05">
        <f>IF(B15="","",VLOOKUP(B15,'選手データ入力'!$A$2:$D$42,4,0))</f>
      </c>
      <c r="U15" s="223"/>
      <c r="V15" s="206"/>
      <c r="W15" s="262"/>
      <c r="X15" s="263"/>
      <c r="Y15" s="263"/>
      <c r="Z15" s="263"/>
      <c r="AA15" s="263"/>
      <c r="AB15" s="263"/>
      <c r="AC15" s="263"/>
      <c r="AD15" s="264"/>
    </row>
    <row r="16" spans="2:30" ht="15" customHeight="1">
      <c r="B16" s="228"/>
      <c r="C16" s="229"/>
      <c r="D16" s="229"/>
      <c r="E16" s="229"/>
      <c r="F16" s="229"/>
      <c r="G16" s="222">
        <f>IF(B15="","",VLOOKUP(B15,'選手データ入力'!$A$2:$D$42,2,0))</f>
      </c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4"/>
      <c r="U16" s="185"/>
      <c r="V16" s="225"/>
      <c r="W16" s="262"/>
      <c r="X16" s="263"/>
      <c r="Y16" s="263"/>
      <c r="Z16" s="263"/>
      <c r="AA16" s="263"/>
      <c r="AB16" s="263"/>
      <c r="AC16" s="263"/>
      <c r="AD16" s="264"/>
    </row>
    <row r="17" spans="2:30" ht="15" customHeight="1">
      <c r="B17" s="228"/>
      <c r="C17" s="229"/>
      <c r="D17" s="229"/>
      <c r="E17" s="229"/>
      <c r="F17" s="229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07"/>
      <c r="U17" s="245"/>
      <c r="V17" s="208"/>
      <c r="W17" s="262"/>
      <c r="X17" s="263"/>
      <c r="Y17" s="263"/>
      <c r="Z17" s="263"/>
      <c r="AA17" s="263"/>
      <c r="AB17" s="263"/>
      <c r="AC17" s="263"/>
      <c r="AD17" s="264"/>
    </row>
    <row r="18" spans="2:30" ht="15" customHeight="1">
      <c r="B18" s="228"/>
      <c r="C18" s="229"/>
      <c r="D18" s="229"/>
      <c r="E18" s="229"/>
      <c r="F18" s="229"/>
      <c r="G18" s="221">
        <f>IF(B18="","",VLOOKUP(B18,'選手データ入力'!$A$2:$D$42,3,0))</f>
      </c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05">
        <f>IF(B18="","",VLOOKUP(B18,'選手データ入力'!$A$2:$D$42,4,0))</f>
      </c>
      <c r="U18" s="223"/>
      <c r="V18" s="206"/>
      <c r="W18" s="262"/>
      <c r="X18" s="263"/>
      <c r="Y18" s="263"/>
      <c r="Z18" s="263"/>
      <c r="AA18" s="263"/>
      <c r="AB18" s="263"/>
      <c r="AC18" s="263"/>
      <c r="AD18" s="264"/>
    </row>
    <row r="19" spans="2:30" ht="15" customHeight="1">
      <c r="B19" s="228"/>
      <c r="C19" s="229"/>
      <c r="D19" s="229"/>
      <c r="E19" s="229"/>
      <c r="F19" s="229"/>
      <c r="G19" s="222">
        <f>IF(B18="","",VLOOKUP(B18,'選手データ入力'!$A$2:$D$42,2,0))</f>
      </c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4"/>
      <c r="U19" s="185"/>
      <c r="V19" s="225"/>
      <c r="W19" s="262"/>
      <c r="X19" s="263"/>
      <c r="Y19" s="263"/>
      <c r="Z19" s="263"/>
      <c r="AA19" s="263"/>
      <c r="AB19" s="263"/>
      <c r="AC19" s="263"/>
      <c r="AD19" s="264"/>
    </row>
    <row r="20" spans="2:30" ht="15" customHeight="1">
      <c r="B20" s="228"/>
      <c r="C20" s="229"/>
      <c r="D20" s="229"/>
      <c r="E20" s="229"/>
      <c r="F20" s="229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07"/>
      <c r="U20" s="245"/>
      <c r="V20" s="208"/>
      <c r="W20" s="262"/>
      <c r="X20" s="263"/>
      <c r="Y20" s="263"/>
      <c r="Z20" s="263"/>
      <c r="AA20" s="263"/>
      <c r="AB20" s="263"/>
      <c r="AC20" s="263"/>
      <c r="AD20" s="264"/>
    </row>
    <row r="21" spans="2:30" ht="15" customHeight="1">
      <c r="B21" s="228"/>
      <c r="C21" s="229"/>
      <c r="D21" s="229"/>
      <c r="E21" s="229"/>
      <c r="F21" s="229"/>
      <c r="G21" s="221">
        <f>IF(B21="","",VLOOKUP(B21,'選手データ入力'!$A$2:$D$42,3,0))</f>
      </c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05">
        <f>IF(B21="","",VLOOKUP(B21,'選手データ入力'!$A$2:$D$42,4,0))</f>
      </c>
      <c r="U21" s="223"/>
      <c r="V21" s="206"/>
      <c r="W21" s="262"/>
      <c r="X21" s="263"/>
      <c r="Y21" s="263"/>
      <c r="Z21" s="263"/>
      <c r="AA21" s="263"/>
      <c r="AB21" s="263"/>
      <c r="AC21" s="263"/>
      <c r="AD21" s="264"/>
    </row>
    <row r="22" spans="2:30" ht="15" customHeight="1">
      <c r="B22" s="228"/>
      <c r="C22" s="229"/>
      <c r="D22" s="229"/>
      <c r="E22" s="229"/>
      <c r="F22" s="229"/>
      <c r="G22" s="222">
        <f>IF(B21="","",VLOOKUP(B21,'選手データ入力'!$A$2:$D$42,2,0))</f>
      </c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4"/>
      <c r="U22" s="185"/>
      <c r="V22" s="225"/>
      <c r="W22" s="262"/>
      <c r="X22" s="263"/>
      <c r="Y22" s="263"/>
      <c r="Z22" s="263"/>
      <c r="AA22" s="263"/>
      <c r="AB22" s="263"/>
      <c r="AC22" s="263"/>
      <c r="AD22" s="264"/>
    </row>
    <row r="23" spans="2:30" ht="15" customHeight="1">
      <c r="B23" s="228"/>
      <c r="C23" s="229"/>
      <c r="D23" s="229"/>
      <c r="E23" s="229"/>
      <c r="F23" s="229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07"/>
      <c r="U23" s="245"/>
      <c r="V23" s="208"/>
      <c r="W23" s="262"/>
      <c r="X23" s="263"/>
      <c r="Y23" s="263"/>
      <c r="Z23" s="263"/>
      <c r="AA23" s="263"/>
      <c r="AB23" s="263"/>
      <c r="AC23" s="263"/>
      <c r="AD23" s="264"/>
    </row>
    <row r="24" spans="2:30" ht="15" customHeight="1">
      <c r="B24" s="228"/>
      <c r="C24" s="229"/>
      <c r="D24" s="229"/>
      <c r="E24" s="229"/>
      <c r="F24" s="229"/>
      <c r="G24" s="221">
        <f>IF(B24="","",VLOOKUP(B24,'選手データ入力'!$A$2:$D$42,3,0))</f>
      </c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05">
        <f>IF(B24="","",VLOOKUP(B24,'選手データ入力'!$A$2:$D$42,4,0))</f>
      </c>
      <c r="U24" s="223"/>
      <c r="V24" s="206"/>
      <c r="W24" s="262"/>
      <c r="X24" s="263"/>
      <c r="Y24" s="263"/>
      <c r="Z24" s="263"/>
      <c r="AA24" s="263"/>
      <c r="AB24" s="263"/>
      <c r="AC24" s="263"/>
      <c r="AD24" s="264"/>
    </row>
    <row r="25" spans="2:30" ht="15" customHeight="1">
      <c r="B25" s="228"/>
      <c r="C25" s="229"/>
      <c r="D25" s="229"/>
      <c r="E25" s="229"/>
      <c r="F25" s="229"/>
      <c r="G25" s="222">
        <f>IF(B24="","",VLOOKUP(B24,'選手データ入力'!$A$2:$D$42,2,0))</f>
      </c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4"/>
      <c r="U25" s="185"/>
      <c r="V25" s="225"/>
      <c r="W25" s="262"/>
      <c r="X25" s="263"/>
      <c r="Y25" s="263"/>
      <c r="Z25" s="263"/>
      <c r="AA25" s="263"/>
      <c r="AB25" s="263"/>
      <c r="AC25" s="263"/>
      <c r="AD25" s="264"/>
    </row>
    <row r="26" spans="2:30" ht="15" customHeight="1" thickBot="1">
      <c r="B26" s="230"/>
      <c r="C26" s="231"/>
      <c r="D26" s="231"/>
      <c r="E26" s="231"/>
      <c r="F26" s="231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26"/>
      <c r="U26" s="188"/>
      <c r="V26" s="227"/>
      <c r="W26" s="265"/>
      <c r="X26" s="266"/>
      <c r="Y26" s="266"/>
      <c r="Z26" s="266"/>
      <c r="AA26" s="266"/>
      <c r="AB26" s="266"/>
      <c r="AC26" s="266"/>
      <c r="AD26" s="267"/>
    </row>
    <row r="27" spans="1:31" ht="13.5">
      <c r="A27" s="9" t="s">
        <v>90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2:30" ht="17.25">
      <c r="B28" s="246" t="str">
        <f>'基本入力'!$B$1</f>
        <v>第５９回北見支部高等学校新人陸上競技選手権大会</v>
      </c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5" t="s">
        <v>62</v>
      </c>
      <c r="V28" s="25"/>
      <c r="W28" s="25"/>
      <c r="X28" s="25"/>
      <c r="Y28" s="25"/>
      <c r="Z28" s="25"/>
      <c r="AA28" s="25"/>
      <c r="AB28" s="25"/>
      <c r="AC28" s="25"/>
      <c r="AD28" s="25"/>
    </row>
    <row r="29" spans="2:27" ht="18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 t="s">
        <v>63</v>
      </c>
      <c r="U29" s="11"/>
      <c r="V29" s="11"/>
      <c r="W29" s="11"/>
      <c r="X29" s="11"/>
      <c r="AA29" t="s">
        <v>64</v>
      </c>
    </row>
    <row r="30" ht="7.5" customHeight="1" thickBot="1"/>
    <row r="31" spans="2:30" ht="17.25">
      <c r="B31" s="232" t="s">
        <v>59</v>
      </c>
      <c r="C31" s="233"/>
      <c r="D31" s="233"/>
      <c r="E31" s="233"/>
      <c r="F31" s="233"/>
      <c r="G31" s="233"/>
      <c r="H31" s="234"/>
      <c r="I31" s="235" t="s">
        <v>58</v>
      </c>
      <c r="J31" s="236"/>
      <c r="K31" s="236"/>
      <c r="L31" s="237"/>
      <c r="M31" s="240" t="s">
        <v>60</v>
      </c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41"/>
    </row>
    <row r="32" spans="2:30" ht="22.5" customHeight="1">
      <c r="B32" s="242" t="s">
        <v>65</v>
      </c>
      <c r="C32" s="211"/>
      <c r="D32" s="211"/>
      <c r="E32" s="211"/>
      <c r="F32" s="211"/>
      <c r="G32" s="211"/>
      <c r="H32" s="212"/>
      <c r="I32" s="238"/>
      <c r="J32" s="216"/>
      <c r="K32" s="216"/>
      <c r="L32" s="239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4"/>
    </row>
    <row r="33" spans="2:30" ht="13.5">
      <c r="B33" s="257" t="s">
        <v>26</v>
      </c>
      <c r="C33" s="252"/>
      <c r="D33" s="252"/>
      <c r="E33" s="252"/>
      <c r="F33" s="253"/>
      <c r="G33" s="213" t="s">
        <v>57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5"/>
      <c r="T33" s="251" t="s">
        <v>1</v>
      </c>
      <c r="U33" s="252"/>
      <c r="V33" s="253"/>
      <c r="W33" s="251" t="s">
        <v>0</v>
      </c>
      <c r="X33" s="252"/>
      <c r="Y33" s="252"/>
      <c r="Z33" s="252"/>
      <c r="AA33" s="252"/>
      <c r="AB33" s="252"/>
      <c r="AC33" s="252"/>
      <c r="AD33" s="255"/>
    </row>
    <row r="34" spans="2:30" ht="13.5">
      <c r="B34" s="258"/>
      <c r="C34" s="99"/>
      <c r="D34" s="99"/>
      <c r="E34" s="99"/>
      <c r="F34" s="254"/>
      <c r="G34" s="213" t="s">
        <v>25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5"/>
      <c r="T34" s="98"/>
      <c r="U34" s="99"/>
      <c r="V34" s="254"/>
      <c r="W34" s="98"/>
      <c r="X34" s="99"/>
      <c r="Y34" s="99"/>
      <c r="Z34" s="99"/>
      <c r="AA34" s="99"/>
      <c r="AB34" s="99"/>
      <c r="AC34" s="99"/>
      <c r="AD34" s="256"/>
    </row>
    <row r="35" spans="2:30" ht="15" customHeight="1">
      <c r="B35" s="228"/>
      <c r="C35" s="229"/>
      <c r="D35" s="229"/>
      <c r="E35" s="229"/>
      <c r="F35" s="229"/>
      <c r="G35" s="221">
        <f>IF(B35="","",VLOOKUP(B35,'選手データ入力'!$A$2:$D$42,3,0))</f>
      </c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05">
        <f>IF(B35="","",VLOOKUP(B35,'選手データ入力'!$A$2:$D$42,4,0))</f>
      </c>
      <c r="U35" s="223"/>
      <c r="V35" s="206"/>
      <c r="W35" s="259">
        <f>'基本入力'!$B$9</f>
        <v>0</v>
      </c>
      <c r="X35" s="260"/>
      <c r="Y35" s="260"/>
      <c r="Z35" s="260"/>
      <c r="AA35" s="260"/>
      <c r="AB35" s="260"/>
      <c r="AC35" s="260"/>
      <c r="AD35" s="261"/>
    </row>
    <row r="36" spans="2:30" ht="15" customHeight="1">
      <c r="B36" s="228"/>
      <c r="C36" s="229"/>
      <c r="D36" s="229"/>
      <c r="E36" s="229"/>
      <c r="F36" s="229"/>
      <c r="G36" s="222">
        <f>IF(B35="","",VLOOKUP(B35,'選手データ入力'!$A$2:$D$42,2,0))</f>
      </c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4"/>
      <c r="U36" s="185"/>
      <c r="V36" s="225"/>
      <c r="W36" s="262"/>
      <c r="X36" s="263"/>
      <c r="Y36" s="263"/>
      <c r="Z36" s="263"/>
      <c r="AA36" s="263"/>
      <c r="AB36" s="263"/>
      <c r="AC36" s="263"/>
      <c r="AD36" s="264"/>
    </row>
    <row r="37" spans="2:30" ht="15" customHeight="1">
      <c r="B37" s="228"/>
      <c r="C37" s="229"/>
      <c r="D37" s="229"/>
      <c r="E37" s="229"/>
      <c r="F37" s="229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07"/>
      <c r="U37" s="245"/>
      <c r="V37" s="208"/>
      <c r="W37" s="262"/>
      <c r="X37" s="263"/>
      <c r="Y37" s="263"/>
      <c r="Z37" s="263"/>
      <c r="AA37" s="263"/>
      <c r="AB37" s="263"/>
      <c r="AC37" s="263"/>
      <c r="AD37" s="264"/>
    </row>
    <row r="38" spans="2:30" ht="15" customHeight="1">
      <c r="B38" s="228"/>
      <c r="C38" s="229"/>
      <c r="D38" s="229"/>
      <c r="E38" s="229"/>
      <c r="F38" s="229"/>
      <c r="G38" s="221">
        <f>IF(B38="","",VLOOKUP(B38,'選手データ入力'!$A$2:$D$42,3,0))</f>
      </c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05">
        <f>IF(B38="","",VLOOKUP(B38,'選手データ入力'!$A$2:$D$42,4,0))</f>
      </c>
      <c r="U38" s="223"/>
      <c r="V38" s="206"/>
      <c r="W38" s="262"/>
      <c r="X38" s="263"/>
      <c r="Y38" s="263"/>
      <c r="Z38" s="263"/>
      <c r="AA38" s="263"/>
      <c r="AB38" s="263"/>
      <c r="AC38" s="263"/>
      <c r="AD38" s="264"/>
    </row>
    <row r="39" spans="2:30" ht="15" customHeight="1">
      <c r="B39" s="228"/>
      <c r="C39" s="229"/>
      <c r="D39" s="229"/>
      <c r="E39" s="229"/>
      <c r="F39" s="229"/>
      <c r="G39" s="222">
        <f>IF(B38="","",VLOOKUP(B38,'選手データ入力'!$A$2:$D$42,2,0))</f>
      </c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4"/>
      <c r="U39" s="185"/>
      <c r="V39" s="225"/>
      <c r="W39" s="262"/>
      <c r="X39" s="263"/>
      <c r="Y39" s="263"/>
      <c r="Z39" s="263"/>
      <c r="AA39" s="263"/>
      <c r="AB39" s="263"/>
      <c r="AC39" s="263"/>
      <c r="AD39" s="264"/>
    </row>
    <row r="40" spans="2:30" ht="15" customHeight="1">
      <c r="B40" s="228"/>
      <c r="C40" s="229"/>
      <c r="D40" s="229"/>
      <c r="E40" s="229"/>
      <c r="F40" s="229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07"/>
      <c r="U40" s="245"/>
      <c r="V40" s="208"/>
      <c r="W40" s="262"/>
      <c r="X40" s="263"/>
      <c r="Y40" s="263"/>
      <c r="Z40" s="263"/>
      <c r="AA40" s="263"/>
      <c r="AB40" s="263"/>
      <c r="AC40" s="263"/>
      <c r="AD40" s="264"/>
    </row>
    <row r="41" spans="2:30" ht="15" customHeight="1">
      <c r="B41" s="228"/>
      <c r="C41" s="229"/>
      <c r="D41" s="229"/>
      <c r="E41" s="229"/>
      <c r="F41" s="229"/>
      <c r="G41" s="221">
        <f>IF(B41="","",VLOOKUP(B41,'選手データ入力'!$A$2:$D$42,3,0))</f>
      </c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05">
        <f>IF(B41="","",VLOOKUP(B41,'選手データ入力'!$A$2:$D$42,4,0))</f>
      </c>
      <c r="U41" s="223"/>
      <c r="V41" s="206"/>
      <c r="W41" s="262"/>
      <c r="X41" s="263"/>
      <c r="Y41" s="263"/>
      <c r="Z41" s="263"/>
      <c r="AA41" s="263"/>
      <c r="AB41" s="263"/>
      <c r="AC41" s="263"/>
      <c r="AD41" s="264"/>
    </row>
    <row r="42" spans="2:30" ht="15" customHeight="1">
      <c r="B42" s="228"/>
      <c r="C42" s="229"/>
      <c r="D42" s="229"/>
      <c r="E42" s="229"/>
      <c r="F42" s="229"/>
      <c r="G42" s="222">
        <f>IF(B41="","",VLOOKUP(B41,'選手データ入力'!$A$2:$D$42,2,0))</f>
      </c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4"/>
      <c r="U42" s="185"/>
      <c r="V42" s="225"/>
      <c r="W42" s="262"/>
      <c r="X42" s="263"/>
      <c r="Y42" s="263"/>
      <c r="Z42" s="263"/>
      <c r="AA42" s="263"/>
      <c r="AB42" s="263"/>
      <c r="AC42" s="263"/>
      <c r="AD42" s="264"/>
    </row>
    <row r="43" spans="2:30" ht="15" customHeight="1">
      <c r="B43" s="228"/>
      <c r="C43" s="229"/>
      <c r="D43" s="229"/>
      <c r="E43" s="229"/>
      <c r="F43" s="229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07"/>
      <c r="U43" s="245"/>
      <c r="V43" s="208"/>
      <c r="W43" s="262"/>
      <c r="X43" s="263"/>
      <c r="Y43" s="263"/>
      <c r="Z43" s="263"/>
      <c r="AA43" s="263"/>
      <c r="AB43" s="263"/>
      <c r="AC43" s="263"/>
      <c r="AD43" s="264"/>
    </row>
    <row r="44" spans="2:30" ht="15" customHeight="1">
      <c r="B44" s="228"/>
      <c r="C44" s="229"/>
      <c r="D44" s="229"/>
      <c r="E44" s="229"/>
      <c r="F44" s="229"/>
      <c r="G44" s="221">
        <f>IF(B44="","",VLOOKUP(B44,'選手データ入力'!$A$2:$D$42,3,0))</f>
      </c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05">
        <f>IF(B44="","",VLOOKUP(B44,'選手データ入力'!$A$2:$D$42,4,0))</f>
      </c>
      <c r="U44" s="223"/>
      <c r="V44" s="206"/>
      <c r="W44" s="262"/>
      <c r="X44" s="263"/>
      <c r="Y44" s="263"/>
      <c r="Z44" s="263"/>
      <c r="AA44" s="263"/>
      <c r="AB44" s="263"/>
      <c r="AC44" s="263"/>
      <c r="AD44" s="264"/>
    </row>
    <row r="45" spans="2:30" ht="15" customHeight="1">
      <c r="B45" s="228"/>
      <c r="C45" s="229"/>
      <c r="D45" s="229"/>
      <c r="E45" s="229"/>
      <c r="F45" s="229"/>
      <c r="G45" s="222">
        <f>IF(B44="","",VLOOKUP(B44,'選手データ入力'!$A$2:$D$42,2,0))</f>
      </c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4"/>
      <c r="U45" s="185"/>
      <c r="V45" s="225"/>
      <c r="W45" s="262"/>
      <c r="X45" s="263"/>
      <c r="Y45" s="263"/>
      <c r="Z45" s="263"/>
      <c r="AA45" s="263"/>
      <c r="AB45" s="263"/>
      <c r="AC45" s="263"/>
      <c r="AD45" s="264"/>
    </row>
    <row r="46" spans="2:30" ht="15" customHeight="1">
      <c r="B46" s="228"/>
      <c r="C46" s="229"/>
      <c r="D46" s="229"/>
      <c r="E46" s="229"/>
      <c r="F46" s="229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07"/>
      <c r="U46" s="245"/>
      <c r="V46" s="208"/>
      <c r="W46" s="262"/>
      <c r="X46" s="263"/>
      <c r="Y46" s="263"/>
      <c r="Z46" s="263"/>
      <c r="AA46" s="263"/>
      <c r="AB46" s="263"/>
      <c r="AC46" s="263"/>
      <c r="AD46" s="264"/>
    </row>
    <row r="47" spans="2:30" ht="15" customHeight="1">
      <c r="B47" s="228"/>
      <c r="C47" s="229"/>
      <c r="D47" s="229"/>
      <c r="E47" s="229"/>
      <c r="F47" s="229"/>
      <c r="G47" s="221">
        <f>IF(B47="","",VLOOKUP(B47,'選手データ入力'!$A$2:$D$42,3,0))</f>
      </c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05">
        <f>IF(B47="","",VLOOKUP(B47,'選手データ入力'!$A$2:$D$42,4,0))</f>
      </c>
      <c r="U47" s="223"/>
      <c r="V47" s="206"/>
      <c r="W47" s="262"/>
      <c r="X47" s="263"/>
      <c r="Y47" s="263"/>
      <c r="Z47" s="263"/>
      <c r="AA47" s="263"/>
      <c r="AB47" s="263"/>
      <c r="AC47" s="263"/>
      <c r="AD47" s="264"/>
    </row>
    <row r="48" spans="2:30" ht="15" customHeight="1">
      <c r="B48" s="228"/>
      <c r="C48" s="229"/>
      <c r="D48" s="229"/>
      <c r="E48" s="229"/>
      <c r="F48" s="229"/>
      <c r="G48" s="222">
        <f>IF(B47="","",VLOOKUP(B47,'選手データ入力'!$A$2:$D$42,2,0))</f>
      </c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4"/>
      <c r="U48" s="185"/>
      <c r="V48" s="225"/>
      <c r="W48" s="262"/>
      <c r="X48" s="263"/>
      <c r="Y48" s="263"/>
      <c r="Z48" s="263"/>
      <c r="AA48" s="263"/>
      <c r="AB48" s="263"/>
      <c r="AC48" s="263"/>
      <c r="AD48" s="264"/>
    </row>
    <row r="49" spans="2:30" ht="15" customHeight="1">
      <c r="B49" s="228"/>
      <c r="C49" s="229"/>
      <c r="D49" s="229"/>
      <c r="E49" s="229"/>
      <c r="F49" s="229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07"/>
      <c r="U49" s="245"/>
      <c r="V49" s="208"/>
      <c r="W49" s="262"/>
      <c r="X49" s="263"/>
      <c r="Y49" s="263"/>
      <c r="Z49" s="263"/>
      <c r="AA49" s="263"/>
      <c r="AB49" s="263"/>
      <c r="AC49" s="263"/>
      <c r="AD49" s="264"/>
    </row>
    <row r="50" spans="2:30" ht="15" customHeight="1">
      <c r="B50" s="228"/>
      <c r="C50" s="229"/>
      <c r="D50" s="229"/>
      <c r="E50" s="229"/>
      <c r="F50" s="229"/>
      <c r="G50" s="221">
        <f>IF(B50="","",VLOOKUP(B50,'選手データ入力'!$A$2:$D$42,3,0))</f>
      </c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05">
        <f>IF(B50="","",VLOOKUP(B50,'選手データ入力'!$A$2:$D$42,4,0))</f>
      </c>
      <c r="U50" s="223"/>
      <c r="V50" s="206"/>
      <c r="W50" s="262"/>
      <c r="X50" s="263"/>
      <c r="Y50" s="263"/>
      <c r="Z50" s="263"/>
      <c r="AA50" s="263"/>
      <c r="AB50" s="263"/>
      <c r="AC50" s="263"/>
      <c r="AD50" s="264"/>
    </row>
    <row r="51" spans="2:30" ht="15" customHeight="1">
      <c r="B51" s="228"/>
      <c r="C51" s="229"/>
      <c r="D51" s="229"/>
      <c r="E51" s="229"/>
      <c r="F51" s="229"/>
      <c r="G51" s="222">
        <f>IF(B50="","",VLOOKUP(B50,'選手データ入力'!$A$2:$D$42,2,0))</f>
      </c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4"/>
      <c r="U51" s="185"/>
      <c r="V51" s="225"/>
      <c r="W51" s="262"/>
      <c r="X51" s="263"/>
      <c r="Y51" s="263"/>
      <c r="Z51" s="263"/>
      <c r="AA51" s="263"/>
      <c r="AB51" s="263"/>
      <c r="AC51" s="263"/>
      <c r="AD51" s="264"/>
    </row>
    <row r="52" spans="2:30" ht="15" customHeight="1" thickBot="1">
      <c r="B52" s="230"/>
      <c r="C52" s="231"/>
      <c r="D52" s="231"/>
      <c r="E52" s="231"/>
      <c r="F52" s="231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26"/>
      <c r="U52" s="188"/>
      <c r="V52" s="227"/>
      <c r="W52" s="265"/>
      <c r="X52" s="266"/>
      <c r="Y52" s="266"/>
      <c r="Z52" s="266"/>
      <c r="AA52" s="266"/>
      <c r="AB52" s="266"/>
      <c r="AC52" s="266"/>
      <c r="AD52" s="267"/>
    </row>
  </sheetData>
  <sheetProtection/>
  <mergeCells count="72">
    <mergeCell ref="B50:F52"/>
    <mergeCell ref="G50:S50"/>
    <mergeCell ref="T50:V52"/>
    <mergeCell ref="G51:S52"/>
    <mergeCell ref="W35:AD52"/>
    <mergeCell ref="G36:S37"/>
    <mergeCell ref="B38:F40"/>
    <mergeCell ref="G38:S38"/>
    <mergeCell ref="T38:V40"/>
    <mergeCell ref="G39:S40"/>
    <mergeCell ref="B47:F49"/>
    <mergeCell ref="G47:S47"/>
    <mergeCell ref="T47:V49"/>
    <mergeCell ref="G48:S49"/>
    <mergeCell ref="B35:F37"/>
    <mergeCell ref="G35:S35"/>
    <mergeCell ref="T35:V37"/>
    <mergeCell ref="B33:F34"/>
    <mergeCell ref="G33:S33"/>
    <mergeCell ref="B44:F46"/>
    <mergeCell ref="G44:S44"/>
    <mergeCell ref="T44:V46"/>
    <mergeCell ref="G45:S46"/>
    <mergeCell ref="M5:AD5"/>
    <mergeCell ref="W33:AD34"/>
    <mergeCell ref="B7:F8"/>
    <mergeCell ref="W9:AD26"/>
    <mergeCell ref="G15:S15"/>
    <mergeCell ref="B41:F43"/>
    <mergeCell ref="G41:S41"/>
    <mergeCell ref="T41:V43"/>
    <mergeCell ref="G42:S43"/>
    <mergeCell ref="G34:S34"/>
    <mergeCell ref="M6:AD6"/>
    <mergeCell ref="B5:H5"/>
    <mergeCell ref="T7:V8"/>
    <mergeCell ref="W7:AD8"/>
    <mergeCell ref="G9:S9"/>
    <mergeCell ref="T33:V34"/>
    <mergeCell ref="G10:S11"/>
    <mergeCell ref="G16:S17"/>
    <mergeCell ref="I5:L6"/>
    <mergeCell ref="B6:H6"/>
    <mergeCell ref="G24:S24"/>
    <mergeCell ref="G25:S26"/>
    <mergeCell ref="T12:V14"/>
    <mergeCell ref="B12:F14"/>
    <mergeCell ref="T18:V20"/>
    <mergeCell ref="B2:T2"/>
    <mergeCell ref="T9:V11"/>
    <mergeCell ref="B9:F11"/>
    <mergeCell ref="G8:S8"/>
    <mergeCell ref="G7:S7"/>
    <mergeCell ref="B15:F17"/>
    <mergeCell ref="G22:S23"/>
    <mergeCell ref="T21:V23"/>
    <mergeCell ref="T15:V17"/>
    <mergeCell ref="B18:F20"/>
    <mergeCell ref="G12:S12"/>
    <mergeCell ref="G13:S14"/>
    <mergeCell ref="B21:F23"/>
    <mergeCell ref="G21:S21"/>
    <mergeCell ref="G18:S18"/>
    <mergeCell ref="G19:S20"/>
    <mergeCell ref="T24:V26"/>
    <mergeCell ref="B24:F26"/>
    <mergeCell ref="B31:H31"/>
    <mergeCell ref="I31:L32"/>
    <mergeCell ref="M31:AD31"/>
    <mergeCell ref="B32:H32"/>
    <mergeCell ref="M32:AD32"/>
    <mergeCell ref="B28:T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G295"/>
  <sheetViews>
    <sheetView view="pageBreakPreview" zoomScaleSheetLayoutView="100" zoomScalePageLayoutView="0" workbookViewId="0" topLeftCell="A1">
      <selection activeCell="B10" sqref="B10:N10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  <col min="31" max="33" width="2.25390625" style="0" customWidth="1"/>
  </cols>
  <sheetData>
    <row r="1" spans="1:32" ht="13.5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2:30" ht="17.25">
      <c r="B2" s="216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</row>
    <row r="3" spans="2:33" s="7" customFormat="1" ht="18.75" customHeight="1">
      <c r="B3" s="196" t="s">
        <v>91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  <c r="O3" s="192" t="s">
        <v>43</v>
      </c>
      <c r="P3" s="193"/>
      <c r="Q3" s="196" t="s">
        <v>46</v>
      </c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8"/>
      <c r="AE3" s="217" t="s">
        <v>96</v>
      </c>
      <c r="AF3" s="217"/>
      <c r="AG3" s="217"/>
    </row>
    <row r="4" spans="2:33" ht="31.5" customHeight="1">
      <c r="B4" s="210">
        <f>IF('選手データ入力'!J3="","",VLOOKUP(B6,'選手データ入力'!$A$2:$N$42,10,0))</f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  <c r="O4" s="194"/>
      <c r="P4" s="195"/>
      <c r="Q4" s="213" t="s">
        <v>44</v>
      </c>
      <c r="R4" s="214"/>
      <c r="S4" s="214"/>
      <c r="T4" s="214"/>
      <c r="U4" s="215"/>
      <c r="V4" s="210"/>
      <c r="W4" s="211"/>
      <c r="X4" s="211"/>
      <c r="Y4" s="211"/>
      <c r="Z4" s="211"/>
      <c r="AA4" s="211"/>
      <c r="AB4" s="211"/>
      <c r="AC4" s="211"/>
      <c r="AD4" s="212"/>
      <c r="AE4" s="218"/>
      <c r="AF4" s="218"/>
      <c r="AG4" s="218"/>
    </row>
    <row r="5" spans="2:30" ht="18.75" customHeight="1">
      <c r="B5" s="213" t="s">
        <v>47</v>
      </c>
      <c r="C5" s="214"/>
      <c r="D5" s="214"/>
      <c r="E5" s="214"/>
      <c r="F5" s="215"/>
      <c r="G5" s="213" t="s">
        <v>48</v>
      </c>
      <c r="H5" s="214"/>
      <c r="I5" s="214"/>
      <c r="J5" s="214"/>
      <c r="K5" s="214"/>
      <c r="L5" s="214"/>
      <c r="M5" s="214"/>
      <c r="N5" s="214"/>
      <c r="O5" s="214"/>
      <c r="P5" s="214"/>
      <c r="Q5" s="215"/>
      <c r="R5" s="213" t="s">
        <v>1</v>
      </c>
      <c r="S5" s="215"/>
      <c r="T5" s="213" t="s">
        <v>49</v>
      </c>
      <c r="U5" s="214"/>
      <c r="V5" s="214"/>
      <c r="W5" s="214"/>
      <c r="X5" s="214"/>
      <c r="Y5" s="214"/>
      <c r="Z5" s="214"/>
      <c r="AA5" s="214"/>
      <c r="AB5" s="214"/>
      <c r="AC5" s="214"/>
      <c r="AD5" s="215"/>
    </row>
    <row r="6" spans="2:30" ht="27" customHeight="1">
      <c r="B6" s="199">
        <f>'男子一覧'!$B$14</f>
      </c>
      <c r="C6" s="200"/>
      <c r="D6" s="200"/>
      <c r="E6" s="200"/>
      <c r="F6" s="201"/>
      <c r="G6" s="199">
        <f>IF(B4="","",VLOOKUP(B6,'選手データ入力'!$A$2:$N$42,2,0))</f>
      </c>
      <c r="H6" s="200"/>
      <c r="I6" s="200"/>
      <c r="J6" s="200"/>
      <c r="K6" s="200"/>
      <c r="L6" s="200"/>
      <c r="M6" s="200"/>
      <c r="N6" s="200"/>
      <c r="O6" s="200"/>
      <c r="P6" s="200"/>
      <c r="Q6" s="201"/>
      <c r="R6" s="205">
        <f>IF(B4="","",VLOOKUP(B6,'選手データ入力'!$A$2:$N$42,4,0))</f>
      </c>
      <c r="S6" s="206"/>
      <c r="T6" s="199">
        <f>IF(B6="","",'基本入力'!$B$9)</f>
      </c>
      <c r="U6" s="200"/>
      <c r="V6" s="200"/>
      <c r="W6" s="200"/>
      <c r="X6" s="200"/>
      <c r="Y6" s="200"/>
      <c r="Z6" s="200"/>
      <c r="AA6" s="200"/>
      <c r="AB6" s="200"/>
      <c r="AC6" s="200"/>
      <c r="AD6" s="201"/>
    </row>
    <row r="7" spans="2:30" ht="27" customHeight="1">
      <c r="B7" s="202"/>
      <c r="C7" s="203"/>
      <c r="D7" s="203"/>
      <c r="E7" s="203"/>
      <c r="F7" s="204"/>
      <c r="G7" s="202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7"/>
      <c r="S7" s="208"/>
      <c r="T7" s="202"/>
      <c r="U7" s="203"/>
      <c r="V7" s="203"/>
      <c r="W7" s="203"/>
      <c r="X7" s="203"/>
      <c r="Y7" s="203"/>
      <c r="Z7" s="203"/>
      <c r="AA7" s="203"/>
      <c r="AB7" s="203"/>
      <c r="AC7" s="203"/>
      <c r="AD7" s="204"/>
    </row>
    <row r="8" spans="1:32" ht="13.5">
      <c r="A8" s="9" t="s">
        <v>90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0" ht="17.25">
      <c r="B9" s="216" t="s">
        <v>51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</row>
    <row r="10" spans="2:33" ht="18.75" customHeight="1">
      <c r="B10" s="196" t="s">
        <v>91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8"/>
      <c r="O10" s="192" t="s">
        <v>43</v>
      </c>
      <c r="P10" s="193"/>
      <c r="Q10" s="196" t="s">
        <v>46</v>
      </c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8"/>
      <c r="AE10" s="217" t="s">
        <v>96</v>
      </c>
      <c r="AF10" s="217"/>
      <c r="AG10" s="217"/>
    </row>
    <row r="11" spans="2:33" ht="31.5" customHeight="1">
      <c r="B11" s="210">
        <f>IF('選手データ入力'!J4="","",VLOOKUP(B13,'選手データ入力'!$A$2:$N$42,10,0))</f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94"/>
      <c r="P11" s="195"/>
      <c r="Q11" s="213" t="s">
        <v>44</v>
      </c>
      <c r="R11" s="214"/>
      <c r="S11" s="214"/>
      <c r="T11" s="214"/>
      <c r="U11" s="215"/>
      <c r="V11" s="210"/>
      <c r="W11" s="211"/>
      <c r="X11" s="211"/>
      <c r="Y11" s="211"/>
      <c r="Z11" s="211"/>
      <c r="AA11" s="211"/>
      <c r="AB11" s="211"/>
      <c r="AC11" s="211"/>
      <c r="AD11" s="212"/>
      <c r="AE11" s="218"/>
      <c r="AF11" s="218"/>
      <c r="AG11" s="218"/>
    </row>
    <row r="12" spans="2:30" ht="18.75" customHeight="1">
      <c r="B12" s="213" t="s">
        <v>47</v>
      </c>
      <c r="C12" s="214"/>
      <c r="D12" s="214"/>
      <c r="E12" s="214"/>
      <c r="F12" s="215"/>
      <c r="G12" s="213" t="s">
        <v>48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 t="s">
        <v>1</v>
      </c>
      <c r="S12" s="215"/>
      <c r="T12" s="213" t="s">
        <v>49</v>
      </c>
      <c r="U12" s="214"/>
      <c r="V12" s="214"/>
      <c r="W12" s="214"/>
      <c r="X12" s="214"/>
      <c r="Y12" s="214"/>
      <c r="Z12" s="214"/>
      <c r="AA12" s="214"/>
      <c r="AB12" s="214"/>
      <c r="AC12" s="214"/>
      <c r="AD12" s="215"/>
    </row>
    <row r="13" spans="2:30" ht="27" customHeight="1">
      <c r="B13" s="199">
        <f>'男子一覧'!$B$15</f>
      </c>
      <c r="C13" s="200"/>
      <c r="D13" s="200"/>
      <c r="E13" s="200"/>
      <c r="F13" s="201"/>
      <c r="G13" s="199">
        <f>IF(B11="","",VLOOKUP(B13,'選手データ入力'!$A$2:$N$42,2,0))</f>
      </c>
      <c r="H13" s="200"/>
      <c r="I13" s="200"/>
      <c r="J13" s="200"/>
      <c r="K13" s="200"/>
      <c r="L13" s="200"/>
      <c r="M13" s="200"/>
      <c r="N13" s="200"/>
      <c r="O13" s="200"/>
      <c r="P13" s="200"/>
      <c r="Q13" s="201"/>
      <c r="R13" s="205">
        <f>IF(B11="","",VLOOKUP(B13,'選手データ入力'!$A$2:$N$42,4,0))</f>
      </c>
      <c r="S13" s="206"/>
      <c r="T13" s="199">
        <f>IF(B13="","",'基本入力'!$B$9)</f>
      </c>
      <c r="U13" s="200"/>
      <c r="V13" s="200"/>
      <c r="W13" s="200"/>
      <c r="X13" s="200"/>
      <c r="Y13" s="200"/>
      <c r="Z13" s="200"/>
      <c r="AA13" s="200"/>
      <c r="AB13" s="200"/>
      <c r="AC13" s="200"/>
      <c r="AD13" s="201"/>
    </row>
    <row r="14" spans="2:30" ht="27" customHeight="1">
      <c r="B14" s="202"/>
      <c r="C14" s="203"/>
      <c r="D14" s="203"/>
      <c r="E14" s="203"/>
      <c r="F14" s="204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4"/>
      <c r="R14" s="207"/>
      <c r="S14" s="208"/>
      <c r="T14" s="202"/>
      <c r="U14" s="203"/>
      <c r="V14" s="203"/>
      <c r="W14" s="203"/>
      <c r="X14" s="203"/>
      <c r="Y14" s="203"/>
      <c r="Z14" s="203"/>
      <c r="AA14" s="203"/>
      <c r="AB14" s="203"/>
      <c r="AC14" s="203"/>
      <c r="AD14" s="204"/>
    </row>
    <row r="15" spans="1:32" ht="13.5">
      <c r="A15" s="9" t="s">
        <v>90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0" ht="17.25">
      <c r="B16" s="216" t="s">
        <v>51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</row>
    <row r="17" spans="2:33" ht="18.75" customHeight="1">
      <c r="B17" s="196" t="s">
        <v>91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8"/>
      <c r="O17" s="192" t="s">
        <v>43</v>
      </c>
      <c r="P17" s="193"/>
      <c r="Q17" s="196" t="s">
        <v>46</v>
      </c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8"/>
      <c r="AE17" s="217" t="s">
        <v>96</v>
      </c>
      <c r="AF17" s="217"/>
      <c r="AG17" s="217"/>
    </row>
    <row r="18" spans="2:33" ht="31.5" customHeight="1">
      <c r="B18" s="210">
        <f>IF('選手データ入力'!J5="","",VLOOKUP(B20,'選手データ入力'!$A$2:$N$42,10,0))</f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2"/>
      <c r="O18" s="194"/>
      <c r="P18" s="195"/>
      <c r="Q18" s="213" t="s">
        <v>44</v>
      </c>
      <c r="R18" s="214"/>
      <c r="S18" s="214"/>
      <c r="T18" s="214"/>
      <c r="U18" s="215"/>
      <c r="V18" s="210"/>
      <c r="W18" s="211"/>
      <c r="X18" s="211"/>
      <c r="Y18" s="211"/>
      <c r="Z18" s="211"/>
      <c r="AA18" s="211"/>
      <c r="AB18" s="211"/>
      <c r="AC18" s="211"/>
      <c r="AD18" s="212"/>
      <c r="AE18" s="218"/>
      <c r="AF18" s="218"/>
      <c r="AG18" s="218"/>
    </row>
    <row r="19" spans="2:30" ht="18.75" customHeight="1">
      <c r="B19" s="213" t="s">
        <v>47</v>
      </c>
      <c r="C19" s="214"/>
      <c r="D19" s="214"/>
      <c r="E19" s="214"/>
      <c r="F19" s="215"/>
      <c r="G19" s="213" t="s">
        <v>48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5"/>
      <c r="R19" s="209" t="s">
        <v>1</v>
      </c>
      <c r="S19" s="209"/>
      <c r="T19" s="213" t="s">
        <v>49</v>
      </c>
      <c r="U19" s="214"/>
      <c r="V19" s="214"/>
      <c r="W19" s="214"/>
      <c r="X19" s="214"/>
      <c r="Y19" s="214"/>
      <c r="Z19" s="214"/>
      <c r="AA19" s="214"/>
      <c r="AB19" s="214"/>
      <c r="AC19" s="214"/>
      <c r="AD19" s="215"/>
    </row>
    <row r="20" spans="2:30" ht="27" customHeight="1">
      <c r="B20" s="199">
        <f>'男子一覧'!$B$16</f>
      </c>
      <c r="C20" s="200"/>
      <c r="D20" s="200"/>
      <c r="E20" s="200"/>
      <c r="F20" s="201"/>
      <c r="G20" s="199">
        <f>IF(B18="","",VLOOKUP(B20,'選手データ入力'!$A$2:$N$42,2,0))</f>
      </c>
      <c r="H20" s="200"/>
      <c r="I20" s="200"/>
      <c r="J20" s="200"/>
      <c r="K20" s="200"/>
      <c r="L20" s="200"/>
      <c r="M20" s="200"/>
      <c r="N20" s="200"/>
      <c r="O20" s="200"/>
      <c r="P20" s="200"/>
      <c r="Q20" s="201"/>
      <c r="R20" s="205">
        <f>IF(B18="","",VLOOKUP(B20,'選手データ入力'!$A$2:$N$42,4,0))</f>
      </c>
      <c r="S20" s="206"/>
      <c r="T20" s="199">
        <f>IF(B20="","",'基本入力'!$B$9)</f>
      </c>
      <c r="U20" s="200"/>
      <c r="V20" s="200"/>
      <c r="W20" s="200"/>
      <c r="X20" s="200"/>
      <c r="Y20" s="200"/>
      <c r="Z20" s="200"/>
      <c r="AA20" s="200"/>
      <c r="AB20" s="200"/>
      <c r="AC20" s="200"/>
      <c r="AD20" s="201"/>
    </row>
    <row r="21" spans="2:30" ht="27" customHeight="1">
      <c r="B21" s="202"/>
      <c r="C21" s="203"/>
      <c r="D21" s="203"/>
      <c r="E21" s="203"/>
      <c r="F21" s="204"/>
      <c r="G21" s="202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R21" s="207"/>
      <c r="S21" s="208"/>
      <c r="T21" s="202"/>
      <c r="U21" s="203"/>
      <c r="V21" s="203"/>
      <c r="W21" s="203"/>
      <c r="X21" s="203"/>
      <c r="Y21" s="203"/>
      <c r="Z21" s="203"/>
      <c r="AA21" s="203"/>
      <c r="AB21" s="203"/>
      <c r="AC21" s="203"/>
      <c r="AD21" s="204"/>
    </row>
    <row r="22" spans="1:32" ht="13.5">
      <c r="A22" s="9" t="s">
        <v>90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2:30" ht="18" customHeight="1">
      <c r="B23" s="216" t="s">
        <v>51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</row>
    <row r="24" spans="2:33" ht="19.5" customHeight="1">
      <c r="B24" s="196" t="s">
        <v>91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192" t="s">
        <v>43</v>
      </c>
      <c r="P24" s="193"/>
      <c r="Q24" s="196" t="s">
        <v>46</v>
      </c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8"/>
      <c r="AE24" s="217" t="s">
        <v>96</v>
      </c>
      <c r="AF24" s="217"/>
      <c r="AG24" s="217"/>
    </row>
    <row r="25" spans="2:33" ht="31.5" customHeight="1">
      <c r="B25" s="210">
        <f>IF('選手データ入力'!J6="","",VLOOKUP(B27,'選手データ入力'!$A$2:$N$42,10,0))</f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2"/>
      <c r="O25" s="194"/>
      <c r="P25" s="195"/>
      <c r="Q25" s="213" t="s">
        <v>44</v>
      </c>
      <c r="R25" s="214"/>
      <c r="S25" s="214"/>
      <c r="T25" s="214"/>
      <c r="U25" s="215"/>
      <c r="V25" s="210"/>
      <c r="W25" s="211"/>
      <c r="X25" s="211"/>
      <c r="Y25" s="211"/>
      <c r="Z25" s="211"/>
      <c r="AA25" s="211"/>
      <c r="AB25" s="211"/>
      <c r="AC25" s="211"/>
      <c r="AD25" s="212"/>
      <c r="AE25" s="218"/>
      <c r="AF25" s="218"/>
      <c r="AG25" s="218"/>
    </row>
    <row r="26" spans="2:30" ht="18.75" customHeight="1">
      <c r="B26" s="213" t="s">
        <v>47</v>
      </c>
      <c r="C26" s="214"/>
      <c r="D26" s="214"/>
      <c r="E26" s="214"/>
      <c r="F26" s="215"/>
      <c r="G26" s="213" t="s">
        <v>48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5"/>
      <c r="R26" s="209" t="s">
        <v>1</v>
      </c>
      <c r="S26" s="209"/>
      <c r="T26" s="213" t="s">
        <v>49</v>
      </c>
      <c r="U26" s="214"/>
      <c r="V26" s="214"/>
      <c r="W26" s="214"/>
      <c r="X26" s="214"/>
      <c r="Y26" s="214"/>
      <c r="Z26" s="214"/>
      <c r="AA26" s="214"/>
      <c r="AB26" s="214"/>
      <c r="AC26" s="214"/>
      <c r="AD26" s="215"/>
    </row>
    <row r="27" spans="2:30" ht="27" customHeight="1">
      <c r="B27" s="199">
        <f>'男子一覧'!$B$17</f>
      </c>
      <c r="C27" s="200"/>
      <c r="D27" s="200"/>
      <c r="E27" s="200"/>
      <c r="F27" s="201"/>
      <c r="G27" s="199">
        <f>IF(B25="","",VLOOKUP(B27,'選手データ入力'!$A$2:$N$42,2,0))</f>
      </c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205">
        <f>IF(B25="","",VLOOKUP(B27,'選手データ入力'!$A$2:$N$42,4,0))</f>
      </c>
      <c r="S27" s="206"/>
      <c r="T27" s="199">
        <f>IF(B27="","",'基本入力'!$B$9)</f>
      </c>
      <c r="U27" s="200"/>
      <c r="V27" s="200"/>
      <c r="W27" s="200"/>
      <c r="X27" s="200"/>
      <c r="Y27" s="200"/>
      <c r="Z27" s="200"/>
      <c r="AA27" s="200"/>
      <c r="AB27" s="200"/>
      <c r="AC27" s="200"/>
      <c r="AD27" s="201"/>
    </row>
    <row r="28" spans="2:30" ht="27" customHeight="1">
      <c r="B28" s="202"/>
      <c r="C28" s="203"/>
      <c r="D28" s="203"/>
      <c r="E28" s="203"/>
      <c r="F28" s="204"/>
      <c r="G28" s="202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207"/>
      <c r="S28" s="208"/>
      <c r="T28" s="202"/>
      <c r="U28" s="203"/>
      <c r="V28" s="203"/>
      <c r="W28" s="203"/>
      <c r="X28" s="203"/>
      <c r="Y28" s="203"/>
      <c r="Z28" s="203"/>
      <c r="AA28" s="203"/>
      <c r="AB28" s="203"/>
      <c r="AC28" s="203"/>
      <c r="AD28" s="204"/>
    </row>
    <row r="29" spans="1:32" ht="13.5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2:30" ht="18" customHeight="1">
      <c r="B30" s="216" t="s">
        <v>51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</row>
    <row r="31" spans="2:33" ht="19.5" customHeight="1">
      <c r="B31" s="196" t="s">
        <v>91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  <c r="O31" s="192" t="s">
        <v>43</v>
      </c>
      <c r="P31" s="193"/>
      <c r="Q31" s="196" t="s">
        <v>46</v>
      </c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8"/>
      <c r="AE31" s="217" t="s">
        <v>96</v>
      </c>
      <c r="AF31" s="217"/>
      <c r="AG31" s="217"/>
    </row>
    <row r="32" spans="2:33" ht="31.5" customHeight="1">
      <c r="B32" s="210">
        <f>IF('選手データ入力'!J7="","",VLOOKUP(B34,'選手データ入力'!$A$2:$N$42,10,0))</f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2"/>
      <c r="O32" s="194"/>
      <c r="P32" s="195"/>
      <c r="Q32" s="213" t="s">
        <v>44</v>
      </c>
      <c r="R32" s="214"/>
      <c r="S32" s="214"/>
      <c r="T32" s="214"/>
      <c r="U32" s="215"/>
      <c r="V32" s="210"/>
      <c r="W32" s="211"/>
      <c r="X32" s="211"/>
      <c r="Y32" s="211"/>
      <c r="Z32" s="211"/>
      <c r="AA32" s="211"/>
      <c r="AB32" s="211"/>
      <c r="AC32" s="211"/>
      <c r="AD32" s="212"/>
      <c r="AE32" s="218"/>
      <c r="AF32" s="218"/>
      <c r="AG32" s="218"/>
    </row>
    <row r="33" spans="2:30" ht="18.75" customHeight="1">
      <c r="B33" s="213" t="s">
        <v>47</v>
      </c>
      <c r="C33" s="214"/>
      <c r="D33" s="214"/>
      <c r="E33" s="214"/>
      <c r="F33" s="215"/>
      <c r="G33" s="213" t="s">
        <v>48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5"/>
      <c r="R33" s="209" t="s">
        <v>1</v>
      </c>
      <c r="S33" s="209"/>
      <c r="T33" s="213" t="s">
        <v>49</v>
      </c>
      <c r="U33" s="214"/>
      <c r="V33" s="214"/>
      <c r="W33" s="214"/>
      <c r="X33" s="214"/>
      <c r="Y33" s="214"/>
      <c r="Z33" s="214"/>
      <c r="AA33" s="214"/>
      <c r="AB33" s="214"/>
      <c r="AC33" s="214"/>
      <c r="AD33" s="215"/>
    </row>
    <row r="34" spans="2:30" ht="27" customHeight="1">
      <c r="B34" s="199">
        <f>'男子一覧'!$B$18</f>
      </c>
      <c r="C34" s="200"/>
      <c r="D34" s="200"/>
      <c r="E34" s="200"/>
      <c r="F34" s="201"/>
      <c r="G34" s="199">
        <f>IF(B32="","",VLOOKUP(B34,'選手データ入力'!$A$2:$N$42,2,0))</f>
      </c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5">
        <f>IF(B32="","",VLOOKUP(B34,'選手データ入力'!$A$2:$N$42,4,0))</f>
      </c>
      <c r="S34" s="206"/>
      <c r="T34" s="199">
        <f>IF(B34="","",'基本入力'!$B$9)</f>
      </c>
      <c r="U34" s="200"/>
      <c r="V34" s="200"/>
      <c r="W34" s="200"/>
      <c r="X34" s="200"/>
      <c r="Y34" s="200"/>
      <c r="Z34" s="200"/>
      <c r="AA34" s="200"/>
      <c r="AB34" s="200"/>
      <c r="AC34" s="200"/>
      <c r="AD34" s="201"/>
    </row>
    <row r="35" spans="2:30" ht="27" customHeight="1">
      <c r="B35" s="202"/>
      <c r="C35" s="203"/>
      <c r="D35" s="203"/>
      <c r="E35" s="203"/>
      <c r="F35" s="204"/>
      <c r="G35" s="202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7"/>
      <c r="S35" s="208"/>
      <c r="T35" s="202"/>
      <c r="U35" s="203"/>
      <c r="V35" s="203"/>
      <c r="W35" s="203"/>
      <c r="X35" s="203"/>
      <c r="Y35" s="203"/>
      <c r="Z35" s="203"/>
      <c r="AA35" s="203"/>
      <c r="AB35" s="203"/>
      <c r="AC35" s="203"/>
      <c r="AD35" s="204"/>
    </row>
    <row r="36" spans="1:32" ht="13.5">
      <c r="A36" s="9" t="s">
        <v>90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ht="13.5" customHeight="1"/>
    <row r="38" spans="1:32" ht="13.5" customHeight="1">
      <c r="A38" s="9" t="s">
        <v>90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2:30" ht="17.25">
      <c r="B39" s="216" t="s">
        <v>51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</row>
    <row r="40" spans="2:33" s="7" customFormat="1" ht="18.75" customHeight="1">
      <c r="B40" s="196" t="s">
        <v>91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2" t="s">
        <v>43</v>
      </c>
      <c r="P40" s="193"/>
      <c r="Q40" s="196" t="s">
        <v>46</v>
      </c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8"/>
      <c r="AE40" s="217" t="s">
        <v>96</v>
      </c>
      <c r="AF40" s="217"/>
      <c r="AG40" s="217"/>
    </row>
    <row r="41" spans="2:33" ht="31.5" customHeight="1">
      <c r="B41" s="210">
        <f>IF('選手データ入力'!J8="","",VLOOKUP(B43,'選手データ入力'!$A$2:$N$42,10,0))</f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2"/>
      <c r="O41" s="194"/>
      <c r="P41" s="195"/>
      <c r="Q41" s="213" t="s">
        <v>44</v>
      </c>
      <c r="R41" s="214"/>
      <c r="S41" s="214"/>
      <c r="T41" s="214"/>
      <c r="U41" s="215"/>
      <c r="V41" s="210"/>
      <c r="W41" s="211"/>
      <c r="X41" s="211"/>
      <c r="Y41" s="211"/>
      <c r="Z41" s="211"/>
      <c r="AA41" s="211"/>
      <c r="AB41" s="211"/>
      <c r="AC41" s="211"/>
      <c r="AD41" s="212"/>
      <c r="AE41" s="218"/>
      <c r="AF41" s="218"/>
      <c r="AG41" s="218"/>
    </row>
    <row r="42" spans="2:30" ht="18.75" customHeight="1">
      <c r="B42" s="213" t="s">
        <v>47</v>
      </c>
      <c r="C42" s="214"/>
      <c r="D42" s="214"/>
      <c r="E42" s="214"/>
      <c r="F42" s="215"/>
      <c r="G42" s="213" t="s">
        <v>48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5"/>
      <c r="R42" s="209" t="s">
        <v>1</v>
      </c>
      <c r="S42" s="209"/>
      <c r="T42" s="213" t="s">
        <v>49</v>
      </c>
      <c r="U42" s="214"/>
      <c r="V42" s="214"/>
      <c r="W42" s="214"/>
      <c r="X42" s="214"/>
      <c r="Y42" s="214"/>
      <c r="Z42" s="214"/>
      <c r="AA42" s="214"/>
      <c r="AB42" s="214"/>
      <c r="AC42" s="214"/>
      <c r="AD42" s="215"/>
    </row>
    <row r="43" spans="2:30" ht="27" customHeight="1">
      <c r="B43" s="199">
        <f>'男子一覧'!$B$19</f>
      </c>
      <c r="C43" s="200"/>
      <c r="D43" s="200"/>
      <c r="E43" s="200"/>
      <c r="F43" s="201"/>
      <c r="G43" s="199">
        <f>IF(B41="","",VLOOKUP(B43,'選手データ入力'!$A$2:$N$42,2,0))</f>
      </c>
      <c r="H43" s="200"/>
      <c r="I43" s="200"/>
      <c r="J43" s="200"/>
      <c r="K43" s="200"/>
      <c r="L43" s="200"/>
      <c r="M43" s="200"/>
      <c r="N43" s="200"/>
      <c r="O43" s="200"/>
      <c r="P43" s="200"/>
      <c r="Q43" s="201"/>
      <c r="R43" s="205">
        <f>IF(B41="","",VLOOKUP(B43,'選手データ入力'!$A$2:$N$42,4,0))</f>
      </c>
      <c r="S43" s="206"/>
      <c r="T43" s="199">
        <f>IF(B43="","",'基本入力'!$B$9)</f>
      </c>
      <c r="U43" s="200"/>
      <c r="V43" s="200"/>
      <c r="W43" s="200"/>
      <c r="X43" s="200"/>
      <c r="Y43" s="200"/>
      <c r="Z43" s="200"/>
      <c r="AA43" s="200"/>
      <c r="AB43" s="200"/>
      <c r="AC43" s="200"/>
      <c r="AD43" s="201"/>
    </row>
    <row r="44" spans="2:30" ht="27" customHeight="1">
      <c r="B44" s="202"/>
      <c r="C44" s="203"/>
      <c r="D44" s="203"/>
      <c r="E44" s="203"/>
      <c r="F44" s="204"/>
      <c r="G44" s="202"/>
      <c r="H44" s="203"/>
      <c r="I44" s="203"/>
      <c r="J44" s="203"/>
      <c r="K44" s="203"/>
      <c r="L44" s="203"/>
      <c r="M44" s="203"/>
      <c r="N44" s="203"/>
      <c r="O44" s="203"/>
      <c r="P44" s="203"/>
      <c r="Q44" s="204"/>
      <c r="R44" s="207"/>
      <c r="S44" s="208"/>
      <c r="T44" s="202"/>
      <c r="U44" s="203"/>
      <c r="V44" s="203"/>
      <c r="W44" s="203"/>
      <c r="X44" s="203"/>
      <c r="Y44" s="203"/>
      <c r="Z44" s="203"/>
      <c r="AA44" s="203"/>
      <c r="AB44" s="203"/>
      <c r="AC44" s="203"/>
      <c r="AD44" s="204"/>
    </row>
    <row r="45" spans="1:32" ht="13.5">
      <c r="A45" s="9" t="s">
        <v>90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2:30" ht="17.25">
      <c r="B46" s="216" t="s">
        <v>51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</row>
    <row r="47" spans="2:33" ht="18.75" customHeight="1">
      <c r="B47" s="196" t="s">
        <v>91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8"/>
      <c r="O47" s="192" t="s">
        <v>43</v>
      </c>
      <c r="P47" s="193"/>
      <c r="Q47" s="196" t="s">
        <v>46</v>
      </c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8"/>
      <c r="AE47" s="217" t="s">
        <v>96</v>
      </c>
      <c r="AF47" s="217"/>
      <c r="AG47" s="217"/>
    </row>
    <row r="48" spans="2:33" ht="31.5" customHeight="1">
      <c r="B48" s="210">
        <f>IF('選手データ入力'!J9="","",VLOOKUP(B50,'選手データ入力'!$A$2:$N$42,10,0))</f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2"/>
      <c r="O48" s="194"/>
      <c r="P48" s="195"/>
      <c r="Q48" s="213" t="s">
        <v>44</v>
      </c>
      <c r="R48" s="214"/>
      <c r="S48" s="214"/>
      <c r="T48" s="214"/>
      <c r="U48" s="215"/>
      <c r="V48" s="210"/>
      <c r="W48" s="211"/>
      <c r="X48" s="211"/>
      <c r="Y48" s="211"/>
      <c r="Z48" s="211"/>
      <c r="AA48" s="211"/>
      <c r="AB48" s="211"/>
      <c r="AC48" s="211"/>
      <c r="AD48" s="212"/>
      <c r="AE48" s="218"/>
      <c r="AF48" s="218"/>
      <c r="AG48" s="218"/>
    </row>
    <row r="49" spans="2:30" ht="18.75" customHeight="1">
      <c r="B49" s="213" t="s">
        <v>47</v>
      </c>
      <c r="C49" s="214"/>
      <c r="D49" s="214"/>
      <c r="E49" s="214"/>
      <c r="F49" s="215"/>
      <c r="G49" s="213" t="s">
        <v>48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5"/>
      <c r="R49" s="209" t="s">
        <v>1</v>
      </c>
      <c r="S49" s="209"/>
      <c r="T49" s="213" t="s">
        <v>49</v>
      </c>
      <c r="U49" s="214"/>
      <c r="V49" s="214"/>
      <c r="W49" s="214"/>
      <c r="X49" s="214"/>
      <c r="Y49" s="214"/>
      <c r="Z49" s="214"/>
      <c r="AA49" s="214"/>
      <c r="AB49" s="214"/>
      <c r="AC49" s="214"/>
      <c r="AD49" s="215"/>
    </row>
    <row r="50" spans="2:30" ht="27" customHeight="1">
      <c r="B50" s="199">
        <f>'男子一覧'!$B$20</f>
      </c>
      <c r="C50" s="200"/>
      <c r="D50" s="200"/>
      <c r="E50" s="200"/>
      <c r="F50" s="201"/>
      <c r="G50" s="199">
        <f>IF(B48="","",VLOOKUP(B50,'選手データ入力'!$A$2:$N$42,2,0))</f>
      </c>
      <c r="H50" s="200"/>
      <c r="I50" s="200"/>
      <c r="J50" s="200"/>
      <c r="K50" s="200"/>
      <c r="L50" s="200"/>
      <c r="M50" s="200"/>
      <c r="N50" s="200"/>
      <c r="O50" s="200"/>
      <c r="P50" s="200"/>
      <c r="Q50" s="201"/>
      <c r="R50" s="205">
        <f>IF(B48="","",VLOOKUP(B50,'選手データ入力'!$A$2:$N$42,4,0))</f>
      </c>
      <c r="S50" s="206"/>
      <c r="T50" s="199">
        <f>IF(B50="","",'基本入力'!$B$9)</f>
      </c>
      <c r="U50" s="200"/>
      <c r="V50" s="200"/>
      <c r="W50" s="200"/>
      <c r="X50" s="200"/>
      <c r="Y50" s="200"/>
      <c r="Z50" s="200"/>
      <c r="AA50" s="200"/>
      <c r="AB50" s="200"/>
      <c r="AC50" s="200"/>
      <c r="AD50" s="201"/>
    </row>
    <row r="51" spans="2:30" ht="27" customHeight="1">
      <c r="B51" s="202"/>
      <c r="C51" s="203"/>
      <c r="D51" s="203"/>
      <c r="E51" s="203"/>
      <c r="F51" s="204"/>
      <c r="G51" s="202"/>
      <c r="H51" s="203"/>
      <c r="I51" s="203"/>
      <c r="J51" s="203"/>
      <c r="K51" s="203"/>
      <c r="L51" s="203"/>
      <c r="M51" s="203"/>
      <c r="N51" s="203"/>
      <c r="O51" s="203"/>
      <c r="P51" s="203"/>
      <c r="Q51" s="204"/>
      <c r="R51" s="207"/>
      <c r="S51" s="208"/>
      <c r="T51" s="202"/>
      <c r="U51" s="203"/>
      <c r="V51" s="203"/>
      <c r="W51" s="203"/>
      <c r="X51" s="203"/>
      <c r="Y51" s="203"/>
      <c r="Z51" s="203"/>
      <c r="AA51" s="203"/>
      <c r="AB51" s="203"/>
      <c r="AC51" s="203"/>
      <c r="AD51" s="204"/>
    </row>
    <row r="52" spans="1:32" ht="13.5">
      <c r="A52" s="9" t="s">
        <v>90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2:30" ht="17.25">
      <c r="B53" s="216" t="s">
        <v>51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</row>
    <row r="54" spans="2:33" ht="18.75" customHeight="1">
      <c r="B54" s="196" t="s">
        <v>91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8"/>
      <c r="O54" s="192" t="s">
        <v>43</v>
      </c>
      <c r="P54" s="193"/>
      <c r="Q54" s="196" t="s">
        <v>46</v>
      </c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8"/>
      <c r="AE54" s="217" t="s">
        <v>96</v>
      </c>
      <c r="AF54" s="217"/>
      <c r="AG54" s="217"/>
    </row>
    <row r="55" spans="2:33" ht="31.5" customHeight="1">
      <c r="B55" s="210">
        <f>IF('選手データ入力'!J10="","",VLOOKUP(B57,'選手データ入力'!$A$2:$N$42,10,0))</f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2"/>
      <c r="O55" s="194"/>
      <c r="P55" s="195"/>
      <c r="Q55" s="213" t="s">
        <v>44</v>
      </c>
      <c r="R55" s="214"/>
      <c r="S55" s="214"/>
      <c r="T55" s="214"/>
      <c r="U55" s="215"/>
      <c r="V55" s="210"/>
      <c r="W55" s="211"/>
      <c r="X55" s="211"/>
      <c r="Y55" s="211"/>
      <c r="Z55" s="211"/>
      <c r="AA55" s="211"/>
      <c r="AB55" s="211"/>
      <c r="AC55" s="211"/>
      <c r="AD55" s="212"/>
      <c r="AE55" s="218"/>
      <c r="AF55" s="218"/>
      <c r="AG55" s="218"/>
    </row>
    <row r="56" spans="2:30" ht="18.75" customHeight="1">
      <c r="B56" s="213" t="s">
        <v>47</v>
      </c>
      <c r="C56" s="214"/>
      <c r="D56" s="214"/>
      <c r="E56" s="214"/>
      <c r="F56" s="215"/>
      <c r="G56" s="213" t="s">
        <v>48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5"/>
      <c r="R56" s="209" t="s">
        <v>1</v>
      </c>
      <c r="S56" s="209"/>
      <c r="T56" s="213" t="s">
        <v>49</v>
      </c>
      <c r="U56" s="214"/>
      <c r="V56" s="214"/>
      <c r="W56" s="214"/>
      <c r="X56" s="214"/>
      <c r="Y56" s="214"/>
      <c r="Z56" s="214"/>
      <c r="AA56" s="214"/>
      <c r="AB56" s="214"/>
      <c r="AC56" s="214"/>
      <c r="AD56" s="215"/>
    </row>
    <row r="57" spans="2:30" ht="27" customHeight="1">
      <c r="B57" s="199">
        <f>'男子一覧'!$B$21</f>
      </c>
      <c r="C57" s="200"/>
      <c r="D57" s="200"/>
      <c r="E57" s="200"/>
      <c r="F57" s="201"/>
      <c r="G57" s="199">
        <f>IF(B55="","",VLOOKUP(B57,'選手データ入力'!$A$2:$N$42,2,0))</f>
      </c>
      <c r="H57" s="200"/>
      <c r="I57" s="200"/>
      <c r="J57" s="200"/>
      <c r="K57" s="200"/>
      <c r="L57" s="200"/>
      <c r="M57" s="200"/>
      <c r="N57" s="200"/>
      <c r="O57" s="200"/>
      <c r="P57" s="200"/>
      <c r="Q57" s="201"/>
      <c r="R57" s="205">
        <f>IF(B55="","",VLOOKUP(B57,'選手データ入力'!$A$2:$N$42,4,0))</f>
      </c>
      <c r="S57" s="206"/>
      <c r="T57" s="199">
        <f>IF(B57="","",'基本入力'!$B$9)</f>
      </c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</row>
    <row r="58" spans="2:30" ht="27" customHeight="1">
      <c r="B58" s="202"/>
      <c r="C58" s="203"/>
      <c r="D58" s="203"/>
      <c r="E58" s="203"/>
      <c r="F58" s="204"/>
      <c r="G58" s="202"/>
      <c r="H58" s="203"/>
      <c r="I58" s="203"/>
      <c r="J58" s="203"/>
      <c r="K58" s="203"/>
      <c r="L58" s="203"/>
      <c r="M58" s="203"/>
      <c r="N58" s="203"/>
      <c r="O58" s="203"/>
      <c r="P58" s="203"/>
      <c r="Q58" s="204"/>
      <c r="R58" s="207"/>
      <c r="S58" s="208"/>
      <c r="T58" s="202"/>
      <c r="U58" s="203"/>
      <c r="V58" s="203"/>
      <c r="W58" s="203"/>
      <c r="X58" s="203"/>
      <c r="Y58" s="203"/>
      <c r="Z58" s="203"/>
      <c r="AA58" s="203"/>
      <c r="AB58" s="203"/>
      <c r="AC58" s="203"/>
      <c r="AD58" s="204"/>
    </row>
    <row r="59" spans="1:32" ht="13.5">
      <c r="A59" s="9" t="s">
        <v>90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2:30" ht="18" customHeight="1">
      <c r="B60" s="216" t="s">
        <v>51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</row>
    <row r="61" spans="2:33" ht="19.5" customHeight="1">
      <c r="B61" s="196" t="s">
        <v>91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8"/>
      <c r="O61" s="192" t="s">
        <v>43</v>
      </c>
      <c r="P61" s="193"/>
      <c r="Q61" s="196" t="s">
        <v>46</v>
      </c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8"/>
      <c r="AE61" s="217" t="s">
        <v>96</v>
      </c>
      <c r="AF61" s="217"/>
      <c r="AG61" s="217"/>
    </row>
    <row r="62" spans="2:33" ht="31.5" customHeight="1">
      <c r="B62" s="210">
        <f>IF('選手データ入力'!J11="","",VLOOKUP(B64,'選手データ入力'!$A$2:$N$42,10,0))</f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2"/>
      <c r="O62" s="194"/>
      <c r="P62" s="195"/>
      <c r="Q62" s="213" t="s">
        <v>44</v>
      </c>
      <c r="R62" s="214"/>
      <c r="S62" s="214"/>
      <c r="T62" s="214"/>
      <c r="U62" s="215"/>
      <c r="V62" s="210"/>
      <c r="W62" s="211"/>
      <c r="X62" s="211"/>
      <c r="Y62" s="211"/>
      <c r="Z62" s="211"/>
      <c r="AA62" s="211"/>
      <c r="AB62" s="211"/>
      <c r="AC62" s="211"/>
      <c r="AD62" s="212"/>
      <c r="AE62" s="218"/>
      <c r="AF62" s="218"/>
      <c r="AG62" s="218"/>
    </row>
    <row r="63" spans="2:30" ht="18.75" customHeight="1">
      <c r="B63" s="213" t="s">
        <v>47</v>
      </c>
      <c r="C63" s="214"/>
      <c r="D63" s="214"/>
      <c r="E63" s="214"/>
      <c r="F63" s="215"/>
      <c r="G63" s="213" t="s">
        <v>48</v>
      </c>
      <c r="H63" s="214"/>
      <c r="I63" s="214"/>
      <c r="J63" s="214"/>
      <c r="K63" s="214"/>
      <c r="L63" s="214"/>
      <c r="M63" s="214"/>
      <c r="N63" s="214"/>
      <c r="O63" s="214"/>
      <c r="P63" s="214"/>
      <c r="Q63" s="215"/>
      <c r="R63" s="209" t="s">
        <v>1</v>
      </c>
      <c r="S63" s="209"/>
      <c r="T63" s="213" t="s">
        <v>49</v>
      </c>
      <c r="U63" s="214"/>
      <c r="V63" s="214"/>
      <c r="W63" s="214"/>
      <c r="X63" s="214"/>
      <c r="Y63" s="214"/>
      <c r="Z63" s="214"/>
      <c r="AA63" s="214"/>
      <c r="AB63" s="214"/>
      <c r="AC63" s="214"/>
      <c r="AD63" s="215"/>
    </row>
    <row r="64" spans="2:30" ht="27" customHeight="1">
      <c r="B64" s="199">
        <f>'男子一覧'!$B$22</f>
      </c>
      <c r="C64" s="200"/>
      <c r="D64" s="200"/>
      <c r="E64" s="200"/>
      <c r="F64" s="201"/>
      <c r="G64" s="199">
        <f>IF(B62="","",VLOOKUP(B64,'選手データ入力'!$A$2:$N$42,2,0))</f>
      </c>
      <c r="H64" s="200"/>
      <c r="I64" s="200"/>
      <c r="J64" s="200"/>
      <c r="K64" s="200"/>
      <c r="L64" s="200"/>
      <c r="M64" s="200"/>
      <c r="N64" s="200"/>
      <c r="O64" s="200"/>
      <c r="P64" s="200"/>
      <c r="Q64" s="201"/>
      <c r="R64" s="205">
        <f>IF(B62="","",VLOOKUP(B64,'選手データ入力'!$A$2:$N$42,4,0))</f>
      </c>
      <c r="S64" s="206"/>
      <c r="T64" s="199">
        <f>IF(B64="","",'基本入力'!$B$9)</f>
      </c>
      <c r="U64" s="200"/>
      <c r="V64" s="200"/>
      <c r="W64" s="200"/>
      <c r="X64" s="200"/>
      <c r="Y64" s="200"/>
      <c r="Z64" s="200"/>
      <c r="AA64" s="200"/>
      <c r="AB64" s="200"/>
      <c r="AC64" s="200"/>
      <c r="AD64" s="201"/>
    </row>
    <row r="65" spans="2:30" ht="27" customHeight="1">
      <c r="B65" s="202"/>
      <c r="C65" s="203"/>
      <c r="D65" s="203"/>
      <c r="E65" s="203"/>
      <c r="F65" s="204"/>
      <c r="G65" s="202"/>
      <c r="H65" s="203"/>
      <c r="I65" s="203"/>
      <c r="J65" s="203"/>
      <c r="K65" s="203"/>
      <c r="L65" s="203"/>
      <c r="M65" s="203"/>
      <c r="N65" s="203"/>
      <c r="O65" s="203"/>
      <c r="P65" s="203"/>
      <c r="Q65" s="204"/>
      <c r="R65" s="207"/>
      <c r="S65" s="208"/>
      <c r="T65" s="202"/>
      <c r="U65" s="203"/>
      <c r="V65" s="203"/>
      <c r="W65" s="203"/>
      <c r="X65" s="203"/>
      <c r="Y65" s="203"/>
      <c r="Z65" s="203"/>
      <c r="AA65" s="203"/>
      <c r="AB65" s="203"/>
      <c r="AC65" s="203"/>
      <c r="AD65" s="204"/>
    </row>
    <row r="66" spans="1:32" ht="13.5">
      <c r="A66" s="9" t="s">
        <v>90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2:30" ht="18" customHeight="1">
      <c r="B67" s="216" t="s">
        <v>51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</row>
    <row r="68" spans="2:33" ht="19.5" customHeight="1">
      <c r="B68" s="196" t="s">
        <v>91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8"/>
      <c r="O68" s="192" t="s">
        <v>43</v>
      </c>
      <c r="P68" s="193"/>
      <c r="Q68" s="196" t="s">
        <v>46</v>
      </c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217" t="s">
        <v>96</v>
      </c>
      <c r="AF68" s="217"/>
      <c r="AG68" s="217"/>
    </row>
    <row r="69" spans="2:33" ht="31.5" customHeight="1">
      <c r="B69" s="210">
        <f>IF('選手データ入力'!J12="","",VLOOKUP(B71,'選手データ入力'!$A$2:$N$42,10,0))</f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2"/>
      <c r="O69" s="194"/>
      <c r="P69" s="195"/>
      <c r="Q69" s="213" t="s">
        <v>44</v>
      </c>
      <c r="R69" s="214"/>
      <c r="S69" s="214"/>
      <c r="T69" s="214"/>
      <c r="U69" s="215"/>
      <c r="V69" s="210"/>
      <c r="W69" s="211"/>
      <c r="X69" s="211"/>
      <c r="Y69" s="211"/>
      <c r="Z69" s="211"/>
      <c r="AA69" s="211"/>
      <c r="AB69" s="211"/>
      <c r="AC69" s="211"/>
      <c r="AD69" s="212"/>
      <c r="AE69" s="218"/>
      <c r="AF69" s="218"/>
      <c r="AG69" s="218"/>
    </row>
    <row r="70" spans="2:30" ht="18.75" customHeight="1">
      <c r="B70" s="213" t="s">
        <v>47</v>
      </c>
      <c r="C70" s="214"/>
      <c r="D70" s="214"/>
      <c r="E70" s="214"/>
      <c r="F70" s="215"/>
      <c r="G70" s="213" t="s">
        <v>48</v>
      </c>
      <c r="H70" s="214"/>
      <c r="I70" s="214"/>
      <c r="J70" s="214"/>
      <c r="K70" s="214"/>
      <c r="L70" s="214"/>
      <c r="M70" s="214"/>
      <c r="N70" s="214"/>
      <c r="O70" s="214"/>
      <c r="P70" s="214"/>
      <c r="Q70" s="215"/>
      <c r="R70" s="209" t="s">
        <v>1</v>
      </c>
      <c r="S70" s="209"/>
      <c r="T70" s="213" t="s">
        <v>49</v>
      </c>
      <c r="U70" s="214"/>
      <c r="V70" s="214"/>
      <c r="W70" s="214"/>
      <c r="X70" s="214"/>
      <c r="Y70" s="214"/>
      <c r="Z70" s="214"/>
      <c r="AA70" s="214"/>
      <c r="AB70" s="214"/>
      <c r="AC70" s="214"/>
      <c r="AD70" s="215"/>
    </row>
    <row r="71" spans="2:30" ht="27" customHeight="1">
      <c r="B71" s="199">
        <f>'男子一覧'!$B$23</f>
      </c>
      <c r="C71" s="200"/>
      <c r="D71" s="200"/>
      <c r="E71" s="200"/>
      <c r="F71" s="201"/>
      <c r="G71" s="199">
        <f>IF(B69="","",VLOOKUP(B71,'選手データ入力'!$A$2:$N$42,2,0))</f>
      </c>
      <c r="H71" s="200"/>
      <c r="I71" s="200"/>
      <c r="J71" s="200"/>
      <c r="K71" s="200"/>
      <c r="L71" s="200"/>
      <c r="M71" s="200"/>
      <c r="N71" s="200"/>
      <c r="O71" s="200"/>
      <c r="P71" s="200"/>
      <c r="Q71" s="201"/>
      <c r="R71" s="205">
        <f>IF(B69="","",VLOOKUP(B71,'選手データ入力'!$A$2:$N$42,4,0))</f>
      </c>
      <c r="S71" s="206"/>
      <c r="T71" s="199">
        <f>IF(B71="","",'基本入力'!$B$9)</f>
      </c>
      <c r="U71" s="200"/>
      <c r="V71" s="200"/>
      <c r="W71" s="200"/>
      <c r="X71" s="200"/>
      <c r="Y71" s="200"/>
      <c r="Z71" s="200"/>
      <c r="AA71" s="200"/>
      <c r="AB71" s="200"/>
      <c r="AC71" s="200"/>
      <c r="AD71" s="201"/>
    </row>
    <row r="72" spans="2:30" ht="27" customHeight="1">
      <c r="B72" s="202"/>
      <c r="C72" s="203"/>
      <c r="D72" s="203"/>
      <c r="E72" s="203"/>
      <c r="F72" s="204"/>
      <c r="G72" s="202"/>
      <c r="H72" s="203"/>
      <c r="I72" s="203"/>
      <c r="J72" s="203"/>
      <c r="K72" s="203"/>
      <c r="L72" s="203"/>
      <c r="M72" s="203"/>
      <c r="N72" s="203"/>
      <c r="O72" s="203"/>
      <c r="P72" s="203"/>
      <c r="Q72" s="204"/>
      <c r="R72" s="207"/>
      <c r="S72" s="208"/>
      <c r="T72" s="202"/>
      <c r="U72" s="203"/>
      <c r="V72" s="203"/>
      <c r="W72" s="203"/>
      <c r="X72" s="203"/>
      <c r="Y72" s="203"/>
      <c r="Z72" s="203"/>
      <c r="AA72" s="203"/>
      <c r="AB72" s="203"/>
      <c r="AC72" s="203"/>
      <c r="AD72" s="204"/>
    </row>
    <row r="73" spans="1:32" ht="13.5">
      <c r="A73" s="9" t="s">
        <v>90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5" spans="1:32" ht="13.5" customHeight="1">
      <c r="A75" s="9" t="s">
        <v>90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2:30" ht="17.25">
      <c r="B76" s="216" t="s">
        <v>51</v>
      </c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</row>
    <row r="77" spans="2:33" s="7" customFormat="1" ht="18.75" customHeight="1">
      <c r="B77" s="196" t="s">
        <v>91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8"/>
      <c r="O77" s="192" t="s">
        <v>43</v>
      </c>
      <c r="P77" s="193"/>
      <c r="Q77" s="196" t="s">
        <v>46</v>
      </c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8"/>
      <c r="AE77" s="217" t="s">
        <v>96</v>
      </c>
      <c r="AF77" s="217"/>
      <c r="AG77" s="217"/>
    </row>
    <row r="78" spans="2:33" ht="31.5" customHeight="1">
      <c r="B78" s="210">
        <f>IF('選手データ入力'!J13="","",VLOOKUP(B80,'選手データ入力'!$A$2:$N$42,10,0))</f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2"/>
      <c r="O78" s="194"/>
      <c r="P78" s="195"/>
      <c r="Q78" s="213" t="s">
        <v>44</v>
      </c>
      <c r="R78" s="214"/>
      <c r="S78" s="214"/>
      <c r="T78" s="214"/>
      <c r="U78" s="215"/>
      <c r="V78" s="210"/>
      <c r="W78" s="211"/>
      <c r="X78" s="211"/>
      <c r="Y78" s="211"/>
      <c r="Z78" s="211"/>
      <c r="AA78" s="211"/>
      <c r="AB78" s="211"/>
      <c r="AC78" s="211"/>
      <c r="AD78" s="212"/>
      <c r="AE78" s="218"/>
      <c r="AF78" s="218"/>
      <c r="AG78" s="218"/>
    </row>
    <row r="79" spans="2:30" ht="18.75" customHeight="1">
      <c r="B79" s="213" t="s">
        <v>47</v>
      </c>
      <c r="C79" s="214"/>
      <c r="D79" s="214"/>
      <c r="E79" s="214"/>
      <c r="F79" s="215"/>
      <c r="G79" s="213" t="s">
        <v>48</v>
      </c>
      <c r="H79" s="214"/>
      <c r="I79" s="214"/>
      <c r="J79" s="214"/>
      <c r="K79" s="214"/>
      <c r="L79" s="214"/>
      <c r="M79" s="214"/>
      <c r="N79" s="214"/>
      <c r="O79" s="214"/>
      <c r="P79" s="214"/>
      <c r="Q79" s="215"/>
      <c r="R79" s="209" t="s">
        <v>1</v>
      </c>
      <c r="S79" s="209"/>
      <c r="T79" s="213" t="s">
        <v>49</v>
      </c>
      <c r="U79" s="214"/>
      <c r="V79" s="214"/>
      <c r="W79" s="214"/>
      <c r="X79" s="214"/>
      <c r="Y79" s="214"/>
      <c r="Z79" s="214"/>
      <c r="AA79" s="214"/>
      <c r="AB79" s="214"/>
      <c r="AC79" s="214"/>
      <c r="AD79" s="215"/>
    </row>
    <row r="80" spans="2:30" ht="27" customHeight="1">
      <c r="B80" s="199">
        <f>'男子一覧'!$B$24</f>
      </c>
      <c r="C80" s="200"/>
      <c r="D80" s="200"/>
      <c r="E80" s="200"/>
      <c r="F80" s="201"/>
      <c r="G80" s="199">
        <f>IF(B78="","",VLOOKUP(B80,'選手データ入力'!$A$2:$N$42,2,0))</f>
      </c>
      <c r="H80" s="200"/>
      <c r="I80" s="200"/>
      <c r="J80" s="200"/>
      <c r="K80" s="200"/>
      <c r="L80" s="200"/>
      <c r="M80" s="200"/>
      <c r="N80" s="200"/>
      <c r="O80" s="200"/>
      <c r="P80" s="200"/>
      <c r="Q80" s="201"/>
      <c r="R80" s="205">
        <f>IF(B78="","",VLOOKUP(B80,'選手データ入力'!$A$2:$N$42,4,0))</f>
      </c>
      <c r="S80" s="206"/>
      <c r="T80" s="199">
        <f>IF(B80="","",'基本入力'!$B$9)</f>
      </c>
      <c r="U80" s="200"/>
      <c r="V80" s="200"/>
      <c r="W80" s="200"/>
      <c r="X80" s="200"/>
      <c r="Y80" s="200"/>
      <c r="Z80" s="200"/>
      <c r="AA80" s="200"/>
      <c r="AB80" s="200"/>
      <c r="AC80" s="200"/>
      <c r="AD80" s="201"/>
    </row>
    <row r="81" spans="2:30" ht="27" customHeight="1">
      <c r="B81" s="202"/>
      <c r="C81" s="203"/>
      <c r="D81" s="203"/>
      <c r="E81" s="203"/>
      <c r="F81" s="204"/>
      <c r="G81" s="202"/>
      <c r="H81" s="203"/>
      <c r="I81" s="203"/>
      <c r="J81" s="203"/>
      <c r="K81" s="203"/>
      <c r="L81" s="203"/>
      <c r="M81" s="203"/>
      <c r="N81" s="203"/>
      <c r="O81" s="203"/>
      <c r="P81" s="203"/>
      <c r="Q81" s="204"/>
      <c r="R81" s="207"/>
      <c r="S81" s="208"/>
      <c r="T81" s="202"/>
      <c r="U81" s="203"/>
      <c r="V81" s="203"/>
      <c r="W81" s="203"/>
      <c r="X81" s="203"/>
      <c r="Y81" s="203"/>
      <c r="Z81" s="203"/>
      <c r="AA81" s="203"/>
      <c r="AB81" s="203"/>
      <c r="AC81" s="203"/>
      <c r="AD81" s="204"/>
    </row>
    <row r="82" spans="1:32" ht="13.5">
      <c r="A82" s="9" t="s">
        <v>90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2:30" ht="17.25">
      <c r="B83" s="216" t="s">
        <v>51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</row>
    <row r="84" spans="2:33" ht="18.75" customHeight="1">
      <c r="B84" s="196" t="s">
        <v>91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8"/>
      <c r="O84" s="192" t="s">
        <v>43</v>
      </c>
      <c r="P84" s="193"/>
      <c r="Q84" s="196" t="s">
        <v>46</v>
      </c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8"/>
      <c r="AE84" s="217" t="s">
        <v>96</v>
      </c>
      <c r="AF84" s="217"/>
      <c r="AG84" s="217"/>
    </row>
    <row r="85" spans="2:33" ht="31.5" customHeight="1">
      <c r="B85" s="210">
        <f>IF('選手データ入力'!J14="","",VLOOKUP(B87,'選手データ入力'!$A$2:$N$42,10,0))</f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2"/>
      <c r="O85" s="194"/>
      <c r="P85" s="195"/>
      <c r="Q85" s="213" t="s">
        <v>44</v>
      </c>
      <c r="R85" s="214"/>
      <c r="S85" s="214"/>
      <c r="T85" s="214"/>
      <c r="U85" s="215"/>
      <c r="V85" s="210"/>
      <c r="W85" s="211"/>
      <c r="X85" s="211"/>
      <c r="Y85" s="211"/>
      <c r="Z85" s="211"/>
      <c r="AA85" s="211"/>
      <c r="AB85" s="211"/>
      <c r="AC85" s="211"/>
      <c r="AD85" s="212"/>
      <c r="AE85" s="218"/>
      <c r="AF85" s="218"/>
      <c r="AG85" s="218"/>
    </row>
    <row r="86" spans="2:30" ht="18.75" customHeight="1">
      <c r="B86" s="213" t="s">
        <v>47</v>
      </c>
      <c r="C86" s="214"/>
      <c r="D86" s="214"/>
      <c r="E86" s="214"/>
      <c r="F86" s="215"/>
      <c r="G86" s="213" t="s">
        <v>48</v>
      </c>
      <c r="H86" s="214"/>
      <c r="I86" s="214"/>
      <c r="J86" s="214"/>
      <c r="K86" s="214"/>
      <c r="L86" s="214"/>
      <c r="M86" s="214"/>
      <c r="N86" s="214"/>
      <c r="O86" s="214"/>
      <c r="P86" s="214"/>
      <c r="Q86" s="215"/>
      <c r="R86" s="209" t="s">
        <v>1</v>
      </c>
      <c r="S86" s="209"/>
      <c r="T86" s="213" t="s">
        <v>49</v>
      </c>
      <c r="U86" s="214"/>
      <c r="V86" s="214"/>
      <c r="W86" s="214"/>
      <c r="X86" s="214"/>
      <c r="Y86" s="214"/>
      <c r="Z86" s="214"/>
      <c r="AA86" s="214"/>
      <c r="AB86" s="214"/>
      <c r="AC86" s="214"/>
      <c r="AD86" s="215"/>
    </row>
    <row r="87" spans="2:30" ht="27" customHeight="1">
      <c r="B87" s="199">
        <f>'男子一覧'!$B$25</f>
      </c>
      <c r="C87" s="200"/>
      <c r="D87" s="200"/>
      <c r="E87" s="200"/>
      <c r="F87" s="201"/>
      <c r="G87" s="199">
        <f>IF(B85="","",VLOOKUP(B87,'選手データ入力'!$A$2:$N$42,2,0))</f>
      </c>
      <c r="H87" s="200"/>
      <c r="I87" s="200"/>
      <c r="J87" s="200"/>
      <c r="K87" s="200"/>
      <c r="L87" s="200"/>
      <c r="M87" s="200"/>
      <c r="N87" s="200"/>
      <c r="O87" s="200"/>
      <c r="P87" s="200"/>
      <c r="Q87" s="201"/>
      <c r="R87" s="205">
        <f>IF(B85="","",VLOOKUP(B87,'選手データ入力'!$A$2:$N$42,4,0))</f>
      </c>
      <c r="S87" s="206"/>
      <c r="T87" s="199">
        <f>IF(B87="","",'基本入力'!$B$9)</f>
      </c>
      <c r="U87" s="200"/>
      <c r="V87" s="200"/>
      <c r="W87" s="200"/>
      <c r="X87" s="200"/>
      <c r="Y87" s="200"/>
      <c r="Z87" s="200"/>
      <c r="AA87" s="200"/>
      <c r="AB87" s="200"/>
      <c r="AC87" s="200"/>
      <c r="AD87" s="201"/>
    </row>
    <row r="88" spans="2:30" ht="27" customHeight="1">
      <c r="B88" s="202"/>
      <c r="C88" s="203"/>
      <c r="D88" s="203"/>
      <c r="E88" s="203"/>
      <c r="F88" s="204"/>
      <c r="G88" s="202"/>
      <c r="H88" s="203"/>
      <c r="I88" s="203"/>
      <c r="J88" s="203"/>
      <c r="K88" s="203"/>
      <c r="L88" s="203"/>
      <c r="M88" s="203"/>
      <c r="N88" s="203"/>
      <c r="O88" s="203"/>
      <c r="P88" s="203"/>
      <c r="Q88" s="204"/>
      <c r="R88" s="207"/>
      <c r="S88" s="208"/>
      <c r="T88" s="202"/>
      <c r="U88" s="203"/>
      <c r="V88" s="203"/>
      <c r="W88" s="203"/>
      <c r="X88" s="203"/>
      <c r="Y88" s="203"/>
      <c r="Z88" s="203"/>
      <c r="AA88" s="203"/>
      <c r="AB88" s="203"/>
      <c r="AC88" s="203"/>
      <c r="AD88" s="204"/>
    </row>
    <row r="89" spans="1:32" ht="13.5">
      <c r="A89" s="9" t="s">
        <v>90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2:30" ht="17.25">
      <c r="B90" s="216" t="s">
        <v>51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</row>
    <row r="91" spans="2:33" ht="18.75" customHeight="1">
      <c r="B91" s="196" t="s">
        <v>91</v>
      </c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8"/>
      <c r="O91" s="192" t="s">
        <v>43</v>
      </c>
      <c r="P91" s="193"/>
      <c r="Q91" s="196" t="s">
        <v>46</v>
      </c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8"/>
      <c r="AE91" s="217" t="s">
        <v>96</v>
      </c>
      <c r="AF91" s="217"/>
      <c r="AG91" s="217"/>
    </row>
    <row r="92" spans="2:33" ht="31.5" customHeight="1">
      <c r="B92" s="210">
        <f>IF('選手データ入力'!J15="","",VLOOKUP(B94,'選手データ入力'!$A$2:$N$42,10,0))</f>
      </c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2"/>
      <c r="O92" s="194"/>
      <c r="P92" s="195"/>
      <c r="Q92" s="213" t="s">
        <v>44</v>
      </c>
      <c r="R92" s="214"/>
      <c r="S92" s="214"/>
      <c r="T92" s="214"/>
      <c r="U92" s="215"/>
      <c r="V92" s="210"/>
      <c r="W92" s="211"/>
      <c r="X92" s="211"/>
      <c r="Y92" s="211"/>
      <c r="Z92" s="211"/>
      <c r="AA92" s="211"/>
      <c r="AB92" s="211"/>
      <c r="AC92" s="211"/>
      <c r="AD92" s="212"/>
      <c r="AE92" s="218"/>
      <c r="AF92" s="218"/>
      <c r="AG92" s="218"/>
    </row>
    <row r="93" spans="2:30" ht="18.75" customHeight="1">
      <c r="B93" s="213" t="s">
        <v>47</v>
      </c>
      <c r="C93" s="214"/>
      <c r="D93" s="214"/>
      <c r="E93" s="214"/>
      <c r="F93" s="215"/>
      <c r="G93" s="213" t="s">
        <v>48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5"/>
      <c r="R93" s="209" t="s">
        <v>1</v>
      </c>
      <c r="S93" s="209"/>
      <c r="T93" s="213" t="s">
        <v>49</v>
      </c>
      <c r="U93" s="214"/>
      <c r="V93" s="214"/>
      <c r="W93" s="214"/>
      <c r="X93" s="214"/>
      <c r="Y93" s="214"/>
      <c r="Z93" s="214"/>
      <c r="AA93" s="214"/>
      <c r="AB93" s="214"/>
      <c r="AC93" s="214"/>
      <c r="AD93" s="215"/>
    </row>
    <row r="94" spans="2:30" ht="27" customHeight="1">
      <c r="B94" s="199">
        <f>'男子一覧'!$B$26</f>
      </c>
      <c r="C94" s="200"/>
      <c r="D94" s="200"/>
      <c r="E94" s="200"/>
      <c r="F94" s="201"/>
      <c r="G94" s="199">
        <f>IF(B92="","",VLOOKUP(B94,'選手データ入力'!$A$2:$N$42,2,0))</f>
      </c>
      <c r="H94" s="200"/>
      <c r="I94" s="200"/>
      <c r="J94" s="200"/>
      <c r="K94" s="200"/>
      <c r="L94" s="200"/>
      <c r="M94" s="200"/>
      <c r="N94" s="200"/>
      <c r="O94" s="200"/>
      <c r="P94" s="200"/>
      <c r="Q94" s="201"/>
      <c r="R94" s="205">
        <f>IF(B92="","",VLOOKUP(B94,'選手データ入力'!$A$2:$N$42,4,0))</f>
      </c>
      <c r="S94" s="206"/>
      <c r="T94" s="199">
        <f>IF(B94="","",'基本入力'!$B$9)</f>
      </c>
      <c r="U94" s="200"/>
      <c r="V94" s="200"/>
      <c r="W94" s="200"/>
      <c r="X94" s="200"/>
      <c r="Y94" s="200"/>
      <c r="Z94" s="200"/>
      <c r="AA94" s="200"/>
      <c r="AB94" s="200"/>
      <c r="AC94" s="200"/>
      <c r="AD94" s="201"/>
    </row>
    <row r="95" spans="2:30" ht="27" customHeight="1">
      <c r="B95" s="202"/>
      <c r="C95" s="203"/>
      <c r="D95" s="203"/>
      <c r="E95" s="203"/>
      <c r="F95" s="204"/>
      <c r="G95" s="202"/>
      <c r="H95" s="203"/>
      <c r="I95" s="203"/>
      <c r="J95" s="203"/>
      <c r="K95" s="203"/>
      <c r="L95" s="203"/>
      <c r="M95" s="203"/>
      <c r="N95" s="203"/>
      <c r="O95" s="203"/>
      <c r="P95" s="203"/>
      <c r="Q95" s="204"/>
      <c r="R95" s="207"/>
      <c r="S95" s="208"/>
      <c r="T95" s="202"/>
      <c r="U95" s="203"/>
      <c r="V95" s="203"/>
      <c r="W95" s="203"/>
      <c r="X95" s="203"/>
      <c r="Y95" s="203"/>
      <c r="Z95" s="203"/>
      <c r="AA95" s="203"/>
      <c r="AB95" s="203"/>
      <c r="AC95" s="203"/>
      <c r="AD95" s="204"/>
    </row>
    <row r="96" spans="1:32" ht="13.5">
      <c r="A96" s="9" t="s">
        <v>90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2:30" ht="18" customHeight="1">
      <c r="B97" s="216" t="s">
        <v>51</v>
      </c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</row>
    <row r="98" spans="2:33" ht="19.5" customHeight="1">
      <c r="B98" s="196" t="s">
        <v>91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8"/>
      <c r="O98" s="192" t="s">
        <v>43</v>
      </c>
      <c r="P98" s="193"/>
      <c r="Q98" s="196" t="s">
        <v>46</v>
      </c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8"/>
      <c r="AE98" s="217" t="s">
        <v>96</v>
      </c>
      <c r="AF98" s="217"/>
      <c r="AG98" s="217"/>
    </row>
    <row r="99" spans="2:33" ht="31.5" customHeight="1">
      <c r="B99" s="210">
        <f>IF('選手データ入力'!J16="","",VLOOKUP(B101,'選手データ入力'!$A$2:$N$42,10,0))</f>
      </c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2"/>
      <c r="O99" s="194"/>
      <c r="P99" s="195"/>
      <c r="Q99" s="213" t="s">
        <v>44</v>
      </c>
      <c r="R99" s="214"/>
      <c r="S99" s="214"/>
      <c r="T99" s="214"/>
      <c r="U99" s="215"/>
      <c r="V99" s="210"/>
      <c r="W99" s="211"/>
      <c r="X99" s="211"/>
      <c r="Y99" s="211"/>
      <c r="Z99" s="211"/>
      <c r="AA99" s="211"/>
      <c r="AB99" s="211"/>
      <c r="AC99" s="211"/>
      <c r="AD99" s="212"/>
      <c r="AE99" s="218"/>
      <c r="AF99" s="218"/>
      <c r="AG99" s="218"/>
    </row>
    <row r="100" spans="2:30" ht="18.75" customHeight="1">
      <c r="B100" s="213" t="s">
        <v>47</v>
      </c>
      <c r="C100" s="214"/>
      <c r="D100" s="214"/>
      <c r="E100" s="214"/>
      <c r="F100" s="215"/>
      <c r="G100" s="213" t="s">
        <v>48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5"/>
      <c r="R100" s="209" t="s">
        <v>1</v>
      </c>
      <c r="S100" s="209"/>
      <c r="T100" s="213" t="s">
        <v>49</v>
      </c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5"/>
    </row>
    <row r="101" spans="2:30" ht="27" customHeight="1">
      <c r="B101" s="199">
        <f>'男子一覧'!$B$27</f>
      </c>
      <c r="C101" s="200"/>
      <c r="D101" s="200"/>
      <c r="E101" s="200"/>
      <c r="F101" s="201"/>
      <c r="G101" s="199">
        <f>IF(B99="","",VLOOKUP(B101,'選手データ入力'!$A$2:$N$42,2,0))</f>
      </c>
      <c r="H101" s="200"/>
      <c r="I101" s="200"/>
      <c r="J101" s="200"/>
      <c r="K101" s="200"/>
      <c r="L101" s="200"/>
      <c r="M101" s="200"/>
      <c r="N101" s="200"/>
      <c r="O101" s="200"/>
      <c r="P101" s="200"/>
      <c r="Q101" s="201"/>
      <c r="R101" s="205">
        <f>IF(B99="","",VLOOKUP(B101,'選手データ入力'!$A$2:$N$42,4,0))</f>
      </c>
      <c r="S101" s="206"/>
      <c r="T101" s="199">
        <f>IF(B101="","",'基本入力'!$B$9)</f>
      </c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1"/>
    </row>
    <row r="102" spans="2:30" ht="27" customHeight="1">
      <c r="B102" s="202"/>
      <c r="C102" s="203"/>
      <c r="D102" s="203"/>
      <c r="E102" s="203"/>
      <c r="F102" s="204"/>
      <c r="G102" s="202"/>
      <c r="H102" s="203"/>
      <c r="I102" s="203"/>
      <c r="J102" s="203"/>
      <c r="K102" s="203"/>
      <c r="L102" s="203"/>
      <c r="M102" s="203"/>
      <c r="N102" s="203"/>
      <c r="O102" s="203"/>
      <c r="P102" s="203"/>
      <c r="Q102" s="204"/>
      <c r="R102" s="207"/>
      <c r="S102" s="208"/>
      <c r="T102" s="202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4"/>
    </row>
    <row r="103" spans="1:32" ht="13.5">
      <c r="A103" s="9" t="s">
        <v>90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0" ht="18" customHeight="1">
      <c r="B104" s="216" t="s">
        <v>51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</row>
    <row r="105" spans="2:33" ht="19.5" customHeight="1">
      <c r="B105" s="196" t="s">
        <v>91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8"/>
      <c r="O105" s="192" t="s">
        <v>43</v>
      </c>
      <c r="P105" s="193"/>
      <c r="Q105" s="196" t="s">
        <v>46</v>
      </c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8"/>
      <c r="AE105" s="217" t="s">
        <v>96</v>
      </c>
      <c r="AF105" s="217"/>
      <c r="AG105" s="217"/>
    </row>
    <row r="106" spans="2:33" ht="31.5" customHeight="1">
      <c r="B106" s="210">
        <f>IF('選手データ入力'!J17="","",VLOOKUP(B108,'選手データ入力'!$A$2:$N$42,10,0))</f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2"/>
      <c r="O106" s="194"/>
      <c r="P106" s="195"/>
      <c r="Q106" s="213" t="s">
        <v>44</v>
      </c>
      <c r="R106" s="214"/>
      <c r="S106" s="214"/>
      <c r="T106" s="214"/>
      <c r="U106" s="215"/>
      <c r="V106" s="210"/>
      <c r="W106" s="211"/>
      <c r="X106" s="211"/>
      <c r="Y106" s="211"/>
      <c r="Z106" s="211"/>
      <c r="AA106" s="211"/>
      <c r="AB106" s="211"/>
      <c r="AC106" s="211"/>
      <c r="AD106" s="212"/>
      <c r="AE106" s="218"/>
      <c r="AF106" s="218"/>
      <c r="AG106" s="218"/>
    </row>
    <row r="107" spans="2:30" ht="18.75" customHeight="1">
      <c r="B107" s="213" t="s">
        <v>47</v>
      </c>
      <c r="C107" s="214"/>
      <c r="D107" s="214"/>
      <c r="E107" s="214"/>
      <c r="F107" s="215"/>
      <c r="G107" s="213" t="s">
        <v>48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5"/>
      <c r="R107" s="209" t="s">
        <v>1</v>
      </c>
      <c r="S107" s="209"/>
      <c r="T107" s="213" t="s">
        <v>49</v>
      </c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5"/>
    </row>
    <row r="108" spans="2:30" ht="27" customHeight="1">
      <c r="B108" s="199">
        <f>'男子一覧'!$B$28</f>
      </c>
      <c r="C108" s="200"/>
      <c r="D108" s="200"/>
      <c r="E108" s="200"/>
      <c r="F108" s="201"/>
      <c r="G108" s="199">
        <f>IF(B106="","",VLOOKUP(B108,'選手データ入力'!$A$2:$N$42,2,0))</f>
      </c>
      <c r="H108" s="200"/>
      <c r="I108" s="200"/>
      <c r="J108" s="200"/>
      <c r="K108" s="200"/>
      <c r="L108" s="200"/>
      <c r="M108" s="200"/>
      <c r="N108" s="200"/>
      <c r="O108" s="200"/>
      <c r="P108" s="200"/>
      <c r="Q108" s="201"/>
      <c r="R108" s="205">
        <f>IF(B106="","",VLOOKUP(B108,'選手データ入力'!$A$2:$N$42,4,0))</f>
      </c>
      <c r="S108" s="206"/>
      <c r="T108" s="199">
        <f>IF(B108="","",'基本入力'!$B$9)</f>
      </c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1"/>
    </row>
    <row r="109" spans="2:30" ht="27" customHeight="1">
      <c r="B109" s="202"/>
      <c r="C109" s="203"/>
      <c r="D109" s="203"/>
      <c r="E109" s="203"/>
      <c r="F109" s="204"/>
      <c r="G109" s="202"/>
      <c r="H109" s="203"/>
      <c r="I109" s="203"/>
      <c r="J109" s="203"/>
      <c r="K109" s="203"/>
      <c r="L109" s="203"/>
      <c r="M109" s="203"/>
      <c r="N109" s="203"/>
      <c r="O109" s="203"/>
      <c r="P109" s="203"/>
      <c r="Q109" s="204"/>
      <c r="R109" s="207"/>
      <c r="S109" s="208"/>
      <c r="T109" s="202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4"/>
    </row>
    <row r="110" spans="1:32" ht="13.5">
      <c r="A110" s="9" t="s">
        <v>90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ht="13.5" customHeight="1">
      <c r="A111" s="9"/>
    </row>
    <row r="112" spans="1:32" ht="13.5" customHeight="1">
      <c r="A112" s="9" t="s">
        <v>90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2:30" ht="17.25">
      <c r="B113" s="216" t="s">
        <v>51</v>
      </c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</row>
    <row r="114" spans="2:33" s="7" customFormat="1" ht="18.75" customHeight="1">
      <c r="B114" s="196" t="s">
        <v>91</v>
      </c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8"/>
      <c r="O114" s="192" t="s">
        <v>43</v>
      </c>
      <c r="P114" s="193"/>
      <c r="Q114" s="196" t="s">
        <v>46</v>
      </c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8"/>
      <c r="AE114" s="217" t="s">
        <v>96</v>
      </c>
      <c r="AF114" s="217"/>
      <c r="AG114" s="217"/>
    </row>
    <row r="115" spans="2:33" ht="31.5" customHeight="1">
      <c r="B115" s="210">
        <f>IF('選手データ入力'!J18="","",VLOOKUP(B117,'選手データ入力'!$A$2:$N$42,10,0))</f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2"/>
      <c r="O115" s="194"/>
      <c r="P115" s="195"/>
      <c r="Q115" s="213" t="s">
        <v>44</v>
      </c>
      <c r="R115" s="214"/>
      <c r="S115" s="214"/>
      <c r="T115" s="214"/>
      <c r="U115" s="215"/>
      <c r="V115" s="210"/>
      <c r="W115" s="211"/>
      <c r="X115" s="211"/>
      <c r="Y115" s="211"/>
      <c r="Z115" s="211"/>
      <c r="AA115" s="211"/>
      <c r="AB115" s="211"/>
      <c r="AC115" s="211"/>
      <c r="AD115" s="212"/>
      <c r="AE115" s="218"/>
      <c r="AF115" s="218"/>
      <c r="AG115" s="218"/>
    </row>
    <row r="116" spans="2:30" ht="18.75" customHeight="1">
      <c r="B116" s="213" t="s">
        <v>47</v>
      </c>
      <c r="C116" s="214"/>
      <c r="D116" s="214"/>
      <c r="E116" s="214"/>
      <c r="F116" s="215"/>
      <c r="G116" s="213" t="s">
        <v>48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5"/>
      <c r="R116" s="209" t="s">
        <v>1</v>
      </c>
      <c r="S116" s="209"/>
      <c r="T116" s="213" t="s">
        <v>49</v>
      </c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5"/>
    </row>
    <row r="117" spans="2:30" ht="27" customHeight="1">
      <c r="B117" s="199">
        <f>'男子一覧'!$B$29</f>
      </c>
      <c r="C117" s="200"/>
      <c r="D117" s="200"/>
      <c r="E117" s="200"/>
      <c r="F117" s="201"/>
      <c r="G117" s="199">
        <f>IF(B115="","",VLOOKUP(B117,'選手データ入力'!$A$2:$N$42,2,0))</f>
      </c>
      <c r="H117" s="200"/>
      <c r="I117" s="200"/>
      <c r="J117" s="200"/>
      <c r="K117" s="200"/>
      <c r="L117" s="200"/>
      <c r="M117" s="200"/>
      <c r="N117" s="200"/>
      <c r="O117" s="200"/>
      <c r="P117" s="200"/>
      <c r="Q117" s="201"/>
      <c r="R117" s="205">
        <f>IF(B115="","",VLOOKUP(B117,'選手データ入力'!$A$2:$N$42,4,0))</f>
      </c>
      <c r="S117" s="206"/>
      <c r="T117" s="199">
        <f>IF(B117="","",'基本入力'!$B$9)</f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1"/>
    </row>
    <row r="118" spans="2:30" ht="27" customHeight="1">
      <c r="B118" s="202"/>
      <c r="C118" s="203"/>
      <c r="D118" s="203"/>
      <c r="E118" s="203"/>
      <c r="F118" s="204"/>
      <c r="G118" s="202"/>
      <c r="H118" s="203"/>
      <c r="I118" s="203"/>
      <c r="J118" s="203"/>
      <c r="K118" s="203"/>
      <c r="L118" s="203"/>
      <c r="M118" s="203"/>
      <c r="N118" s="203"/>
      <c r="O118" s="203"/>
      <c r="P118" s="203"/>
      <c r="Q118" s="204"/>
      <c r="R118" s="207"/>
      <c r="S118" s="208"/>
      <c r="T118" s="202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4"/>
    </row>
    <row r="119" spans="1:32" ht="13.5">
      <c r="A119" s="9" t="s">
        <v>90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2:30" ht="17.25">
      <c r="B120" s="216" t="s">
        <v>51</v>
      </c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</row>
    <row r="121" spans="2:33" ht="18.75" customHeight="1">
      <c r="B121" s="196" t="s">
        <v>91</v>
      </c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8"/>
      <c r="O121" s="192" t="s">
        <v>43</v>
      </c>
      <c r="P121" s="193"/>
      <c r="Q121" s="196" t="s">
        <v>46</v>
      </c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8"/>
      <c r="AE121" s="217" t="s">
        <v>96</v>
      </c>
      <c r="AF121" s="217"/>
      <c r="AG121" s="217"/>
    </row>
    <row r="122" spans="2:33" ht="31.5" customHeight="1">
      <c r="B122" s="210">
        <f>IF('選手データ入力'!J19="","",VLOOKUP(B124,'選手データ入力'!$A$2:$N$42,10,0))</f>
      </c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2"/>
      <c r="O122" s="194"/>
      <c r="P122" s="195"/>
      <c r="Q122" s="213" t="s">
        <v>44</v>
      </c>
      <c r="R122" s="214"/>
      <c r="S122" s="214"/>
      <c r="T122" s="214"/>
      <c r="U122" s="215"/>
      <c r="V122" s="210"/>
      <c r="W122" s="211"/>
      <c r="X122" s="211"/>
      <c r="Y122" s="211"/>
      <c r="Z122" s="211"/>
      <c r="AA122" s="211"/>
      <c r="AB122" s="211"/>
      <c r="AC122" s="211"/>
      <c r="AD122" s="212"/>
      <c r="AE122" s="218"/>
      <c r="AF122" s="218"/>
      <c r="AG122" s="218"/>
    </row>
    <row r="123" spans="2:30" ht="18.75" customHeight="1">
      <c r="B123" s="213" t="s">
        <v>47</v>
      </c>
      <c r="C123" s="214"/>
      <c r="D123" s="214"/>
      <c r="E123" s="214"/>
      <c r="F123" s="215"/>
      <c r="G123" s="213" t="s">
        <v>48</v>
      </c>
      <c r="H123" s="214"/>
      <c r="I123" s="214"/>
      <c r="J123" s="214"/>
      <c r="K123" s="214"/>
      <c r="L123" s="214"/>
      <c r="M123" s="214"/>
      <c r="N123" s="214"/>
      <c r="O123" s="214"/>
      <c r="P123" s="214"/>
      <c r="Q123" s="215"/>
      <c r="R123" s="209" t="s">
        <v>1</v>
      </c>
      <c r="S123" s="209"/>
      <c r="T123" s="213" t="s">
        <v>49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5"/>
    </row>
    <row r="124" spans="2:30" ht="27" customHeight="1">
      <c r="B124" s="199">
        <f>'男子一覧'!B30</f>
      </c>
      <c r="C124" s="200"/>
      <c r="D124" s="200"/>
      <c r="E124" s="200"/>
      <c r="F124" s="201"/>
      <c r="G124" s="199">
        <f>IF(B122="","",VLOOKUP(B124,'選手データ入力'!$A$2:$N$42,2,0))</f>
      </c>
      <c r="H124" s="200"/>
      <c r="I124" s="200"/>
      <c r="J124" s="200"/>
      <c r="K124" s="200"/>
      <c r="L124" s="200"/>
      <c r="M124" s="200"/>
      <c r="N124" s="200"/>
      <c r="O124" s="200"/>
      <c r="P124" s="200"/>
      <c r="Q124" s="201"/>
      <c r="R124" s="205">
        <f>IF(B122="","",VLOOKUP(B124,'選手データ入力'!$A$2:$N$42,4,0))</f>
      </c>
      <c r="S124" s="206"/>
      <c r="T124" s="199">
        <f>IF(B124="","",'基本入力'!$B$9)</f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1"/>
    </row>
    <row r="125" spans="2:30" ht="27" customHeight="1">
      <c r="B125" s="202"/>
      <c r="C125" s="203"/>
      <c r="D125" s="203"/>
      <c r="E125" s="203"/>
      <c r="F125" s="204"/>
      <c r="G125" s="202"/>
      <c r="H125" s="203"/>
      <c r="I125" s="203"/>
      <c r="J125" s="203"/>
      <c r="K125" s="203"/>
      <c r="L125" s="203"/>
      <c r="M125" s="203"/>
      <c r="N125" s="203"/>
      <c r="O125" s="203"/>
      <c r="P125" s="203"/>
      <c r="Q125" s="204"/>
      <c r="R125" s="207"/>
      <c r="S125" s="208"/>
      <c r="T125" s="202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4"/>
    </row>
    <row r="126" spans="1:32" ht="13.5">
      <c r="A126" s="9" t="s">
        <v>90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2:30" ht="17.25">
      <c r="B127" s="216" t="s">
        <v>51</v>
      </c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</row>
    <row r="128" spans="2:33" ht="18.75" customHeight="1">
      <c r="B128" s="196" t="s">
        <v>91</v>
      </c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8"/>
      <c r="O128" s="192" t="s">
        <v>43</v>
      </c>
      <c r="P128" s="193"/>
      <c r="Q128" s="196" t="s">
        <v>46</v>
      </c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8"/>
      <c r="AE128" s="217" t="s">
        <v>96</v>
      </c>
      <c r="AF128" s="217"/>
      <c r="AG128" s="217"/>
    </row>
    <row r="129" spans="2:33" ht="31.5" customHeight="1">
      <c r="B129" s="210">
        <f>IF('選手データ入力'!J20="","",VLOOKUP(B131,'選手データ入力'!$A$2:$N$42,10,0))</f>
      </c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2"/>
      <c r="O129" s="194"/>
      <c r="P129" s="195"/>
      <c r="Q129" s="213" t="s">
        <v>44</v>
      </c>
      <c r="R129" s="214"/>
      <c r="S129" s="214"/>
      <c r="T129" s="214"/>
      <c r="U129" s="215"/>
      <c r="V129" s="210"/>
      <c r="W129" s="211"/>
      <c r="X129" s="211"/>
      <c r="Y129" s="211"/>
      <c r="Z129" s="211"/>
      <c r="AA129" s="211"/>
      <c r="AB129" s="211"/>
      <c r="AC129" s="211"/>
      <c r="AD129" s="212"/>
      <c r="AE129" s="218"/>
      <c r="AF129" s="218"/>
      <c r="AG129" s="218"/>
    </row>
    <row r="130" spans="2:30" ht="18.75" customHeight="1">
      <c r="B130" s="213" t="s">
        <v>47</v>
      </c>
      <c r="C130" s="214"/>
      <c r="D130" s="214"/>
      <c r="E130" s="214"/>
      <c r="F130" s="215"/>
      <c r="G130" s="213" t="s">
        <v>48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5"/>
      <c r="R130" s="209" t="s">
        <v>1</v>
      </c>
      <c r="S130" s="209"/>
      <c r="T130" s="213" t="s">
        <v>49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5"/>
    </row>
    <row r="131" spans="2:30" ht="27" customHeight="1">
      <c r="B131" s="199">
        <f>'男子一覧'!$B$31</f>
      </c>
      <c r="C131" s="200"/>
      <c r="D131" s="200"/>
      <c r="E131" s="200"/>
      <c r="F131" s="201"/>
      <c r="G131" s="199">
        <f>IF(B129="","",VLOOKUP(B131,'選手データ入力'!$A$2:$N$42,2,0))</f>
      </c>
      <c r="H131" s="200"/>
      <c r="I131" s="200"/>
      <c r="J131" s="200"/>
      <c r="K131" s="200"/>
      <c r="L131" s="200"/>
      <c r="M131" s="200"/>
      <c r="N131" s="200"/>
      <c r="O131" s="200"/>
      <c r="P131" s="200"/>
      <c r="Q131" s="201"/>
      <c r="R131" s="205">
        <f>IF(B129="","",VLOOKUP(B131,'選手データ入力'!$A$2:$N$42,4,0))</f>
      </c>
      <c r="S131" s="206"/>
      <c r="T131" s="199">
        <f>IF(B131="","",'基本入力'!$B$9)</f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1"/>
    </row>
    <row r="132" spans="2:30" ht="27" customHeight="1">
      <c r="B132" s="202"/>
      <c r="C132" s="203"/>
      <c r="D132" s="203"/>
      <c r="E132" s="203"/>
      <c r="F132" s="204"/>
      <c r="G132" s="202"/>
      <c r="H132" s="203"/>
      <c r="I132" s="203"/>
      <c r="J132" s="203"/>
      <c r="K132" s="203"/>
      <c r="L132" s="203"/>
      <c r="M132" s="203"/>
      <c r="N132" s="203"/>
      <c r="O132" s="203"/>
      <c r="P132" s="203"/>
      <c r="Q132" s="204"/>
      <c r="R132" s="207"/>
      <c r="S132" s="208"/>
      <c r="T132" s="202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4"/>
    </row>
    <row r="133" spans="1:32" ht="13.5">
      <c r="A133" s="9" t="s">
        <v>90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2:30" ht="18" customHeight="1">
      <c r="B134" s="216" t="s">
        <v>51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</row>
    <row r="135" spans="2:33" ht="19.5" customHeight="1">
      <c r="B135" s="196" t="s">
        <v>91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8"/>
      <c r="O135" s="192" t="s">
        <v>43</v>
      </c>
      <c r="P135" s="193"/>
      <c r="Q135" s="196" t="s">
        <v>46</v>
      </c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8"/>
      <c r="AE135" s="217" t="s">
        <v>96</v>
      </c>
      <c r="AF135" s="217"/>
      <c r="AG135" s="217"/>
    </row>
    <row r="136" spans="2:33" ht="31.5" customHeight="1">
      <c r="B136" s="210">
        <f>IF('選手データ入力'!J21="","",VLOOKUP(B138,'選手データ入力'!$A$2:$N$42,10,0))</f>
      </c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2"/>
      <c r="O136" s="194"/>
      <c r="P136" s="195"/>
      <c r="Q136" s="213" t="s">
        <v>44</v>
      </c>
      <c r="R136" s="214"/>
      <c r="S136" s="214"/>
      <c r="T136" s="214"/>
      <c r="U136" s="215"/>
      <c r="V136" s="210"/>
      <c r="W136" s="211"/>
      <c r="X136" s="211"/>
      <c r="Y136" s="211"/>
      <c r="Z136" s="211"/>
      <c r="AA136" s="211"/>
      <c r="AB136" s="211"/>
      <c r="AC136" s="211"/>
      <c r="AD136" s="212"/>
      <c r="AE136" s="218"/>
      <c r="AF136" s="218"/>
      <c r="AG136" s="218"/>
    </row>
    <row r="137" spans="2:30" ht="18.75" customHeight="1">
      <c r="B137" s="213" t="s">
        <v>47</v>
      </c>
      <c r="C137" s="214"/>
      <c r="D137" s="214"/>
      <c r="E137" s="214"/>
      <c r="F137" s="215"/>
      <c r="G137" s="213" t="s">
        <v>48</v>
      </c>
      <c r="H137" s="214"/>
      <c r="I137" s="214"/>
      <c r="J137" s="214"/>
      <c r="K137" s="214"/>
      <c r="L137" s="214"/>
      <c r="M137" s="214"/>
      <c r="N137" s="214"/>
      <c r="O137" s="214"/>
      <c r="P137" s="214"/>
      <c r="Q137" s="215"/>
      <c r="R137" s="209" t="s">
        <v>1</v>
      </c>
      <c r="S137" s="209"/>
      <c r="T137" s="213" t="s">
        <v>49</v>
      </c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5"/>
    </row>
    <row r="138" spans="2:30" ht="27" customHeight="1">
      <c r="B138" s="199">
        <f>'男子一覧'!B32</f>
      </c>
      <c r="C138" s="200"/>
      <c r="D138" s="200"/>
      <c r="E138" s="200"/>
      <c r="F138" s="201"/>
      <c r="G138" s="199">
        <f>IF(B136="","",VLOOKUP(B138,'選手データ入力'!$A$2:$N$42,2,0))</f>
      </c>
      <c r="H138" s="200"/>
      <c r="I138" s="200"/>
      <c r="J138" s="200"/>
      <c r="K138" s="200"/>
      <c r="L138" s="200"/>
      <c r="M138" s="200"/>
      <c r="N138" s="200"/>
      <c r="O138" s="200"/>
      <c r="P138" s="200"/>
      <c r="Q138" s="201"/>
      <c r="R138" s="205">
        <f>IF(B136="","",VLOOKUP(B138,'選手データ入力'!$A$2:$N$42,4,0))</f>
      </c>
      <c r="S138" s="206"/>
      <c r="T138" s="199">
        <f>IF(B138="","",'基本入力'!$B$9)</f>
      </c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1"/>
    </row>
    <row r="139" spans="2:30" ht="27" customHeight="1">
      <c r="B139" s="202"/>
      <c r="C139" s="203"/>
      <c r="D139" s="203"/>
      <c r="E139" s="203"/>
      <c r="F139" s="204"/>
      <c r="G139" s="202"/>
      <c r="H139" s="203"/>
      <c r="I139" s="203"/>
      <c r="J139" s="203"/>
      <c r="K139" s="203"/>
      <c r="L139" s="203"/>
      <c r="M139" s="203"/>
      <c r="N139" s="203"/>
      <c r="O139" s="203"/>
      <c r="P139" s="203"/>
      <c r="Q139" s="204"/>
      <c r="R139" s="207"/>
      <c r="S139" s="208"/>
      <c r="T139" s="202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4"/>
    </row>
    <row r="140" spans="1:32" ht="13.5">
      <c r="A140" s="9" t="s">
        <v>90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2:30" ht="18" customHeight="1">
      <c r="B141" s="216" t="s">
        <v>51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</row>
    <row r="142" spans="2:33" ht="19.5" customHeight="1">
      <c r="B142" s="196" t="s">
        <v>91</v>
      </c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8"/>
      <c r="O142" s="192" t="s">
        <v>43</v>
      </c>
      <c r="P142" s="193"/>
      <c r="Q142" s="196" t="s">
        <v>46</v>
      </c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8"/>
      <c r="AE142" s="217" t="s">
        <v>96</v>
      </c>
      <c r="AF142" s="217"/>
      <c r="AG142" s="217"/>
    </row>
    <row r="143" spans="2:33" ht="31.5" customHeight="1">
      <c r="B143" s="210">
        <f>IF('選手データ入力'!J22="","",VLOOKUP(B145,'選手データ入力'!$A$2:$N$42,10,0))</f>
      </c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2"/>
      <c r="O143" s="194"/>
      <c r="P143" s="195"/>
      <c r="Q143" s="213" t="s">
        <v>44</v>
      </c>
      <c r="R143" s="214"/>
      <c r="S143" s="214"/>
      <c r="T143" s="214"/>
      <c r="U143" s="215"/>
      <c r="V143" s="210"/>
      <c r="W143" s="211"/>
      <c r="X143" s="211"/>
      <c r="Y143" s="211"/>
      <c r="Z143" s="211"/>
      <c r="AA143" s="211"/>
      <c r="AB143" s="211"/>
      <c r="AC143" s="211"/>
      <c r="AD143" s="212"/>
      <c r="AE143" s="218"/>
      <c r="AF143" s="218"/>
      <c r="AG143" s="218"/>
    </row>
    <row r="144" spans="2:30" ht="18.75" customHeight="1">
      <c r="B144" s="213" t="s">
        <v>47</v>
      </c>
      <c r="C144" s="214"/>
      <c r="D144" s="214"/>
      <c r="E144" s="214"/>
      <c r="F144" s="215"/>
      <c r="G144" s="213" t="s">
        <v>48</v>
      </c>
      <c r="H144" s="214"/>
      <c r="I144" s="214"/>
      <c r="J144" s="214"/>
      <c r="K144" s="214"/>
      <c r="L144" s="214"/>
      <c r="M144" s="214"/>
      <c r="N144" s="214"/>
      <c r="O144" s="214"/>
      <c r="P144" s="214"/>
      <c r="Q144" s="215"/>
      <c r="R144" s="209" t="s">
        <v>1</v>
      </c>
      <c r="S144" s="209"/>
      <c r="T144" s="213" t="s">
        <v>49</v>
      </c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5"/>
    </row>
    <row r="145" spans="2:30" ht="27" customHeight="1">
      <c r="B145" s="199">
        <f>'男子一覧'!$B$33</f>
      </c>
      <c r="C145" s="200"/>
      <c r="D145" s="200"/>
      <c r="E145" s="200"/>
      <c r="F145" s="201"/>
      <c r="G145" s="199">
        <f>IF(B143="","",VLOOKUP(B145,'選手データ入力'!$A$2:$N$42,2,0))</f>
      </c>
      <c r="H145" s="200"/>
      <c r="I145" s="200"/>
      <c r="J145" s="200"/>
      <c r="K145" s="200"/>
      <c r="L145" s="200"/>
      <c r="M145" s="200"/>
      <c r="N145" s="200"/>
      <c r="O145" s="200"/>
      <c r="P145" s="200"/>
      <c r="Q145" s="201"/>
      <c r="R145" s="205">
        <f>IF(B143="","",VLOOKUP(B145,'選手データ入力'!$A$2:$N$42,4,0))</f>
      </c>
      <c r="S145" s="206"/>
      <c r="T145" s="199">
        <f>IF(B145="","",'基本入力'!$B$9)</f>
      </c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1"/>
    </row>
    <row r="146" spans="2:30" ht="27" customHeight="1">
      <c r="B146" s="202"/>
      <c r="C146" s="203"/>
      <c r="D146" s="203"/>
      <c r="E146" s="203"/>
      <c r="F146" s="204"/>
      <c r="G146" s="202"/>
      <c r="H146" s="203"/>
      <c r="I146" s="203"/>
      <c r="J146" s="203"/>
      <c r="K146" s="203"/>
      <c r="L146" s="203"/>
      <c r="M146" s="203"/>
      <c r="N146" s="203"/>
      <c r="O146" s="203"/>
      <c r="P146" s="203"/>
      <c r="Q146" s="204"/>
      <c r="R146" s="207"/>
      <c r="S146" s="208"/>
      <c r="T146" s="202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4"/>
    </row>
    <row r="147" spans="1:32" ht="13.5">
      <c r="A147" s="9" t="s">
        <v>90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ht="13.5" customHeight="1">
      <c r="A148" s="9"/>
    </row>
    <row r="149" spans="1:32" ht="13.5" customHeight="1">
      <c r="A149" s="9" t="s">
        <v>90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2:30" ht="17.25">
      <c r="B150" s="216" t="s">
        <v>51</v>
      </c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</row>
    <row r="151" spans="2:33" s="7" customFormat="1" ht="18.75" customHeight="1">
      <c r="B151" s="196" t="s">
        <v>91</v>
      </c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8"/>
      <c r="O151" s="192" t="s">
        <v>43</v>
      </c>
      <c r="P151" s="193"/>
      <c r="Q151" s="196" t="s">
        <v>46</v>
      </c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8"/>
      <c r="AE151" s="217" t="s">
        <v>96</v>
      </c>
      <c r="AF151" s="217"/>
      <c r="AG151" s="217"/>
    </row>
    <row r="152" spans="2:33" ht="31.5" customHeight="1">
      <c r="B152" s="210">
        <f>IF('選手データ入力'!J23="","",VLOOKUP(B154,'選手データ入力'!$A$2:$N$42,10,0))</f>
      </c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2"/>
      <c r="O152" s="194"/>
      <c r="P152" s="195"/>
      <c r="Q152" s="213" t="s">
        <v>44</v>
      </c>
      <c r="R152" s="214"/>
      <c r="S152" s="214"/>
      <c r="T152" s="214"/>
      <c r="U152" s="215"/>
      <c r="V152" s="210"/>
      <c r="W152" s="211"/>
      <c r="X152" s="211"/>
      <c r="Y152" s="211"/>
      <c r="Z152" s="211"/>
      <c r="AA152" s="211"/>
      <c r="AB152" s="211"/>
      <c r="AC152" s="211"/>
      <c r="AD152" s="212"/>
      <c r="AE152" s="218"/>
      <c r="AF152" s="218"/>
      <c r="AG152" s="218"/>
    </row>
    <row r="153" spans="2:30" ht="18.75" customHeight="1">
      <c r="B153" s="213" t="s">
        <v>47</v>
      </c>
      <c r="C153" s="214"/>
      <c r="D153" s="214"/>
      <c r="E153" s="214"/>
      <c r="F153" s="215"/>
      <c r="G153" s="213" t="s">
        <v>48</v>
      </c>
      <c r="H153" s="214"/>
      <c r="I153" s="214"/>
      <c r="J153" s="214"/>
      <c r="K153" s="214"/>
      <c r="L153" s="214"/>
      <c r="M153" s="214"/>
      <c r="N153" s="214"/>
      <c r="O153" s="214"/>
      <c r="P153" s="214"/>
      <c r="Q153" s="215"/>
      <c r="R153" s="209" t="s">
        <v>1</v>
      </c>
      <c r="S153" s="209"/>
      <c r="T153" s="213" t="s">
        <v>49</v>
      </c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5"/>
    </row>
    <row r="154" spans="2:30" ht="27" customHeight="1">
      <c r="B154" s="199">
        <f>'一覧予備'!$B$14</f>
      </c>
      <c r="C154" s="200"/>
      <c r="D154" s="200"/>
      <c r="E154" s="200"/>
      <c r="F154" s="201"/>
      <c r="G154" s="199">
        <f>IF(B152="","",VLOOKUP(B154,'選手データ入力'!$A$2:$N$42,2,0))</f>
      </c>
      <c r="H154" s="200"/>
      <c r="I154" s="200"/>
      <c r="J154" s="200"/>
      <c r="K154" s="200"/>
      <c r="L154" s="200"/>
      <c r="M154" s="200"/>
      <c r="N154" s="200"/>
      <c r="O154" s="200"/>
      <c r="P154" s="200"/>
      <c r="Q154" s="201"/>
      <c r="R154" s="205">
        <f>IF(B152="","",VLOOKUP(B154,'選手データ入力'!$A$2:$N$42,4,0))</f>
      </c>
      <c r="S154" s="206"/>
      <c r="T154" s="199">
        <f>IF(B154="","",'基本入力'!$B$9)</f>
      </c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1"/>
    </row>
    <row r="155" spans="2:30" ht="27" customHeight="1">
      <c r="B155" s="202"/>
      <c r="C155" s="203"/>
      <c r="D155" s="203"/>
      <c r="E155" s="203"/>
      <c r="F155" s="204"/>
      <c r="G155" s="202"/>
      <c r="H155" s="203"/>
      <c r="I155" s="203"/>
      <c r="J155" s="203"/>
      <c r="K155" s="203"/>
      <c r="L155" s="203"/>
      <c r="M155" s="203"/>
      <c r="N155" s="203"/>
      <c r="O155" s="203"/>
      <c r="P155" s="203"/>
      <c r="Q155" s="204"/>
      <c r="R155" s="207"/>
      <c r="S155" s="208"/>
      <c r="T155" s="202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4"/>
    </row>
    <row r="156" spans="1:32" ht="13.5">
      <c r="A156" s="9" t="s">
        <v>90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2:30" ht="17.25">
      <c r="B157" s="216" t="s">
        <v>51</v>
      </c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</row>
    <row r="158" spans="2:33" ht="18.75" customHeight="1">
      <c r="B158" s="196" t="s">
        <v>91</v>
      </c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8"/>
      <c r="O158" s="192" t="s">
        <v>43</v>
      </c>
      <c r="P158" s="193"/>
      <c r="Q158" s="196" t="s">
        <v>46</v>
      </c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8"/>
      <c r="AE158" s="217" t="s">
        <v>96</v>
      </c>
      <c r="AF158" s="217"/>
      <c r="AG158" s="217"/>
    </row>
    <row r="159" spans="2:33" ht="31.5" customHeight="1">
      <c r="B159" s="210">
        <f>IF('選手データ入力'!J24="","",VLOOKUP(B161,'選手データ入力'!$A$2:$N$42,10,0))</f>
      </c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2"/>
      <c r="O159" s="194"/>
      <c r="P159" s="195"/>
      <c r="Q159" s="213" t="s">
        <v>44</v>
      </c>
      <c r="R159" s="214"/>
      <c r="S159" s="214"/>
      <c r="T159" s="214"/>
      <c r="U159" s="215"/>
      <c r="V159" s="210"/>
      <c r="W159" s="211"/>
      <c r="X159" s="211"/>
      <c r="Y159" s="211"/>
      <c r="Z159" s="211"/>
      <c r="AA159" s="211"/>
      <c r="AB159" s="211"/>
      <c r="AC159" s="211"/>
      <c r="AD159" s="212"/>
      <c r="AE159" s="218"/>
      <c r="AF159" s="218"/>
      <c r="AG159" s="218"/>
    </row>
    <row r="160" spans="2:30" ht="18.75" customHeight="1">
      <c r="B160" s="213" t="s">
        <v>47</v>
      </c>
      <c r="C160" s="214"/>
      <c r="D160" s="214"/>
      <c r="E160" s="214"/>
      <c r="F160" s="215"/>
      <c r="G160" s="213" t="s">
        <v>48</v>
      </c>
      <c r="H160" s="214"/>
      <c r="I160" s="214"/>
      <c r="J160" s="214"/>
      <c r="K160" s="214"/>
      <c r="L160" s="214"/>
      <c r="M160" s="214"/>
      <c r="N160" s="214"/>
      <c r="O160" s="214"/>
      <c r="P160" s="214"/>
      <c r="Q160" s="215"/>
      <c r="R160" s="209" t="s">
        <v>1</v>
      </c>
      <c r="S160" s="209"/>
      <c r="T160" s="213" t="s">
        <v>49</v>
      </c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5"/>
    </row>
    <row r="161" spans="2:30" ht="27" customHeight="1">
      <c r="B161" s="199">
        <f>'一覧予備'!$B$15</f>
      </c>
      <c r="C161" s="200"/>
      <c r="D161" s="200"/>
      <c r="E161" s="200"/>
      <c r="F161" s="201"/>
      <c r="G161" s="199">
        <f>IF(B159="","",VLOOKUP(B161,'選手データ入力'!$A$2:$N$42,2,0))</f>
      </c>
      <c r="H161" s="200"/>
      <c r="I161" s="200"/>
      <c r="J161" s="200"/>
      <c r="K161" s="200"/>
      <c r="L161" s="200"/>
      <c r="M161" s="200"/>
      <c r="N161" s="200"/>
      <c r="O161" s="200"/>
      <c r="P161" s="200"/>
      <c r="Q161" s="201"/>
      <c r="R161" s="205">
        <f>IF(B159="","",VLOOKUP(B161,'選手データ入力'!$A$2:$N$42,4,0))</f>
      </c>
      <c r="S161" s="206"/>
      <c r="T161" s="199">
        <f>IF(B161="","",'基本入力'!$B$9)</f>
      </c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1"/>
    </row>
    <row r="162" spans="2:30" ht="27" customHeight="1">
      <c r="B162" s="202"/>
      <c r="C162" s="203"/>
      <c r="D162" s="203"/>
      <c r="E162" s="203"/>
      <c r="F162" s="204"/>
      <c r="G162" s="202"/>
      <c r="H162" s="203"/>
      <c r="I162" s="203"/>
      <c r="J162" s="203"/>
      <c r="K162" s="203"/>
      <c r="L162" s="203"/>
      <c r="M162" s="203"/>
      <c r="N162" s="203"/>
      <c r="O162" s="203"/>
      <c r="P162" s="203"/>
      <c r="Q162" s="204"/>
      <c r="R162" s="207"/>
      <c r="S162" s="208"/>
      <c r="T162" s="202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4"/>
    </row>
    <row r="163" spans="1:32" ht="13.5">
      <c r="A163" s="9" t="s">
        <v>90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2:30" ht="17.25">
      <c r="B164" s="216" t="s">
        <v>51</v>
      </c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</row>
    <row r="165" spans="2:33" ht="18.75" customHeight="1">
      <c r="B165" s="196" t="s">
        <v>91</v>
      </c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8"/>
      <c r="O165" s="192" t="s">
        <v>43</v>
      </c>
      <c r="P165" s="193"/>
      <c r="Q165" s="196" t="s">
        <v>46</v>
      </c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8"/>
      <c r="AE165" s="217" t="s">
        <v>96</v>
      </c>
      <c r="AF165" s="217"/>
      <c r="AG165" s="217"/>
    </row>
    <row r="166" spans="2:33" ht="31.5" customHeight="1">
      <c r="B166" s="210">
        <f>IF('選手データ入力'!J25="","",VLOOKUP(B168,'選手データ入力'!$A$2:$N$42,10,0))</f>
      </c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2"/>
      <c r="O166" s="194"/>
      <c r="P166" s="195"/>
      <c r="Q166" s="213" t="s">
        <v>44</v>
      </c>
      <c r="R166" s="214"/>
      <c r="S166" s="214"/>
      <c r="T166" s="214"/>
      <c r="U166" s="215"/>
      <c r="V166" s="210"/>
      <c r="W166" s="211"/>
      <c r="X166" s="211"/>
      <c r="Y166" s="211"/>
      <c r="Z166" s="211"/>
      <c r="AA166" s="211"/>
      <c r="AB166" s="211"/>
      <c r="AC166" s="211"/>
      <c r="AD166" s="212"/>
      <c r="AE166" s="218"/>
      <c r="AF166" s="218"/>
      <c r="AG166" s="218"/>
    </row>
    <row r="167" spans="2:30" ht="18.75" customHeight="1">
      <c r="B167" s="213" t="s">
        <v>47</v>
      </c>
      <c r="C167" s="214"/>
      <c r="D167" s="214"/>
      <c r="E167" s="214"/>
      <c r="F167" s="215"/>
      <c r="G167" s="213" t="s">
        <v>48</v>
      </c>
      <c r="H167" s="214"/>
      <c r="I167" s="214"/>
      <c r="J167" s="214"/>
      <c r="K167" s="214"/>
      <c r="L167" s="214"/>
      <c r="M167" s="214"/>
      <c r="N167" s="214"/>
      <c r="O167" s="214"/>
      <c r="P167" s="214"/>
      <c r="Q167" s="215"/>
      <c r="R167" s="209" t="s">
        <v>1</v>
      </c>
      <c r="S167" s="209"/>
      <c r="T167" s="213" t="s">
        <v>49</v>
      </c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5"/>
    </row>
    <row r="168" spans="2:30" ht="27" customHeight="1">
      <c r="B168" s="199">
        <f>'一覧予備'!$B$16</f>
      </c>
      <c r="C168" s="200"/>
      <c r="D168" s="200"/>
      <c r="E168" s="200"/>
      <c r="F168" s="201"/>
      <c r="G168" s="199">
        <f>IF(B166="","",VLOOKUP(B168,'選手データ入力'!$A$2:$N$42,2,0))</f>
      </c>
      <c r="H168" s="200"/>
      <c r="I168" s="200"/>
      <c r="J168" s="200"/>
      <c r="K168" s="200"/>
      <c r="L168" s="200"/>
      <c r="M168" s="200"/>
      <c r="N168" s="200"/>
      <c r="O168" s="200"/>
      <c r="P168" s="200"/>
      <c r="Q168" s="201"/>
      <c r="R168" s="205">
        <f>IF(B166="","",VLOOKUP(B168,'選手データ入力'!$A$2:$N$42,4,0))</f>
      </c>
      <c r="S168" s="206"/>
      <c r="T168" s="199">
        <f>IF(B168="","",'基本入力'!$B$9)</f>
      </c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1"/>
    </row>
    <row r="169" spans="2:30" ht="27" customHeight="1">
      <c r="B169" s="202"/>
      <c r="C169" s="203"/>
      <c r="D169" s="203"/>
      <c r="E169" s="203"/>
      <c r="F169" s="204"/>
      <c r="G169" s="202"/>
      <c r="H169" s="203"/>
      <c r="I169" s="203"/>
      <c r="J169" s="203"/>
      <c r="K169" s="203"/>
      <c r="L169" s="203"/>
      <c r="M169" s="203"/>
      <c r="N169" s="203"/>
      <c r="O169" s="203"/>
      <c r="P169" s="203"/>
      <c r="Q169" s="204"/>
      <c r="R169" s="207"/>
      <c r="S169" s="208"/>
      <c r="T169" s="202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4"/>
    </row>
    <row r="170" spans="1:32" ht="13.5">
      <c r="A170" s="9" t="s">
        <v>90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2:30" ht="18" customHeight="1">
      <c r="B171" s="216" t="s">
        <v>51</v>
      </c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</row>
    <row r="172" spans="2:33" ht="19.5" customHeight="1">
      <c r="B172" s="196" t="s">
        <v>91</v>
      </c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8"/>
      <c r="O172" s="192" t="s">
        <v>43</v>
      </c>
      <c r="P172" s="193"/>
      <c r="Q172" s="196" t="s">
        <v>46</v>
      </c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8"/>
      <c r="AE172" s="217" t="s">
        <v>96</v>
      </c>
      <c r="AF172" s="217"/>
      <c r="AG172" s="217"/>
    </row>
    <row r="173" spans="2:33" ht="31.5" customHeight="1">
      <c r="B173" s="210">
        <f>IF('選手データ入力'!J26="","",VLOOKUP(B175,'選手データ入力'!$A$2:$N$42,10,0))</f>
      </c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2"/>
      <c r="O173" s="194"/>
      <c r="P173" s="195"/>
      <c r="Q173" s="213" t="s">
        <v>44</v>
      </c>
      <c r="R173" s="214"/>
      <c r="S173" s="214"/>
      <c r="T173" s="214"/>
      <c r="U173" s="215"/>
      <c r="V173" s="210"/>
      <c r="W173" s="211"/>
      <c r="X173" s="211"/>
      <c r="Y173" s="211"/>
      <c r="Z173" s="211"/>
      <c r="AA173" s="211"/>
      <c r="AB173" s="211"/>
      <c r="AC173" s="211"/>
      <c r="AD173" s="212"/>
      <c r="AE173" s="218"/>
      <c r="AF173" s="218"/>
      <c r="AG173" s="218"/>
    </row>
    <row r="174" spans="2:30" ht="18.75" customHeight="1">
      <c r="B174" s="213" t="s">
        <v>47</v>
      </c>
      <c r="C174" s="214"/>
      <c r="D174" s="214"/>
      <c r="E174" s="214"/>
      <c r="F174" s="215"/>
      <c r="G174" s="213" t="s">
        <v>48</v>
      </c>
      <c r="H174" s="214"/>
      <c r="I174" s="214"/>
      <c r="J174" s="214"/>
      <c r="K174" s="214"/>
      <c r="L174" s="214"/>
      <c r="M174" s="214"/>
      <c r="N174" s="214"/>
      <c r="O174" s="214"/>
      <c r="P174" s="214"/>
      <c r="Q174" s="215"/>
      <c r="R174" s="209" t="s">
        <v>1</v>
      </c>
      <c r="S174" s="209"/>
      <c r="T174" s="213" t="s">
        <v>49</v>
      </c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5"/>
    </row>
    <row r="175" spans="2:30" ht="27" customHeight="1">
      <c r="B175" s="199">
        <f>'一覧予備'!$B$17</f>
      </c>
      <c r="C175" s="200"/>
      <c r="D175" s="200"/>
      <c r="E175" s="200"/>
      <c r="F175" s="201"/>
      <c r="G175" s="199">
        <f>IF(B173="","",VLOOKUP(B175,'選手データ入力'!$A$2:$N$42,2,0))</f>
      </c>
      <c r="H175" s="200"/>
      <c r="I175" s="200"/>
      <c r="J175" s="200"/>
      <c r="K175" s="200"/>
      <c r="L175" s="200"/>
      <c r="M175" s="200"/>
      <c r="N175" s="200"/>
      <c r="O175" s="200"/>
      <c r="P175" s="200"/>
      <c r="Q175" s="201"/>
      <c r="R175" s="205">
        <f>IF(B173="","",VLOOKUP(B175,'選手データ入力'!$A$2:$N$42,4,0))</f>
      </c>
      <c r="S175" s="206"/>
      <c r="T175" s="199">
        <f>IF(B175="","",'基本入力'!$B$9)</f>
      </c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1"/>
    </row>
    <row r="176" spans="2:30" ht="27" customHeight="1">
      <c r="B176" s="202"/>
      <c r="C176" s="203"/>
      <c r="D176" s="203"/>
      <c r="E176" s="203"/>
      <c r="F176" s="204"/>
      <c r="G176" s="202"/>
      <c r="H176" s="203"/>
      <c r="I176" s="203"/>
      <c r="J176" s="203"/>
      <c r="K176" s="203"/>
      <c r="L176" s="203"/>
      <c r="M176" s="203"/>
      <c r="N176" s="203"/>
      <c r="O176" s="203"/>
      <c r="P176" s="203"/>
      <c r="Q176" s="204"/>
      <c r="R176" s="207"/>
      <c r="S176" s="208"/>
      <c r="T176" s="202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4"/>
    </row>
    <row r="177" spans="1:32" ht="13.5">
      <c r="A177" s="9" t="s">
        <v>90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2:30" ht="18" customHeight="1">
      <c r="B178" s="216" t="s">
        <v>51</v>
      </c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</row>
    <row r="179" spans="2:33" ht="19.5" customHeight="1">
      <c r="B179" s="196" t="s">
        <v>91</v>
      </c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8"/>
      <c r="O179" s="192" t="s">
        <v>43</v>
      </c>
      <c r="P179" s="193"/>
      <c r="Q179" s="196" t="s">
        <v>46</v>
      </c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8"/>
      <c r="AE179" s="217" t="s">
        <v>96</v>
      </c>
      <c r="AF179" s="217"/>
      <c r="AG179" s="217"/>
    </row>
    <row r="180" spans="2:33" ht="31.5" customHeight="1">
      <c r="B180" s="210">
        <f>IF('選手データ入力'!J27="","",VLOOKUP(B182,'選手データ入力'!$A$2:$N$42,10,0))</f>
      </c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2"/>
      <c r="O180" s="194"/>
      <c r="P180" s="195"/>
      <c r="Q180" s="213" t="s">
        <v>44</v>
      </c>
      <c r="R180" s="214"/>
      <c r="S180" s="214"/>
      <c r="T180" s="214"/>
      <c r="U180" s="215"/>
      <c r="V180" s="210"/>
      <c r="W180" s="211"/>
      <c r="X180" s="211"/>
      <c r="Y180" s="211"/>
      <c r="Z180" s="211"/>
      <c r="AA180" s="211"/>
      <c r="AB180" s="211"/>
      <c r="AC180" s="211"/>
      <c r="AD180" s="212"/>
      <c r="AE180" s="218"/>
      <c r="AF180" s="218"/>
      <c r="AG180" s="218"/>
    </row>
    <row r="181" spans="2:30" ht="18.75" customHeight="1">
      <c r="B181" s="213" t="s">
        <v>47</v>
      </c>
      <c r="C181" s="214"/>
      <c r="D181" s="214"/>
      <c r="E181" s="214"/>
      <c r="F181" s="215"/>
      <c r="G181" s="213" t="s">
        <v>48</v>
      </c>
      <c r="H181" s="214"/>
      <c r="I181" s="214"/>
      <c r="J181" s="214"/>
      <c r="K181" s="214"/>
      <c r="L181" s="214"/>
      <c r="M181" s="214"/>
      <c r="N181" s="214"/>
      <c r="O181" s="214"/>
      <c r="P181" s="214"/>
      <c r="Q181" s="215"/>
      <c r="R181" s="209" t="s">
        <v>1</v>
      </c>
      <c r="S181" s="209"/>
      <c r="T181" s="213" t="s">
        <v>49</v>
      </c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5"/>
    </row>
    <row r="182" spans="2:30" ht="27" customHeight="1">
      <c r="B182" s="199">
        <f>'一覧予備'!$B$18</f>
      </c>
      <c r="C182" s="200"/>
      <c r="D182" s="200"/>
      <c r="E182" s="200"/>
      <c r="F182" s="201"/>
      <c r="G182" s="199">
        <f>IF(B180="","",VLOOKUP(B182,'選手データ入力'!$A$2:$N$42,2,0))</f>
      </c>
      <c r="H182" s="200"/>
      <c r="I182" s="200"/>
      <c r="J182" s="200"/>
      <c r="K182" s="200"/>
      <c r="L182" s="200"/>
      <c r="M182" s="200"/>
      <c r="N182" s="200"/>
      <c r="O182" s="200"/>
      <c r="P182" s="200"/>
      <c r="Q182" s="201"/>
      <c r="R182" s="205">
        <f>IF(B180="","",VLOOKUP(B182,'選手データ入力'!$A$2:$N$42,4,0))</f>
      </c>
      <c r="S182" s="206"/>
      <c r="T182" s="199">
        <f>IF(B182="","",'基本入力'!$B$9)</f>
      </c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1"/>
    </row>
    <row r="183" spans="2:30" ht="27" customHeight="1">
      <c r="B183" s="202"/>
      <c r="C183" s="203"/>
      <c r="D183" s="203"/>
      <c r="E183" s="203"/>
      <c r="F183" s="204"/>
      <c r="G183" s="202"/>
      <c r="H183" s="203"/>
      <c r="I183" s="203"/>
      <c r="J183" s="203"/>
      <c r="K183" s="203"/>
      <c r="L183" s="203"/>
      <c r="M183" s="203"/>
      <c r="N183" s="203"/>
      <c r="O183" s="203"/>
      <c r="P183" s="203"/>
      <c r="Q183" s="204"/>
      <c r="R183" s="207"/>
      <c r="S183" s="208"/>
      <c r="T183" s="202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4"/>
    </row>
    <row r="184" spans="1:32" ht="13.5">
      <c r="A184" s="9" t="s">
        <v>90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6" spans="1:32" ht="13.5" customHeight="1">
      <c r="A186" s="9" t="s">
        <v>90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2:30" ht="17.25">
      <c r="B187" s="216" t="s">
        <v>51</v>
      </c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</row>
    <row r="188" spans="2:33" s="7" customFormat="1" ht="18.75" customHeight="1">
      <c r="B188" s="196" t="s">
        <v>91</v>
      </c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8"/>
      <c r="O188" s="192" t="s">
        <v>43</v>
      </c>
      <c r="P188" s="193"/>
      <c r="Q188" s="196" t="s">
        <v>46</v>
      </c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8"/>
      <c r="AE188" s="217" t="s">
        <v>96</v>
      </c>
      <c r="AF188" s="217"/>
      <c r="AG188" s="217"/>
    </row>
    <row r="189" spans="2:33" ht="31.5" customHeight="1">
      <c r="B189" s="210">
        <f>IF('選手データ入力'!J28="","",VLOOKUP(B191,'選手データ入力'!$A$2:$N$42,10,0))</f>
      </c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2"/>
      <c r="O189" s="194"/>
      <c r="P189" s="195"/>
      <c r="Q189" s="213" t="s">
        <v>44</v>
      </c>
      <c r="R189" s="214"/>
      <c r="S189" s="214"/>
      <c r="T189" s="214"/>
      <c r="U189" s="215"/>
      <c r="V189" s="210"/>
      <c r="W189" s="211"/>
      <c r="X189" s="211"/>
      <c r="Y189" s="211"/>
      <c r="Z189" s="211"/>
      <c r="AA189" s="211"/>
      <c r="AB189" s="211"/>
      <c r="AC189" s="211"/>
      <c r="AD189" s="212"/>
      <c r="AE189" s="218"/>
      <c r="AF189" s="218"/>
      <c r="AG189" s="218"/>
    </row>
    <row r="190" spans="2:30" ht="18.75" customHeight="1">
      <c r="B190" s="213" t="s">
        <v>47</v>
      </c>
      <c r="C190" s="214"/>
      <c r="D190" s="214"/>
      <c r="E190" s="214"/>
      <c r="F190" s="215"/>
      <c r="G190" s="213" t="s">
        <v>48</v>
      </c>
      <c r="H190" s="214"/>
      <c r="I190" s="214"/>
      <c r="J190" s="214"/>
      <c r="K190" s="214"/>
      <c r="L190" s="214"/>
      <c r="M190" s="214"/>
      <c r="N190" s="214"/>
      <c r="O190" s="214"/>
      <c r="P190" s="214"/>
      <c r="Q190" s="215"/>
      <c r="R190" s="209" t="s">
        <v>1</v>
      </c>
      <c r="S190" s="209"/>
      <c r="T190" s="213" t="s">
        <v>49</v>
      </c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5"/>
    </row>
    <row r="191" spans="2:30" ht="27" customHeight="1">
      <c r="B191" s="199">
        <f>'一覧予備'!$B$19</f>
      </c>
      <c r="C191" s="200"/>
      <c r="D191" s="200"/>
      <c r="E191" s="200"/>
      <c r="F191" s="201"/>
      <c r="G191" s="199">
        <f>IF(B189="","",VLOOKUP(B191,'選手データ入力'!$A$2:$N$42,2,0))</f>
      </c>
      <c r="H191" s="200"/>
      <c r="I191" s="200"/>
      <c r="J191" s="200"/>
      <c r="K191" s="200"/>
      <c r="L191" s="200"/>
      <c r="M191" s="200"/>
      <c r="N191" s="200"/>
      <c r="O191" s="200"/>
      <c r="P191" s="200"/>
      <c r="Q191" s="201"/>
      <c r="R191" s="205">
        <f>IF(B189="","",VLOOKUP(B191,'選手データ入力'!$A$2:$N$42,4,0))</f>
      </c>
      <c r="S191" s="206"/>
      <c r="T191" s="199">
        <f>IF(B191="","",'基本入力'!$B$9)</f>
      </c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1"/>
    </row>
    <row r="192" spans="2:30" ht="27" customHeight="1">
      <c r="B192" s="202"/>
      <c r="C192" s="203"/>
      <c r="D192" s="203"/>
      <c r="E192" s="203"/>
      <c r="F192" s="204"/>
      <c r="G192" s="202"/>
      <c r="H192" s="203"/>
      <c r="I192" s="203"/>
      <c r="J192" s="203"/>
      <c r="K192" s="203"/>
      <c r="L192" s="203"/>
      <c r="M192" s="203"/>
      <c r="N192" s="203"/>
      <c r="O192" s="203"/>
      <c r="P192" s="203"/>
      <c r="Q192" s="204"/>
      <c r="R192" s="207"/>
      <c r="S192" s="208"/>
      <c r="T192" s="202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4"/>
    </row>
    <row r="193" spans="1:32" ht="13.5">
      <c r="A193" s="9" t="s">
        <v>90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2:30" ht="17.25">
      <c r="B194" s="216" t="s">
        <v>51</v>
      </c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</row>
    <row r="195" spans="2:33" ht="18.75" customHeight="1">
      <c r="B195" s="196" t="s">
        <v>91</v>
      </c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8"/>
      <c r="O195" s="192" t="s">
        <v>43</v>
      </c>
      <c r="P195" s="193"/>
      <c r="Q195" s="196" t="s">
        <v>46</v>
      </c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8"/>
      <c r="AE195" s="217" t="s">
        <v>96</v>
      </c>
      <c r="AF195" s="217"/>
      <c r="AG195" s="217"/>
    </row>
    <row r="196" spans="2:33" ht="31.5" customHeight="1">
      <c r="B196" s="210">
        <f>IF('選手データ入力'!J29="","",VLOOKUP(B198,'選手データ入力'!$A$2:$N$42,10,0))</f>
      </c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2"/>
      <c r="O196" s="194"/>
      <c r="P196" s="195"/>
      <c r="Q196" s="213" t="s">
        <v>44</v>
      </c>
      <c r="R196" s="214"/>
      <c r="S196" s="214"/>
      <c r="T196" s="214"/>
      <c r="U196" s="215"/>
      <c r="V196" s="210"/>
      <c r="W196" s="211"/>
      <c r="X196" s="211"/>
      <c r="Y196" s="211"/>
      <c r="Z196" s="211"/>
      <c r="AA196" s="211"/>
      <c r="AB196" s="211"/>
      <c r="AC196" s="211"/>
      <c r="AD196" s="212"/>
      <c r="AE196" s="218"/>
      <c r="AF196" s="218"/>
      <c r="AG196" s="218"/>
    </row>
    <row r="197" spans="2:30" ht="18.75" customHeight="1">
      <c r="B197" s="213" t="s">
        <v>47</v>
      </c>
      <c r="C197" s="214"/>
      <c r="D197" s="214"/>
      <c r="E197" s="214"/>
      <c r="F197" s="215"/>
      <c r="G197" s="213" t="s">
        <v>48</v>
      </c>
      <c r="H197" s="214"/>
      <c r="I197" s="214"/>
      <c r="J197" s="214"/>
      <c r="K197" s="214"/>
      <c r="L197" s="214"/>
      <c r="M197" s="214"/>
      <c r="N197" s="214"/>
      <c r="O197" s="214"/>
      <c r="P197" s="214"/>
      <c r="Q197" s="215"/>
      <c r="R197" s="209" t="s">
        <v>1</v>
      </c>
      <c r="S197" s="209"/>
      <c r="T197" s="213" t="s">
        <v>49</v>
      </c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5"/>
    </row>
    <row r="198" spans="2:30" ht="27" customHeight="1">
      <c r="B198" s="199">
        <f>'一覧予備'!$B$20</f>
      </c>
      <c r="C198" s="200"/>
      <c r="D198" s="200"/>
      <c r="E198" s="200"/>
      <c r="F198" s="201"/>
      <c r="G198" s="199">
        <f>IF(B196="","",VLOOKUP(B198,'選手データ入力'!$A$2:$N$42,2,0))</f>
      </c>
      <c r="H198" s="200"/>
      <c r="I198" s="200"/>
      <c r="J198" s="200"/>
      <c r="K198" s="200"/>
      <c r="L198" s="200"/>
      <c r="M198" s="200"/>
      <c r="N198" s="200"/>
      <c r="O198" s="200"/>
      <c r="P198" s="200"/>
      <c r="Q198" s="201"/>
      <c r="R198" s="205">
        <f>IF(B196="","",VLOOKUP(B198,'選手データ入力'!$A$2:$N$42,4,0))</f>
      </c>
      <c r="S198" s="206"/>
      <c r="T198" s="199">
        <f>IF(B198="","",'基本入力'!$B$9)</f>
      </c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1"/>
    </row>
    <row r="199" spans="2:30" ht="27" customHeight="1">
      <c r="B199" s="202"/>
      <c r="C199" s="203"/>
      <c r="D199" s="203"/>
      <c r="E199" s="203"/>
      <c r="F199" s="204"/>
      <c r="G199" s="202"/>
      <c r="H199" s="203"/>
      <c r="I199" s="203"/>
      <c r="J199" s="203"/>
      <c r="K199" s="203"/>
      <c r="L199" s="203"/>
      <c r="M199" s="203"/>
      <c r="N199" s="203"/>
      <c r="O199" s="203"/>
      <c r="P199" s="203"/>
      <c r="Q199" s="204"/>
      <c r="R199" s="207"/>
      <c r="S199" s="208"/>
      <c r="T199" s="202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4"/>
    </row>
    <row r="200" spans="1:32" ht="13.5">
      <c r="A200" s="9" t="s">
        <v>90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2:30" ht="17.25">
      <c r="B201" s="216" t="s">
        <v>51</v>
      </c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</row>
    <row r="202" spans="2:33" ht="18.75" customHeight="1">
      <c r="B202" s="196" t="s">
        <v>91</v>
      </c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8"/>
      <c r="O202" s="192" t="s">
        <v>43</v>
      </c>
      <c r="P202" s="193"/>
      <c r="Q202" s="196" t="s">
        <v>46</v>
      </c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8"/>
      <c r="AE202" s="217" t="s">
        <v>96</v>
      </c>
      <c r="AF202" s="217"/>
      <c r="AG202" s="217"/>
    </row>
    <row r="203" spans="2:33" ht="31.5" customHeight="1">
      <c r="B203" s="210">
        <f>IF('選手データ入力'!J30="","",VLOOKUP(B205,'選手データ入力'!$A$2:$N$42,10,0))</f>
      </c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2"/>
      <c r="O203" s="194"/>
      <c r="P203" s="195"/>
      <c r="Q203" s="213" t="s">
        <v>44</v>
      </c>
      <c r="R203" s="214"/>
      <c r="S203" s="214"/>
      <c r="T203" s="214"/>
      <c r="U203" s="215"/>
      <c r="V203" s="210"/>
      <c r="W203" s="211"/>
      <c r="X203" s="211"/>
      <c r="Y203" s="211"/>
      <c r="Z203" s="211"/>
      <c r="AA203" s="211"/>
      <c r="AB203" s="211"/>
      <c r="AC203" s="211"/>
      <c r="AD203" s="212"/>
      <c r="AE203" s="218"/>
      <c r="AF203" s="218"/>
      <c r="AG203" s="218"/>
    </row>
    <row r="204" spans="2:30" ht="18.75" customHeight="1">
      <c r="B204" s="213" t="s">
        <v>47</v>
      </c>
      <c r="C204" s="214"/>
      <c r="D204" s="214"/>
      <c r="E204" s="214"/>
      <c r="F204" s="215"/>
      <c r="G204" s="213" t="s">
        <v>48</v>
      </c>
      <c r="H204" s="214"/>
      <c r="I204" s="214"/>
      <c r="J204" s="214"/>
      <c r="K204" s="214"/>
      <c r="L204" s="214"/>
      <c r="M204" s="214"/>
      <c r="N204" s="214"/>
      <c r="O204" s="214"/>
      <c r="P204" s="214"/>
      <c r="Q204" s="215"/>
      <c r="R204" s="209" t="s">
        <v>1</v>
      </c>
      <c r="S204" s="209"/>
      <c r="T204" s="213" t="s">
        <v>49</v>
      </c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5"/>
    </row>
    <row r="205" spans="2:30" ht="27" customHeight="1">
      <c r="B205" s="199">
        <f>'一覧予備'!$B$21</f>
      </c>
      <c r="C205" s="200"/>
      <c r="D205" s="200"/>
      <c r="E205" s="200"/>
      <c r="F205" s="201"/>
      <c r="G205" s="199">
        <f>IF(B203="","",VLOOKUP(B205,'選手データ入力'!$A$2:$N$42,2,0))</f>
      </c>
      <c r="H205" s="200"/>
      <c r="I205" s="200"/>
      <c r="J205" s="200"/>
      <c r="K205" s="200"/>
      <c r="L205" s="200"/>
      <c r="M205" s="200"/>
      <c r="N205" s="200"/>
      <c r="O205" s="200"/>
      <c r="P205" s="200"/>
      <c r="Q205" s="201"/>
      <c r="R205" s="205">
        <f>IF(B203="","",VLOOKUP(B205,'選手データ入力'!$A$2:$N$42,4,0))</f>
      </c>
      <c r="S205" s="206"/>
      <c r="T205" s="199">
        <f>IF(B205="","",'基本入力'!$B$9)</f>
      </c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1"/>
    </row>
    <row r="206" spans="2:30" ht="27" customHeight="1">
      <c r="B206" s="202"/>
      <c r="C206" s="203"/>
      <c r="D206" s="203"/>
      <c r="E206" s="203"/>
      <c r="F206" s="204"/>
      <c r="G206" s="202"/>
      <c r="H206" s="203"/>
      <c r="I206" s="203"/>
      <c r="J206" s="203"/>
      <c r="K206" s="203"/>
      <c r="L206" s="203"/>
      <c r="M206" s="203"/>
      <c r="N206" s="203"/>
      <c r="O206" s="203"/>
      <c r="P206" s="203"/>
      <c r="Q206" s="204"/>
      <c r="R206" s="207"/>
      <c r="S206" s="208"/>
      <c r="T206" s="202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4"/>
    </row>
    <row r="207" spans="1:32" ht="13.5">
      <c r="A207" s="9" t="s">
        <v>90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2:30" ht="18" customHeight="1">
      <c r="B208" s="216" t="s">
        <v>51</v>
      </c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</row>
    <row r="209" spans="2:33" ht="19.5" customHeight="1">
      <c r="B209" s="196" t="s">
        <v>91</v>
      </c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8"/>
      <c r="O209" s="192" t="s">
        <v>43</v>
      </c>
      <c r="P209" s="193"/>
      <c r="Q209" s="196" t="s">
        <v>46</v>
      </c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8"/>
      <c r="AE209" s="217" t="s">
        <v>96</v>
      </c>
      <c r="AF209" s="217"/>
      <c r="AG209" s="217"/>
    </row>
    <row r="210" spans="2:33" ht="31.5" customHeight="1">
      <c r="B210" s="210">
        <f>IF('選手データ入力'!J31="","",VLOOKUP(B212,'選手データ入力'!$A$2:$N$42,10,0))</f>
      </c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2"/>
      <c r="O210" s="194"/>
      <c r="P210" s="195"/>
      <c r="Q210" s="213" t="s">
        <v>44</v>
      </c>
      <c r="R210" s="214"/>
      <c r="S210" s="214"/>
      <c r="T210" s="214"/>
      <c r="U210" s="215"/>
      <c r="V210" s="210"/>
      <c r="W210" s="211"/>
      <c r="X210" s="211"/>
      <c r="Y210" s="211"/>
      <c r="Z210" s="211"/>
      <c r="AA210" s="211"/>
      <c r="AB210" s="211"/>
      <c r="AC210" s="211"/>
      <c r="AD210" s="212"/>
      <c r="AE210" s="218"/>
      <c r="AF210" s="218"/>
      <c r="AG210" s="218"/>
    </row>
    <row r="211" spans="2:30" ht="18.75" customHeight="1">
      <c r="B211" s="213" t="s">
        <v>47</v>
      </c>
      <c r="C211" s="214"/>
      <c r="D211" s="214"/>
      <c r="E211" s="214"/>
      <c r="F211" s="215"/>
      <c r="G211" s="213" t="s">
        <v>48</v>
      </c>
      <c r="H211" s="214"/>
      <c r="I211" s="214"/>
      <c r="J211" s="214"/>
      <c r="K211" s="214"/>
      <c r="L211" s="214"/>
      <c r="M211" s="214"/>
      <c r="N211" s="214"/>
      <c r="O211" s="214"/>
      <c r="P211" s="214"/>
      <c r="Q211" s="215"/>
      <c r="R211" s="209" t="s">
        <v>1</v>
      </c>
      <c r="S211" s="209"/>
      <c r="T211" s="213" t="s">
        <v>49</v>
      </c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5"/>
    </row>
    <row r="212" spans="2:30" ht="27" customHeight="1">
      <c r="B212" s="199">
        <f>'一覧予備'!$B$22</f>
      </c>
      <c r="C212" s="200"/>
      <c r="D212" s="200"/>
      <c r="E212" s="200"/>
      <c r="F212" s="201"/>
      <c r="G212" s="199">
        <f>IF(B210="","",VLOOKUP(B212,'選手データ入力'!$A$2:$N$42,2,0))</f>
      </c>
      <c r="H212" s="200"/>
      <c r="I212" s="200"/>
      <c r="J212" s="200"/>
      <c r="K212" s="200"/>
      <c r="L212" s="200"/>
      <c r="M212" s="200"/>
      <c r="N212" s="200"/>
      <c r="O212" s="200"/>
      <c r="P212" s="200"/>
      <c r="Q212" s="201"/>
      <c r="R212" s="205">
        <f>IF(B210="","",VLOOKUP(B212,'選手データ入力'!$A$2:$N$42,4,0))</f>
      </c>
      <c r="S212" s="206"/>
      <c r="T212" s="199">
        <f>IF(B212="","",'基本入力'!$B$9)</f>
      </c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1"/>
    </row>
    <row r="213" spans="2:30" ht="27" customHeight="1">
      <c r="B213" s="202"/>
      <c r="C213" s="203"/>
      <c r="D213" s="203"/>
      <c r="E213" s="203"/>
      <c r="F213" s="204"/>
      <c r="G213" s="202"/>
      <c r="H213" s="203"/>
      <c r="I213" s="203"/>
      <c r="J213" s="203"/>
      <c r="K213" s="203"/>
      <c r="L213" s="203"/>
      <c r="M213" s="203"/>
      <c r="N213" s="203"/>
      <c r="O213" s="203"/>
      <c r="P213" s="203"/>
      <c r="Q213" s="204"/>
      <c r="R213" s="207"/>
      <c r="S213" s="208"/>
      <c r="T213" s="202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4"/>
    </row>
    <row r="214" spans="1:32" ht="13.5">
      <c r="A214" s="9" t="s">
        <v>90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2:30" ht="18" customHeight="1">
      <c r="B215" s="216" t="s">
        <v>51</v>
      </c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</row>
    <row r="216" spans="2:33" ht="19.5" customHeight="1">
      <c r="B216" s="196" t="s">
        <v>91</v>
      </c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8"/>
      <c r="O216" s="192" t="s">
        <v>43</v>
      </c>
      <c r="P216" s="193"/>
      <c r="Q216" s="196" t="s">
        <v>46</v>
      </c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8"/>
      <c r="AE216" s="217" t="s">
        <v>96</v>
      </c>
      <c r="AF216" s="217"/>
      <c r="AG216" s="217"/>
    </row>
    <row r="217" spans="2:33" ht="31.5" customHeight="1">
      <c r="B217" s="210">
        <f>IF('選手データ入力'!J32="","",VLOOKUP(B219,'選手データ入力'!$A$2:$N$42,10,0))</f>
      </c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2"/>
      <c r="O217" s="194"/>
      <c r="P217" s="195"/>
      <c r="Q217" s="213" t="s">
        <v>44</v>
      </c>
      <c r="R217" s="214"/>
      <c r="S217" s="214"/>
      <c r="T217" s="214"/>
      <c r="U217" s="215"/>
      <c r="V217" s="210"/>
      <c r="W217" s="211"/>
      <c r="X217" s="211"/>
      <c r="Y217" s="211"/>
      <c r="Z217" s="211"/>
      <c r="AA217" s="211"/>
      <c r="AB217" s="211"/>
      <c r="AC217" s="211"/>
      <c r="AD217" s="212"/>
      <c r="AE217" s="218"/>
      <c r="AF217" s="218"/>
      <c r="AG217" s="218"/>
    </row>
    <row r="218" spans="2:30" ht="18.75" customHeight="1">
      <c r="B218" s="213" t="s">
        <v>47</v>
      </c>
      <c r="C218" s="214"/>
      <c r="D218" s="214"/>
      <c r="E218" s="214"/>
      <c r="F218" s="215"/>
      <c r="G218" s="213" t="s">
        <v>48</v>
      </c>
      <c r="H218" s="214"/>
      <c r="I218" s="214"/>
      <c r="J218" s="214"/>
      <c r="K218" s="214"/>
      <c r="L218" s="214"/>
      <c r="M218" s="214"/>
      <c r="N218" s="214"/>
      <c r="O218" s="214"/>
      <c r="P218" s="214"/>
      <c r="Q218" s="215"/>
      <c r="R218" s="209" t="s">
        <v>1</v>
      </c>
      <c r="S218" s="209"/>
      <c r="T218" s="213" t="s">
        <v>49</v>
      </c>
      <c r="U218" s="214"/>
      <c r="V218" s="214"/>
      <c r="W218" s="214"/>
      <c r="X218" s="214"/>
      <c r="Y218" s="214"/>
      <c r="Z218" s="214"/>
      <c r="AA218" s="214"/>
      <c r="AB218" s="214"/>
      <c r="AC218" s="214"/>
      <c r="AD218" s="215"/>
    </row>
    <row r="219" spans="2:30" ht="27" customHeight="1">
      <c r="B219" s="199">
        <f>'一覧予備'!$B$23</f>
      </c>
      <c r="C219" s="200"/>
      <c r="D219" s="200"/>
      <c r="E219" s="200"/>
      <c r="F219" s="201"/>
      <c r="G219" s="199">
        <f>IF(B217="","",VLOOKUP(B219,'選手データ入力'!$A$2:$N$42,2,0))</f>
      </c>
      <c r="H219" s="200"/>
      <c r="I219" s="200"/>
      <c r="J219" s="200"/>
      <c r="K219" s="200"/>
      <c r="L219" s="200"/>
      <c r="M219" s="200"/>
      <c r="N219" s="200"/>
      <c r="O219" s="200"/>
      <c r="P219" s="200"/>
      <c r="Q219" s="201"/>
      <c r="R219" s="205">
        <f>IF(B217="","",VLOOKUP(B219,'選手データ入力'!$A$2:$N$42,4,0))</f>
      </c>
      <c r="S219" s="206"/>
      <c r="T219" s="199">
        <f>IF(B219="","",'基本入力'!$B$9)</f>
      </c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1"/>
    </row>
    <row r="220" spans="2:30" ht="27" customHeight="1">
      <c r="B220" s="202"/>
      <c r="C220" s="203"/>
      <c r="D220" s="203"/>
      <c r="E220" s="203"/>
      <c r="F220" s="204"/>
      <c r="G220" s="202"/>
      <c r="H220" s="203"/>
      <c r="I220" s="203"/>
      <c r="J220" s="203"/>
      <c r="K220" s="203"/>
      <c r="L220" s="203"/>
      <c r="M220" s="203"/>
      <c r="N220" s="203"/>
      <c r="O220" s="203"/>
      <c r="P220" s="203"/>
      <c r="Q220" s="204"/>
      <c r="R220" s="207"/>
      <c r="S220" s="208"/>
      <c r="T220" s="202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4"/>
    </row>
    <row r="221" spans="1:32" ht="13.5">
      <c r="A221" s="9" t="s">
        <v>90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3" spans="1:32" ht="13.5" customHeight="1">
      <c r="A223" s="9" t="s">
        <v>90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2:30" ht="17.25">
      <c r="B224" s="216" t="s">
        <v>51</v>
      </c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</row>
    <row r="225" spans="2:33" s="7" customFormat="1" ht="18.75" customHeight="1">
      <c r="B225" s="196" t="s">
        <v>91</v>
      </c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8"/>
      <c r="O225" s="192" t="s">
        <v>43</v>
      </c>
      <c r="P225" s="193"/>
      <c r="Q225" s="196" t="s">
        <v>46</v>
      </c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8"/>
      <c r="AE225" s="217" t="s">
        <v>96</v>
      </c>
      <c r="AF225" s="217"/>
      <c r="AG225" s="217"/>
    </row>
    <row r="226" spans="2:33" ht="31.5" customHeight="1">
      <c r="B226" s="210">
        <f>IF('選手データ入力'!J33="","",VLOOKUP(B228,'選手データ入力'!$A$2:$N$42,10,0))</f>
      </c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2"/>
      <c r="O226" s="194"/>
      <c r="P226" s="195"/>
      <c r="Q226" s="213" t="s">
        <v>44</v>
      </c>
      <c r="R226" s="214"/>
      <c r="S226" s="214"/>
      <c r="T226" s="214"/>
      <c r="U226" s="215"/>
      <c r="V226" s="210"/>
      <c r="W226" s="211"/>
      <c r="X226" s="211"/>
      <c r="Y226" s="211"/>
      <c r="Z226" s="211"/>
      <c r="AA226" s="211"/>
      <c r="AB226" s="211"/>
      <c r="AC226" s="211"/>
      <c r="AD226" s="212"/>
      <c r="AE226" s="218"/>
      <c r="AF226" s="218"/>
      <c r="AG226" s="218"/>
    </row>
    <row r="227" spans="2:30" ht="18.75" customHeight="1">
      <c r="B227" s="213" t="s">
        <v>47</v>
      </c>
      <c r="C227" s="214"/>
      <c r="D227" s="214"/>
      <c r="E227" s="214"/>
      <c r="F227" s="215"/>
      <c r="G227" s="213" t="s">
        <v>48</v>
      </c>
      <c r="H227" s="214"/>
      <c r="I227" s="214"/>
      <c r="J227" s="214"/>
      <c r="K227" s="214"/>
      <c r="L227" s="214"/>
      <c r="M227" s="214"/>
      <c r="N227" s="214"/>
      <c r="O227" s="214"/>
      <c r="P227" s="214"/>
      <c r="Q227" s="215"/>
      <c r="R227" s="209" t="s">
        <v>1</v>
      </c>
      <c r="S227" s="209"/>
      <c r="T227" s="213" t="s">
        <v>49</v>
      </c>
      <c r="U227" s="214"/>
      <c r="V227" s="214"/>
      <c r="W227" s="214"/>
      <c r="X227" s="214"/>
      <c r="Y227" s="214"/>
      <c r="Z227" s="214"/>
      <c r="AA227" s="214"/>
      <c r="AB227" s="214"/>
      <c r="AC227" s="214"/>
      <c r="AD227" s="215"/>
    </row>
    <row r="228" spans="2:30" ht="27" customHeight="1">
      <c r="B228" s="199">
        <f>'一覧予備'!$B$24</f>
      </c>
      <c r="C228" s="200"/>
      <c r="D228" s="200"/>
      <c r="E228" s="200"/>
      <c r="F228" s="201"/>
      <c r="G228" s="199">
        <f>IF(B226="","",VLOOKUP(B228,'選手データ入力'!$A$2:$N$42,2,0))</f>
      </c>
      <c r="H228" s="200"/>
      <c r="I228" s="200"/>
      <c r="J228" s="200"/>
      <c r="K228" s="200"/>
      <c r="L228" s="200"/>
      <c r="M228" s="200"/>
      <c r="N228" s="200"/>
      <c r="O228" s="200"/>
      <c r="P228" s="200"/>
      <c r="Q228" s="201"/>
      <c r="R228" s="205">
        <f>IF(B226="","",VLOOKUP(B228,'選手データ入力'!$A$2:$N$42,4,0))</f>
      </c>
      <c r="S228" s="206"/>
      <c r="T228" s="199">
        <f>IF(B228="","",'基本入力'!$B$9)</f>
      </c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1"/>
    </row>
    <row r="229" spans="2:30" ht="27" customHeight="1">
      <c r="B229" s="202"/>
      <c r="C229" s="203"/>
      <c r="D229" s="203"/>
      <c r="E229" s="203"/>
      <c r="F229" s="204"/>
      <c r="G229" s="202"/>
      <c r="H229" s="203"/>
      <c r="I229" s="203"/>
      <c r="J229" s="203"/>
      <c r="K229" s="203"/>
      <c r="L229" s="203"/>
      <c r="M229" s="203"/>
      <c r="N229" s="203"/>
      <c r="O229" s="203"/>
      <c r="P229" s="203"/>
      <c r="Q229" s="204"/>
      <c r="R229" s="207"/>
      <c r="S229" s="208"/>
      <c r="T229" s="202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4"/>
    </row>
    <row r="230" spans="1:32" ht="13.5">
      <c r="A230" s="9" t="s">
        <v>90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2:30" ht="17.25">
      <c r="B231" s="216" t="s">
        <v>51</v>
      </c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</row>
    <row r="232" spans="2:33" ht="18.75" customHeight="1">
      <c r="B232" s="196" t="s">
        <v>91</v>
      </c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8"/>
      <c r="O232" s="192" t="s">
        <v>43</v>
      </c>
      <c r="P232" s="193"/>
      <c r="Q232" s="196" t="s">
        <v>46</v>
      </c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8"/>
      <c r="AE232" s="217" t="s">
        <v>96</v>
      </c>
      <c r="AF232" s="217"/>
      <c r="AG232" s="217"/>
    </row>
    <row r="233" spans="2:33" ht="31.5" customHeight="1">
      <c r="B233" s="210">
        <f>IF('選手データ入力'!J34="","",VLOOKUP(B235,'選手データ入力'!$A$2:$N$42,10,0))</f>
      </c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2"/>
      <c r="O233" s="194"/>
      <c r="P233" s="195"/>
      <c r="Q233" s="213" t="s">
        <v>44</v>
      </c>
      <c r="R233" s="214"/>
      <c r="S233" s="214"/>
      <c r="T233" s="214"/>
      <c r="U233" s="215"/>
      <c r="V233" s="210"/>
      <c r="W233" s="211"/>
      <c r="X233" s="211"/>
      <c r="Y233" s="211"/>
      <c r="Z233" s="211"/>
      <c r="AA233" s="211"/>
      <c r="AB233" s="211"/>
      <c r="AC233" s="211"/>
      <c r="AD233" s="212"/>
      <c r="AE233" s="218"/>
      <c r="AF233" s="218"/>
      <c r="AG233" s="218"/>
    </row>
    <row r="234" spans="2:30" ht="18.75" customHeight="1">
      <c r="B234" s="213" t="s">
        <v>47</v>
      </c>
      <c r="C234" s="214"/>
      <c r="D234" s="214"/>
      <c r="E234" s="214"/>
      <c r="F234" s="215"/>
      <c r="G234" s="213" t="s">
        <v>48</v>
      </c>
      <c r="H234" s="214"/>
      <c r="I234" s="214"/>
      <c r="J234" s="214"/>
      <c r="K234" s="214"/>
      <c r="L234" s="214"/>
      <c r="M234" s="214"/>
      <c r="N234" s="214"/>
      <c r="O234" s="214"/>
      <c r="P234" s="214"/>
      <c r="Q234" s="215"/>
      <c r="R234" s="209" t="s">
        <v>1</v>
      </c>
      <c r="S234" s="209"/>
      <c r="T234" s="213" t="s">
        <v>49</v>
      </c>
      <c r="U234" s="214"/>
      <c r="V234" s="214"/>
      <c r="W234" s="214"/>
      <c r="X234" s="214"/>
      <c r="Y234" s="214"/>
      <c r="Z234" s="214"/>
      <c r="AA234" s="214"/>
      <c r="AB234" s="214"/>
      <c r="AC234" s="214"/>
      <c r="AD234" s="215"/>
    </row>
    <row r="235" spans="2:30" ht="27" customHeight="1">
      <c r="B235" s="199">
        <f>'一覧予備'!$B$25</f>
      </c>
      <c r="C235" s="200"/>
      <c r="D235" s="200"/>
      <c r="E235" s="200"/>
      <c r="F235" s="201"/>
      <c r="G235" s="199">
        <f>IF(B233="","",VLOOKUP(B235,'選手データ入力'!$A$2:$N$42,2,0))</f>
      </c>
      <c r="H235" s="200"/>
      <c r="I235" s="200"/>
      <c r="J235" s="200"/>
      <c r="K235" s="200"/>
      <c r="L235" s="200"/>
      <c r="M235" s="200"/>
      <c r="N235" s="200"/>
      <c r="O235" s="200"/>
      <c r="P235" s="200"/>
      <c r="Q235" s="201"/>
      <c r="R235" s="205">
        <f>IF(B233="","",VLOOKUP(B235,'選手データ入力'!$A$2:$N$42,4,0))</f>
      </c>
      <c r="S235" s="206"/>
      <c r="T235" s="199">
        <f>IF(B235="","",'基本入力'!$B$9)</f>
      </c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1"/>
    </row>
    <row r="236" spans="2:30" ht="27" customHeight="1">
      <c r="B236" s="202"/>
      <c r="C236" s="203"/>
      <c r="D236" s="203"/>
      <c r="E236" s="203"/>
      <c r="F236" s="204"/>
      <c r="G236" s="202"/>
      <c r="H236" s="203"/>
      <c r="I236" s="203"/>
      <c r="J236" s="203"/>
      <c r="K236" s="203"/>
      <c r="L236" s="203"/>
      <c r="M236" s="203"/>
      <c r="N236" s="203"/>
      <c r="O236" s="203"/>
      <c r="P236" s="203"/>
      <c r="Q236" s="204"/>
      <c r="R236" s="207"/>
      <c r="S236" s="208"/>
      <c r="T236" s="202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4"/>
    </row>
    <row r="237" spans="1:32" ht="13.5">
      <c r="A237" s="9" t="s">
        <v>90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2:30" ht="17.25">
      <c r="B238" s="216" t="s">
        <v>51</v>
      </c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</row>
    <row r="239" spans="2:33" ht="18.75" customHeight="1">
      <c r="B239" s="196" t="s">
        <v>91</v>
      </c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8"/>
      <c r="O239" s="192" t="s">
        <v>43</v>
      </c>
      <c r="P239" s="193"/>
      <c r="Q239" s="196" t="s">
        <v>46</v>
      </c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8"/>
      <c r="AE239" s="217" t="s">
        <v>96</v>
      </c>
      <c r="AF239" s="217"/>
      <c r="AG239" s="217"/>
    </row>
    <row r="240" spans="2:33" ht="31.5" customHeight="1">
      <c r="B240" s="210">
        <f>IF('選手データ入力'!J35="","",VLOOKUP(B242,'選手データ入力'!$A$2:$N$42,10,0))</f>
      </c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2"/>
      <c r="O240" s="194"/>
      <c r="P240" s="195"/>
      <c r="Q240" s="213" t="s">
        <v>44</v>
      </c>
      <c r="R240" s="214"/>
      <c r="S240" s="214"/>
      <c r="T240" s="214"/>
      <c r="U240" s="215"/>
      <c r="V240" s="210"/>
      <c r="W240" s="211"/>
      <c r="X240" s="211"/>
      <c r="Y240" s="211"/>
      <c r="Z240" s="211"/>
      <c r="AA240" s="211"/>
      <c r="AB240" s="211"/>
      <c r="AC240" s="211"/>
      <c r="AD240" s="212"/>
      <c r="AE240" s="218"/>
      <c r="AF240" s="218"/>
      <c r="AG240" s="218"/>
    </row>
    <row r="241" spans="2:30" ht="18.75" customHeight="1">
      <c r="B241" s="213" t="s">
        <v>47</v>
      </c>
      <c r="C241" s="214"/>
      <c r="D241" s="214"/>
      <c r="E241" s="214"/>
      <c r="F241" s="215"/>
      <c r="G241" s="213" t="s">
        <v>48</v>
      </c>
      <c r="H241" s="214"/>
      <c r="I241" s="214"/>
      <c r="J241" s="214"/>
      <c r="K241" s="214"/>
      <c r="L241" s="214"/>
      <c r="M241" s="214"/>
      <c r="N241" s="214"/>
      <c r="O241" s="214"/>
      <c r="P241" s="214"/>
      <c r="Q241" s="215"/>
      <c r="R241" s="209" t="s">
        <v>1</v>
      </c>
      <c r="S241" s="209"/>
      <c r="T241" s="213" t="s">
        <v>49</v>
      </c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5"/>
    </row>
    <row r="242" spans="2:30" ht="27" customHeight="1">
      <c r="B242" s="199">
        <f>'一覧予備'!$B$26</f>
      </c>
      <c r="C242" s="200"/>
      <c r="D242" s="200"/>
      <c r="E242" s="200"/>
      <c r="F242" s="201"/>
      <c r="G242" s="199">
        <f>IF(B240="","",VLOOKUP(B242,'選手データ入力'!$A$2:$N$42,2,0))</f>
      </c>
      <c r="H242" s="200"/>
      <c r="I242" s="200"/>
      <c r="J242" s="200"/>
      <c r="K242" s="200"/>
      <c r="L242" s="200"/>
      <c r="M242" s="200"/>
      <c r="N242" s="200"/>
      <c r="O242" s="200"/>
      <c r="P242" s="200"/>
      <c r="Q242" s="201"/>
      <c r="R242" s="205">
        <f>IF(B240="","",VLOOKUP(B242,'選手データ入力'!$A$2:$N$42,4,0))</f>
      </c>
      <c r="S242" s="206"/>
      <c r="T242" s="199">
        <f>IF(B242="","",'基本入力'!$B$9)</f>
      </c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1"/>
    </row>
    <row r="243" spans="2:30" ht="27" customHeight="1">
      <c r="B243" s="202"/>
      <c r="C243" s="203"/>
      <c r="D243" s="203"/>
      <c r="E243" s="203"/>
      <c r="F243" s="204"/>
      <c r="G243" s="202"/>
      <c r="H243" s="203"/>
      <c r="I243" s="203"/>
      <c r="J243" s="203"/>
      <c r="K243" s="203"/>
      <c r="L243" s="203"/>
      <c r="M243" s="203"/>
      <c r="N243" s="203"/>
      <c r="O243" s="203"/>
      <c r="P243" s="203"/>
      <c r="Q243" s="204"/>
      <c r="R243" s="207"/>
      <c r="S243" s="208"/>
      <c r="T243" s="202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4"/>
    </row>
    <row r="244" spans="1:32" ht="13.5">
      <c r="A244" s="9" t="s">
        <v>90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2:30" ht="18" customHeight="1">
      <c r="B245" s="216" t="s">
        <v>51</v>
      </c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</row>
    <row r="246" spans="2:33" ht="19.5" customHeight="1">
      <c r="B246" s="196" t="s">
        <v>91</v>
      </c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8"/>
      <c r="O246" s="192" t="s">
        <v>43</v>
      </c>
      <c r="P246" s="193"/>
      <c r="Q246" s="196" t="s">
        <v>46</v>
      </c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8"/>
      <c r="AE246" s="217" t="s">
        <v>96</v>
      </c>
      <c r="AF246" s="217"/>
      <c r="AG246" s="217"/>
    </row>
    <row r="247" spans="2:33" ht="31.5" customHeight="1">
      <c r="B247" s="210">
        <f>IF('選手データ入力'!J36="","",VLOOKUP(B249,'選手データ入力'!$A$2:$N$42,10,0))</f>
      </c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2"/>
      <c r="O247" s="194"/>
      <c r="P247" s="195"/>
      <c r="Q247" s="213" t="s">
        <v>44</v>
      </c>
      <c r="R247" s="214"/>
      <c r="S247" s="214"/>
      <c r="T247" s="214"/>
      <c r="U247" s="215"/>
      <c r="V247" s="210"/>
      <c r="W247" s="211"/>
      <c r="X247" s="211"/>
      <c r="Y247" s="211"/>
      <c r="Z247" s="211"/>
      <c r="AA247" s="211"/>
      <c r="AB247" s="211"/>
      <c r="AC247" s="211"/>
      <c r="AD247" s="212"/>
      <c r="AE247" s="218"/>
      <c r="AF247" s="218"/>
      <c r="AG247" s="218"/>
    </row>
    <row r="248" spans="2:30" ht="18.75" customHeight="1">
      <c r="B248" s="213" t="s">
        <v>47</v>
      </c>
      <c r="C248" s="214"/>
      <c r="D248" s="214"/>
      <c r="E248" s="214"/>
      <c r="F248" s="215"/>
      <c r="G248" s="213" t="s">
        <v>48</v>
      </c>
      <c r="H248" s="214"/>
      <c r="I248" s="214"/>
      <c r="J248" s="214"/>
      <c r="K248" s="214"/>
      <c r="L248" s="214"/>
      <c r="M248" s="214"/>
      <c r="N248" s="214"/>
      <c r="O248" s="214"/>
      <c r="P248" s="214"/>
      <c r="Q248" s="215"/>
      <c r="R248" s="209" t="s">
        <v>1</v>
      </c>
      <c r="S248" s="209"/>
      <c r="T248" s="213" t="s">
        <v>49</v>
      </c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5"/>
    </row>
    <row r="249" spans="2:30" ht="27" customHeight="1">
      <c r="B249" s="199">
        <f>'一覧予備'!$B$27</f>
      </c>
      <c r="C249" s="200"/>
      <c r="D249" s="200"/>
      <c r="E249" s="200"/>
      <c r="F249" s="201"/>
      <c r="G249" s="199">
        <f>IF(B247="","",VLOOKUP(B249,'選手データ入力'!$A$2:$N$42,2,0))</f>
      </c>
      <c r="H249" s="200"/>
      <c r="I249" s="200"/>
      <c r="J249" s="200"/>
      <c r="K249" s="200"/>
      <c r="L249" s="200"/>
      <c r="M249" s="200"/>
      <c r="N249" s="200"/>
      <c r="O249" s="200"/>
      <c r="P249" s="200"/>
      <c r="Q249" s="201"/>
      <c r="R249" s="205">
        <f>IF(B247="","",VLOOKUP(B249,'選手データ入力'!$A$2:$N$42,4,0))</f>
      </c>
      <c r="S249" s="206"/>
      <c r="T249" s="199">
        <f>IF(B249="","",'基本入力'!$B$9)</f>
      </c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1"/>
    </row>
    <row r="250" spans="2:30" ht="27" customHeight="1">
      <c r="B250" s="202"/>
      <c r="C250" s="203"/>
      <c r="D250" s="203"/>
      <c r="E250" s="203"/>
      <c r="F250" s="204"/>
      <c r="G250" s="202"/>
      <c r="H250" s="203"/>
      <c r="I250" s="203"/>
      <c r="J250" s="203"/>
      <c r="K250" s="203"/>
      <c r="L250" s="203"/>
      <c r="M250" s="203"/>
      <c r="N250" s="203"/>
      <c r="O250" s="203"/>
      <c r="P250" s="203"/>
      <c r="Q250" s="204"/>
      <c r="R250" s="207"/>
      <c r="S250" s="208"/>
      <c r="T250" s="202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4"/>
    </row>
    <row r="251" spans="1:32" ht="13.5">
      <c r="A251" s="9" t="s">
        <v>90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2:30" ht="18" customHeight="1">
      <c r="B252" s="216" t="s">
        <v>51</v>
      </c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</row>
    <row r="253" spans="2:33" ht="19.5" customHeight="1">
      <c r="B253" s="196" t="s">
        <v>91</v>
      </c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8"/>
      <c r="O253" s="192" t="s">
        <v>43</v>
      </c>
      <c r="P253" s="193"/>
      <c r="Q253" s="196" t="s">
        <v>46</v>
      </c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8"/>
      <c r="AE253" s="217" t="s">
        <v>96</v>
      </c>
      <c r="AF253" s="217"/>
      <c r="AG253" s="217"/>
    </row>
    <row r="254" spans="2:33" ht="31.5" customHeight="1">
      <c r="B254" s="210">
        <f>IF('選手データ入力'!J37="","",VLOOKUP(B256,'選手データ入力'!$A$2:$N$42,10,0))</f>
      </c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2"/>
      <c r="O254" s="194"/>
      <c r="P254" s="195"/>
      <c r="Q254" s="213" t="s">
        <v>44</v>
      </c>
      <c r="R254" s="214"/>
      <c r="S254" s="214"/>
      <c r="T254" s="214"/>
      <c r="U254" s="215"/>
      <c r="V254" s="210"/>
      <c r="W254" s="211"/>
      <c r="X254" s="211"/>
      <c r="Y254" s="211"/>
      <c r="Z254" s="211"/>
      <c r="AA254" s="211"/>
      <c r="AB254" s="211"/>
      <c r="AC254" s="211"/>
      <c r="AD254" s="212"/>
      <c r="AE254" s="218"/>
      <c r="AF254" s="218"/>
      <c r="AG254" s="218"/>
    </row>
    <row r="255" spans="2:30" ht="18.75" customHeight="1">
      <c r="B255" s="213" t="s">
        <v>47</v>
      </c>
      <c r="C255" s="214"/>
      <c r="D255" s="214"/>
      <c r="E255" s="214"/>
      <c r="F255" s="215"/>
      <c r="G255" s="213" t="s">
        <v>48</v>
      </c>
      <c r="H255" s="214"/>
      <c r="I255" s="214"/>
      <c r="J255" s="214"/>
      <c r="K255" s="214"/>
      <c r="L255" s="214"/>
      <c r="M255" s="214"/>
      <c r="N255" s="214"/>
      <c r="O255" s="214"/>
      <c r="P255" s="214"/>
      <c r="Q255" s="215"/>
      <c r="R255" s="209" t="s">
        <v>1</v>
      </c>
      <c r="S255" s="209"/>
      <c r="T255" s="213" t="s">
        <v>49</v>
      </c>
      <c r="U255" s="214"/>
      <c r="V255" s="214"/>
      <c r="W255" s="214"/>
      <c r="X255" s="214"/>
      <c r="Y255" s="214"/>
      <c r="Z255" s="214"/>
      <c r="AA255" s="214"/>
      <c r="AB255" s="214"/>
      <c r="AC255" s="214"/>
      <c r="AD255" s="215"/>
    </row>
    <row r="256" spans="2:30" ht="27" customHeight="1">
      <c r="B256" s="199">
        <f>'一覧予備'!$B$28</f>
      </c>
      <c r="C256" s="200"/>
      <c r="D256" s="200"/>
      <c r="E256" s="200"/>
      <c r="F256" s="201"/>
      <c r="G256" s="199">
        <f>IF(B254="","",VLOOKUP(B256,'選手データ入力'!$A$2:$N$42,2,0))</f>
      </c>
      <c r="H256" s="200"/>
      <c r="I256" s="200"/>
      <c r="J256" s="200"/>
      <c r="K256" s="200"/>
      <c r="L256" s="200"/>
      <c r="M256" s="200"/>
      <c r="N256" s="200"/>
      <c r="O256" s="200"/>
      <c r="P256" s="200"/>
      <c r="Q256" s="201"/>
      <c r="R256" s="205">
        <f>IF(B254="","",VLOOKUP(B256,'選手データ入力'!$A$2:$N$42,4,0))</f>
      </c>
      <c r="S256" s="206"/>
      <c r="T256" s="199">
        <f>IF(B256="","",'基本入力'!$B$9)</f>
      </c>
      <c r="U256" s="200"/>
      <c r="V256" s="200"/>
      <c r="W256" s="200"/>
      <c r="X256" s="200"/>
      <c r="Y256" s="200"/>
      <c r="Z256" s="200"/>
      <c r="AA256" s="200"/>
      <c r="AB256" s="200"/>
      <c r="AC256" s="200"/>
      <c r="AD256" s="201"/>
    </row>
    <row r="257" spans="2:30" ht="27" customHeight="1">
      <c r="B257" s="202"/>
      <c r="C257" s="203"/>
      <c r="D257" s="203"/>
      <c r="E257" s="203"/>
      <c r="F257" s="204"/>
      <c r="G257" s="202"/>
      <c r="H257" s="203"/>
      <c r="I257" s="203"/>
      <c r="J257" s="203"/>
      <c r="K257" s="203"/>
      <c r="L257" s="203"/>
      <c r="M257" s="203"/>
      <c r="N257" s="203"/>
      <c r="O257" s="203"/>
      <c r="P257" s="203"/>
      <c r="Q257" s="204"/>
      <c r="R257" s="207"/>
      <c r="S257" s="208"/>
      <c r="T257" s="202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4"/>
    </row>
    <row r="258" spans="1:32" ht="13.5">
      <c r="A258" s="9" t="s">
        <v>90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60" spans="1:31" ht="13.5" customHeight="1">
      <c r="A260" s="9" t="s">
        <v>90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2:30" ht="17.25">
      <c r="B261" s="216" t="s">
        <v>51</v>
      </c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</row>
    <row r="262" spans="2:33" s="7" customFormat="1" ht="18.75" customHeight="1">
      <c r="B262" s="196" t="s">
        <v>91</v>
      </c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8"/>
      <c r="O262" s="192" t="s">
        <v>43</v>
      </c>
      <c r="P262" s="193"/>
      <c r="Q262" s="196" t="s">
        <v>46</v>
      </c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8"/>
      <c r="AE262" s="217" t="s">
        <v>96</v>
      </c>
      <c r="AF262" s="217"/>
      <c r="AG262" s="217"/>
    </row>
    <row r="263" spans="2:33" ht="31.5" customHeight="1">
      <c r="B263" s="210">
        <f>IF('選手データ入力'!J38="","",VLOOKUP(B265,'選手データ入力'!$A$2:$N$42,10,0))</f>
      </c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2"/>
      <c r="O263" s="194"/>
      <c r="P263" s="195"/>
      <c r="Q263" s="213" t="s">
        <v>44</v>
      </c>
      <c r="R263" s="214"/>
      <c r="S263" s="214"/>
      <c r="T263" s="214"/>
      <c r="U263" s="215"/>
      <c r="V263" s="210"/>
      <c r="W263" s="211"/>
      <c r="X263" s="211"/>
      <c r="Y263" s="211"/>
      <c r="Z263" s="211"/>
      <c r="AA263" s="211"/>
      <c r="AB263" s="211"/>
      <c r="AC263" s="211"/>
      <c r="AD263" s="212"/>
      <c r="AE263" s="218"/>
      <c r="AF263" s="218"/>
      <c r="AG263" s="218"/>
    </row>
    <row r="264" spans="2:30" ht="18.75" customHeight="1">
      <c r="B264" s="213" t="s">
        <v>47</v>
      </c>
      <c r="C264" s="214"/>
      <c r="D264" s="214"/>
      <c r="E264" s="214"/>
      <c r="F264" s="215"/>
      <c r="G264" s="213" t="s">
        <v>48</v>
      </c>
      <c r="H264" s="214"/>
      <c r="I264" s="214"/>
      <c r="J264" s="214"/>
      <c r="K264" s="214"/>
      <c r="L264" s="214"/>
      <c r="M264" s="214"/>
      <c r="N264" s="214"/>
      <c r="O264" s="214"/>
      <c r="P264" s="214"/>
      <c r="Q264" s="215"/>
      <c r="R264" s="209" t="s">
        <v>1</v>
      </c>
      <c r="S264" s="209"/>
      <c r="T264" s="213" t="s">
        <v>49</v>
      </c>
      <c r="U264" s="214"/>
      <c r="V264" s="214"/>
      <c r="W264" s="214"/>
      <c r="X264" s="214"/>
      <c r="Y264" s="214"/>
      <c r="Z264" s="214"/>
      <c r="AA264" s="214"/>
      <c r="AB264" s="214"/>
      <c r="AC264" s="214"/>
      <c r="AD264" s="215"/>
    </row>
    <row r="265" spans="2:30" ht="27" customHeight="1">
      <c r="B265" s="199">
        <f>'一覧予備'!$B$29</f>
      </c>
      <c r="C265" s="200"/>
      <c r="D265" s="200"/>
      <c r="E265" s="200"/>
      <c r="F265" s="201"/>
      <c r="G265" s="199">
        <f>IF(B263="","",VLOOKUP(B265,'選手データ入力'!$A$2:$N$42,2,0))</f>
      </c>
      <c r="H265" s="200"/>
      <c r="I265" s="200"/>
      <c r="J265" s="200"/>
      <c r="K265" s="200"/>
      <c r="L265" s="200"/>
      <c r="M265" s="200"/>
      <c r="N265" s="200"/>
      <c r="O265" s="200"/>
      <c r="P265" s="200"/>
      <c r="Q265" s="201"/>
      <c r="R265" s="205">
        <f>IF(B263="","",VLOOKUP(B265,'選手データ入力'!$A$2:$N$42,4,0))</f>
      </c>
      <c r="S265" s="206"/>
      <c r="T265" s="199">
        <f>IF(B265="","",'基本入力'!$B$9)</f>
      </c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1"/>
    </row>
    <row r="266" spans="2:30" ht="27" customHeight="1">
      <c r="B266" s="202"/>
      <c r="C266" s="203"/>
      <c r="D266" s="203"/>
      <c r="E266" s="203"/>
      <c r="F266" s="204"/>
      <c r="G266" s="202"/>
      <c r="H266" s="203"/>
      <c r="I266" s="203"/>
      <c r="J266" s="203"/>
      <c r="K266" s="203"/>
      <c r="L266" s="203"/>
      <c r="M266" s="203"/>
      <c r="N266" s="203"/>
      <c r="O266" s="203"/>
      <c r="P266" s="203"/>
      <c r="Q266" s="204"/>
      <c r="R266" s="207"/>
      <c r="S266" s="208"/>
      <c r="T266" s="202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4"/>
    </row>
    <row r="267" spans="1:32" ht="13.5">
      <c r="A267" s="9" t="s">
        <v>90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2:30" ht="17.25">
      <c r="B268" s="216" t="s">
        <v>51</v>
      </c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</row>
    <row r="269" spans="2:33" ht="18.75" customHeight="1">
      <c r="B269" s="196" t="s">
        <v>91</v>
      </c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8"/>
      <c r="O269" s="192" t="s">
        <v>43</v>
      </c>
      <c r="P269" s="193"/>
      <c r="Q269" s="196" t="s">
        <v>46</v>
      </c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8"/>
      <c r="AE269" s="217" t="s">
        <v>96</v>
      </c>
      <c r="AF269" s="217"/>
      <c r="AG269" s="217"/>
    </row>
    <row r="270" spans="2:33" ht="31.5" customHeight="1">
      <c r="B270" s="210">
        <f>IF('選手データ入力'!J39="","",VLOOKUP(B272,'選手データ入力'!$A$2:$N$42,10,0))</f>
      </c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2"/>
      <c r="O270" s="194"/>
      <c r="P270" s="195"/>
      <c r="Q270" s="213" t="s">
        <v>44</v>
      </c>
      <c r="R270" s="214"/>
      <c r="S270" s="214"/>
      <c r="T270" s="214"/>
      <c r="U270" s="215"/>
      <c r="V270" s="210"/>
      <c r="W270" s="211"/>
      <c r="X270" s="211"/>
      <c r="Y270" s="211"/>
      <c r="Z270" s="211"/>
      <c r="AA270" s="211"/>
      <c r="AB270" s="211"/>
      <c r="AC270" s="211"/>
      <c r="AD270" s="212"/>
      <c r="AE270" s="218"/>
      <c r="AF270" s="218"/>
      <c r="AG270" s="218"/>
    </row>
    <row r="271" spans="2:30" ht="18.75" customHeight="1">
      <c r="B271" s="213" t="s">
        <v>47</v>
      </c>
      <c r="C271" s="214"/>
      <c r="D271" s="214"/>
      <c r="E271" s="214"/>
      <c r="F271" s="215"/>
      <c r="G271" s="213" t="s">
        <v>48</v>
      </c>
      <c r="H271" s="214"/>
      <c r="I271" s="214"/>
      <c r="J271" s="214"/>
      <c r="K271" s="214"/>
      <c r="L271" s="214"/>
      <c r="M271" s="214"/>
      <c r="N271" s="214"/>
      <c r="O271" s="214"/>
      <c r="P271" s="214"/>
      <c r="Q271" s="215"/>
      <c r="R271" s="209" t="s">
        <v>1</v>
      </c>
      <c r="S271" s="209"/>
      <c r="T271" s="213" t="s">
        <v>49</v>
      </c>
      <c r="U271" s="214"/>
      <c r="V271" s="214"/>
      <c r="W271" s="214"/>
      <c r="X271" s="214"/>
      <c r="Y271" s="214"/>
      <c r="Z271" s="214"/>
      <c r="AA271" s="214"/>
      <c r="AB271" s="214"/>
      <c r="AC271" s="214"/>
      <c r="AD271" s="215"/>
    </row>
    <row r="272" spans="2:30" ht="27" customHeight="1">
      <c r="B272" s="199">
        <f>'一覧予備'!$B$30</f>
      </c>
      <c r="C272" s="200"/>
      <c r="D272" s="200"/>
      <c r="E272" s="200"/>
      <c r="F272" s="201"/>
      <c r="G272" s="199">
        <f>IF(B270="","",VLOOKUP(B272,'選手データ入力'!$A$2:$N$42,2,0))</f>
      </c>
      <c r="H272" s="200"/>
      <c r="I272" s="200"/>
      <c r="J272" s="200"/>
      <c r="K272" s="200"/>
      <c r="L272" s="200"/>
      <c r="M272" s="200"/>
      <c r="N272" s="200"/>
      <c r="O272" s="200"/>
      <c r="P272" s="200"/>
      <c r="Q272" s="201"/>
      <c r="R272" s="205">
        <f>IF(B270="","",VLOOKUP(B272,'選手データ入力'!$A$2:$N$42,4,0))</f>
      </c>
      <c r="S272" s="206"/>
      <c r="T272" s="199">
        <f>IF(B272="","",'基本入力'!$B$9)</f>
      </c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1"/>
    </row>
    <row r="273" spans="2:30" ht="27" customHeight="1">
      <c r="B273" s="202"/>
      <c r="C273" s="203"/>
      <c r="D273" s="203"/>
      <c r="E273" s="203"/>
      <c r="F273" s="204"/>
      <c r="G273" s="202"/>
      <c r="H273" s="203"/>
      <c r="I273" s="203"/>
      <c r="J273" s="203"/>
      <c r="K273" s="203"/>
      <c r="L273" s="203"/>
      <c r="M273" s="203"/>
      <c r="N273" s="203"/>
      <c r="O273" s="203"/>
      <c r="P273" s="203"/>
      <c r="Q273" s="204"/>
      <c r="R273" s="207"/>
      <c r="S273" s="208"/>
      <c r="T273" s="202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4"/>
    </row>
    <row r="274" spans="1:32" ht="13.5">
      <c r="A274" s="9" t="s">
        <v>90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2:30" ht="17.25">
      <c r="B275" s="216" t="s">
        <v>51</v>
      </c>
      <c r="C275" s="216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</row>
    <row r="276" spans="2:33" ht="18.75" customHeight="1">
      <c r="B276" s="196" t="s">
        <v>91</v>
      </c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8"/>
      <c r="O276" s="192" t="s">
        <v>43</v>
      </c>
      <c r="P276" s="193"/>
      <c r="Q276" s="196" t="s">
        <v>46</v>
      </c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8"/>
      <c r="AE276" s="217" t="s">
        <v>96</v>
      </c>
      <c r="AF276" s="217"/>
      <c r="AG276" s="217"/>
    </row>
    <row r="277" spans="2:33" ht="31.5" customHeight="1">
      <c r="B277" s="210">
        <f>IF('選手データ入力'!J40="","",VLOOKUP(B279,'選手データ入力'!$A$2:$N$42,10,0))</f>
      </c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2"/>
      <c r="O277" s="194"/>
      <c r="P277" s="195"/>
      <c r="Q277" s="213" t="s">
        <v>44</v>
      </c>
      <c r="R277" s="214"/>
      <c r="S277" s="214"/>
      <c r="T277" s="214"/>
      <c r="U277" s="215"/>
      <c r="V277" s="210"/>
      <c r="W277" s="211"/>
      <c r="X277" s="211"/>
      <c r="Y277" s="211"/>
      <c r="Z277" s="211"/>
      <c r="AA277" s="211"/>
      <c r="AB277" s="211"/>
      <c r="AC277" s="211"/>
      <c r="AD277" s="212"/>
      <c r="AE277" s="218"/>
      <c r="AF277" s="218"/>
      <c r="AG277" s="218"/>
    </row>
    <row r="278" spans="2:30" ht="18.75" customHeight="1">
      <c r="B278" s="213" t="s">
        <v>47</v>
      </c>
      <c r="C278" s="214"/>
      <c r="D278" s="214"/>
      <c r="E278" s="214"/>
      <c r="F278" s="215"/>
      <c r="G278" s="213" t="s">
        <v>48</v>
      </c>
      <c r="H278" s="214"/>
      <c r="I278" s="214"/>
      <c r="J278" s="214"/>
      <c r="K278" s="214"/>
      <c r="L278" s="214"/>
      <c r="M278" s="214"/>
      <c r="N278" s="214"/>
      <c r="O278" s="214"/>
      <c r="P278" s="214"/>
      <c r="Q278" s="215"/>
      <c r="R278" s="209" t="s">
        <v>1</v>
      </c>
      <c r="S278" s="209"/>
      <c r="T278" s="213" t="s">
        <v>49</v>
      </c>
      <c r="U278" s="214"/>
      <c r="V278" s="214"/>
      <c r="W278" s="214"/>
      <c r="X278" s="214"/>
      <c r="Y278" s="214"/>
      <c r="Z278" s="214"/>
      <c r="AA278" s="214"/>
      <c r="AB278" s="214"/>
      <c r="AC278" s="214"/>
      <c r="AD278" s="215"/>
    </row>
    <row r="279" spans="2:30" ht="27" customHeight="1">
      <c r="B279" s="199">
        <f>'一覧予備'!$B$31</f>
      </c>
      <c r="C279" s="200"/>
      <c r="D279" s="200"/>
      <c r="E279" s="200"/>
      <c r="F279" s="201"/>
      <c r="G279" s="199">
        <f>IF(B277="","",VLOOKUP(B279,'選手データ入力'!$A$2:$N$42,2,0))</f>
      </c>
      <c r="H279" s="200"/>
      <c r="I279" s="200"/>
      <c r="J279" s="200"/>
      <c r="K279" s="200"/>
      <c r="L279" s="200"/>
      <c r="M279" s="200"/>
      <c r="N279" s="200"/>
      <c r="O279" s="200"/>
      <c r="P279" s="200"/>
      <c r="Q279" s="201"/>
      <c r="R279" s="205">
        <f>IF(B277="","",VLOOKUP(B279,'選手データ入力'!$A$2:$N$42,4,0))</f>
      </c>
      <c r="S279" s="206"/>
      <c r="T279" s="199">
        <f>IF(B279="","",'基本入力'!$B$9)</f>
      </c>
      <c r="U279" s="200"/>
      <c r="V279" s="200"/>
      <c r="W279" s="200"/>
      <c r="X279" s="200"/>
      <c r="Y279" s="200"/>
      <c r="Z279" s="200"/>
      <c r="AA279" s="200"/>
      <c r="AB279" s="200"/>
      <c r="AC279" s="200"/>
      <c r="AD279" s="201"/>
    </row>
    <row r="280" spans="2:30" ht="27" customHeight="1">
      <c r="B280" s="202"/>
      <c r="C280" s="203"/>
      <c r="D280" s="203"/>
      <c r="E280" s="203"/>
      <c r="F280" s="204"/>
      <c r="G280" s="202"/>
      <c r="H280" s="203"/>
      <c r="I280" s="203"/>
      <c r="J280" s="203"/>
      <c r="K280" s="203"/>
      <c r="L280" s="203"/>
      <c r="M280" s="203"/>
      <c r="N280" s="203"/>
      <c r="O280" s="203"/>
      <c r="P280" s="203"/>
      <c r="Q280" s="204"/>
      <c r="R280" s="207"/>
      <c r="S280" s="208"/>
      <c r="T280" s="202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4"/>
    </row>
    <row r="281" spans="1:32" ht="13.5">
      <c r="A281" s="9" t="s">
        <v>90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2:30" ht="18" customHeight="1">
      <c r="B282" s="216" t="s">
        <v>51</v>
      </c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</row>
    <row r="283" spans="2:33" ht="19.5" customHeight="1">
      <c r="B283" s="196" t="s">
        <v>91</v>
      </c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8"/>
      <c r="O283" s="192" t="s">
        <v>43</v>
      </c>
      <c r="P283" s="193"/>
      <c r="Q283" s="196" t="s">
        <v>46</v>
      </c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8"/>
      <c r="AE283" s="217" t="s">
        <v>96</v>
      </c>
      <c r="AF283" s="217"/>
      <c r="AG283" s="217"/>
    </row>
    <row r="284" spans="2:33" ht="31.5" customHeight="1">
      <c r="B284" s="210">
        <f>IF('選手データ入力'!J40="","",VLOOKUP(B286,'選手データ入力'!$A$2:$N$42,10,0))</f>
      </c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2"/>
      <c r="O284" s="194"/>
      <c r="P284" s="195"/>
      <c r="Q284" s="213" t="s">
        <v>44</v>
      </c>
      <c r="R284" s="214"/>
      <c r="S284" s="214"/>
      <c r="T284" s="214"/>
      <c r="U284" s="215"/>
      <c r="V284" s="210"/>
      <c r="W284" s="211"/>
      <c r="X284" s="211"/>
      <c r="Y284" s="211"/>
      <c r="Z284" s="211"/>
      <c r="AA284" s="211"/>
      <c r="AB284" s="211"/>
      <c r="AC284" s="211"/>
      <c r="AD284" s="212"/>
      <c r="AE284" s="218"/>
      <c r="AF284" s="218"/>
      <c r="AG284" s="218"/>
    </row>
    <row r="285" spans="2:30" ht="18.75" customHeight="1">
      <c r="B285" s="213" t="s">
        <v>47</v>
      </c>
      <c r="C285" s="214"/>
      <c r="D285" s="214"/>
      <c r="E285" s="214"/>
      <c r="F285" s="215"/>
      <c r="G285" s="213" t="s">
        <v>48</v>
      </c>
      <c r="H285" s="214"/>
      <c r="I285" s="214"/>
      <c r="J285" s="214"/>
      <c r="K285" s="214"/>
      <c r="L285" s="214"/>
      <c r="M285" s="214"/>
      <c r="N285" s="214"/>
      <c r="O285" s="214"/>
      <c r="P285" s="214"/>
      <c r="Q285" s="215"/>
      <c r="R285" s="209" t="s">
        <v>1</v>
      </c>
      <c r="S285" s="209"/>
      <c r="T285" s="213" t="s">
        <v>49</v>
      </c>
      <c r="U285" s="214"/>
      <c r="V285" s="214"/>
      <c r="W285" s="214"/>
      <c r="X285" s="214"/>
      <c r="Y285" s="214"/>
      <c r="Z285" s="214"/>
      <c r="AA285" s="214"/>
      <c r="AB285" s="214"/>
      <c r="AC285" s="214"/>
      <c r="AD285" s="215"/>
    </row>
    <row r="286" spans="2:30" ht="27" customHeight="1">
      <c r="B286" s="199">
        <f>'一覧予備'!$B$32</f>
      </c>
      <c r="C286" s="200"/>
      <c r="D286" s="200"/>
      <c r="E286" s="200"/>
      <c r="F286" s="201"/>
      <c r="G286" s="199">
        <f>IF(B284="","",VLOOKUP(B286,'選手データ入力'!$A$2:$N$42,2,0))</f>
      </c>
      <c r="H286" s="200"/>
      <c r="I286" s="200"/>
      <c r="J286" s="200"/>
      <c r="K286" s="200"/>
      <c r="L286" s="200"/>
      <c r="M286" s="200"/>
      <c r="N286" s="200"/>
      <c r="O286" s="200"/>
      <c r="P286" s="200"/>
      <c r="Q286" s="201"/>
      <c r="R286" s="205">
        <f>IF(B284="","",VLOOKUP(B286,'選手データ入力'!$A$2:$N$42,4,0))</f>
      </c>
      <c r="S286" s="206"/>
      <c r="T286" s="199">
        <f>IF(B286="","",'基本入力'!$B$9)</f>
      </c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1"/>
    </row>
    <row r="287" spans="2:30" ht="27" customHeight="1">
      <c r="B287" s="202"/>
      <c r="C287" s="203"/>
      <c r="D287" s="203"/>
      <c r="E287" s="203"/>
      <c r="F287" s="204"/>
      <c r="G287" s="202"/>
      <c r="H287" s="203"/>
      <c r="I287" s="203"/>
      <c r="J287" s="203"/>
      <c r="K287" s="203"/>
      <c r="L287" s="203"/>
      <c r="M287" s="203"/>
      <c r="N287" s="203"/>
      <c r="O287" s="203"/>
      <c r="P287" s="203"/>
      <c r="Q287" s="204"/>
      <c r="R287" s="207"/>
      <c r="S287" s="208"/>
      <c r="T287" s="202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4"/>
    </row>
    <row r="288" spans="1:32" ht="13.5">
      <c r="A288" s="9" t="s">
        <v>90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2:30" ht="18" customHeight="1">
      <c r="B289" s="216" t="s">
        <v>51</v>
      </c>
      <c r="C289" s="216"/>
      <c r="D289" s="216"/>
      <c r="E289" s="216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</row>
    <row r="290" spans="2:33" ht="19.5" customHeight="1">
      <c r="B290" s="196" t="s">
        <v>91</v>
      </c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8"/>
      <c r="O290" s="192" t="s">
        <v>43</v>
      </c>
      <c r="P290" s="193"/>
      <c r="Q290" s="196" t="s">
        <v>46</v>
      </c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8"/>
      <c r="AE290" s="217" t="s">
        <v>96</v>
      </c>
      <c r="AF290" s="217"/>
      <c r="AG290" s="217"/>
    </row>
    <row r="291" spans="2:33" ht="31.5" customHeight="1">
      <c r="B291" s="210">
        <f>IF('選手データ入力'!J41="","",VLOOKUP(B293,'選手データ入力'!$A$2:$N$42,10,0))</f>
      </c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2"/>
      <c r="O291" s="194"/>
      <c r="P291" s="195"/>
      <c r="Q291" s="213" t="s">
        <v>44</v>
      </c>
      <c r="R291" s="214"/>
      <c r="S291" s="214"/>
      <c r="T291" s="214"/>
      <c r="U291" s="215"/>
      <c r="V291" s="210"/>
      <c r="W291" s="211"/>
      <c r="X291" s="211"/>
      <c r="Y291" s="211"/>
      <c r="Z291" s="211"/>
      <c r="AA291" s="211"/>
      <c r="AB291" s="211"/>
      <c r="AC291" s="211"/>
      <c r="AD291" s="212"/>
      <c r="AE291" s="218"/>
      <c r="AF291" s="218"/>
      <c r="AG291" s="218"/>
    </row>
    <row r="292" spans="2:30" ht="18.75" customHeight="1">
      <c r="B292" s="213" t="s">
        <v>47</v>
      </c>
      <c r="C292" s="214"/>
      <c r="D292" s="214"/>
      <c r="E292" s="214"/>
      <c r="F292" s="215"/>
      <c r="G292" s="213" t="s">
        <v>48</v>
      </c>
      <c r="H292" s="214"/>
      <c r="I292" s="214"/>
      <c r="J292" s="214"/>
      <c r="K292" s="214"/>
      <c r="L292" s="214"/>
      <c r="M292" s="214"/>
      <c r="N292" s="214"/>
      <c r="O292" s="214"/>
      <c r="P292" s="214"/>
      <c r="Q292" s="215"/>
      <c r="R292" s="209" t="s">
        <v>1</v>
      </c>
      <c r="S292" s="209"/>
      <c r="T292" s="213" t="s">
        <v>49</v>
      </c>
      <c r="U292" s="214"/>
      <c r="V292" s="214"/>
      <c r="W292" s="214"/>
      <c r="X292" s="214"/>
      <c r="Y292" s="214"/>
      <c r="Z292" s="214"/>
      <c r="AA292" s="214"/>
      <c r="AB292" s="214"/>
      <c r="AC292" s="214"/>
      <c r="AD292" s="215"/>
    </row>
    <row r="293" spans="2:30" ht="27" customHeight="1">
      <c r="B293" s="199">
        <f>'一覧予備'!$B$33</f>
      </c>
      <c r="C293" s="200"/>
      <c r="D293" s="200"/>
      <c r="E293" s="200"/>
      <c r="F293" s="201"/>
      <c r="G293" s="199">
        <f>IF(B291="","",VLOOKUP(B293,'選手データ入力'!$A$2:$N$42,2,0))</f>
      </c>
      <c r="H293" s="200"/>
      <c r="I293" s="200"/>
      <c r="J293" s="200"/>
      <c r="K293" s="200"/>
      <c r="L293" s="200"/>
      <c r="M293" s="200"/>
      <c r="N293" s="200"/>
      <c r="O293" s="200"/>
      <c r="P293" s="200"/>
      <c r="Q293" s="201"/>
      <c r="R293" s="205">
        <f>IF(B291="","",VLOOKUP(B293,'選手データ入力'!$A$2:$N$42,4,0))</f>
      </c>
      <c r="S293" s="206"/>
      <c r="T293" s="199">
        <f>IF(B293="","",'基本入力'!$B$9)</f>
      </c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1"/>
    </row>
    <row r="294" spans="2:30" ht="27" customHeight="1">
      <c r="B294" s="202"/>
      <c r="C294" s="203"/>
      <c r="D294" s="203"/>
      <c r="E294" s="203"/>
      <c r="F294" s="204"/>
      <c r="G294" s="202"/>
      <c r="H294" s="203"/>
      <c r="I294" s="203"/>
      <c r="J294" s="203"/>
      <c r="K294" s="203"/>
      <c r="L294" s="203"/>
      <c r="M294" s="203"/>
      <c r="N294" s="203"/>
      <c r="O294" s="203"/>
      <c r="P294" s="203"/>
      <c r="Q294" s="204"/>
      <c r="R294" s="207"/>
      <c r="S294" s="208"/>
      <c r="T294" s="202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4"/>
    </row>
    <row r="295" spans="1:32" ht="13.5" customHeight="1">
      <c r="A295" s="219" t="s">
        <v>66</v>
      </c>
      <c r="B295" s="220"/>
      <c r="C295" s="220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9"/>
    </row>
  </sheetData>
  <sheetProtection/>
  <mergeCells count="681">
    <mergeCell ref="AE290:AG290"/>
    <mergeCell ref="AE291:AG291"/>
    <mergeCell ref="AE269:AG269"/>
    <mergeCell ref="AE270:AG270"/>
    <mergeCell ref="AE276:AG276"/>
    <mergeCell ref="AE277:AG277"/>
    <mergeCell ref="AE283:AG283"/>
    <mergeCell ref="AE284:AG284"/>
    <mergeCell ref="AE253:AG253"/>
    <mergeCell ref="AE254:AG254"/>
    <mergeCell ref="AE262:AG262"/>
    <mergeCell ref="AE263:AG263"/>
    <mergeCell ref="AE239:AG239"/>
    <mergeCell ref="AE240:AG240"/>
    <mergeCell ref="AE246:AG246"/>
    <mergeCell ref="AE247:AG247"/>
    <mergeCell ref="AE225:AG225"/>
    <mergeCell ref="AE226:AG226"/>
    <mergeCell ref="AE232:AG232"/>
    <mergeCell ref="AE233:AG233"/>
    <mergeCell ref="AE209:AG209"/>
    <mergeCell ref="AE210:AG210"/>
    <mergeCell ref="AE216:AG216"/>
    <mergeCell ref="AE217:AG217"/>
    <mergeCell ref="AE195:AG195"/>
    <mergeCell ref="AE196:AG196"/>
    <mergeCell ref="AE202:AG202"/>
    <mergeCell ref="AE203:AG203"/>
    <mergeCell ref="AE179:AG179"/>
    <mergeCell ref="AE180:AG180"/>
    <mergeCell ref="AE188:AG188"/>
    <mergeCell ref="AE189:AG189"/>
    <mergeCell ref="AE165:AG165"/>
    <mergeCell ref="AE166:AG166"/>
    <mergeCell ref="AE172:AG172"/>
    <mergeCell ref="AE173:AG173"/>
    <mergeCell ref="AE151:AG151"/>
    <mergeCell ref="AE152:AG152"/>
    <mergeCell ref="AE158:AG158"/>
    <mergeCell ref="AE159:AG159"/>
    <mergeCell ref="AE135:AG135"/>
    <mergeCell ref="AE136:AG136"/>
    <mergeCell ref="AE142:AG142"/>
    <mergeCell ref="AE143:AG143"/>
    <mergeCell ref="AE121:AG121"/>
    <mergeCell ref="AE122:AG122"/>
    <mergeCell ref="AE128:AG128"/>
    <mergeCell ref="AE129:AG129"/>
    <mergeCell ref="AE105:AG105"/>
    <mergeCell ref="AE106:AG106"/>
    <mergeCell ref="AE114:AG114"/>
    <mergeCell ref="AE115:AG115"/>
    <mergeCell ref="AE91:AG91"/>
    <mergeCell ref="AE92:AG92"/>
    <mergeCell ref="AE98:AG98"/>
    <mergeCell ref="AE99:AG99"/>
    <mergeCell ref="AE77:AG77"/>
    <mergeCell ref="AE78:AG78"/>
    <mergeCell ref="AE84:AG84"/>
    <mergeCell ref="AE85:AG85"/>
    <mergeCell ref="AE61:AG61"/>
    <mergeCell ref="AE62:AG62"/>
    <mergeCell ref="AE68:AG68"/>
    <mergeCell ref="AE69:AG69"/>
    <mergeCell ref="AE47:AG47"/>
    <mergeCell ref="AE48:AG48"/>
    <mergeCell ref="AE54:AG54"/>
    <mergeCell ref="AE55:AG55"/>
    <mergeCell ref="AE31:AG31"/>
    <mergeCell ref="AE32:AG32"/>
    <mergeCell ref="AE40:AG40"/>
    <mergeCell ref="AE41:AG41"/>
    <mergeCell ref="AE17:AG17"/>
    <mergeCell ref="AE18:AG18"/>
    <mergeCell ref="AE24:AG24"/>
    <mergeCell ref="AE25:AG25"/>
    <mergeCell ref="AE3:AG3"/>
    <mergeCell ref="AE4:AG4"/>
    <mergeCell ref="AE10:AG10"/>
    <mergeCell ref="AE11:AG11"/>
    <mergeCell ref="B292:F292"/>
    <mergeCell ref="G292:Q292"/>
    <mergeCell ref="R292:S292"/>
    <mergeCell ref="T292:AD292"/>
    <mergeCell ref="A295:AE295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V291:AD291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75:AD275"/>
    <mergeCell ref="B276:N276"/>
    <mergeCell ref="O276:P277"/>
    <mergeCell ref="Q276:AD276"/>
    <mergeCell ref="B277:N277"/>
    <mergeCell ref="Q277:U277"/>
    <mergeCell ref="V277:AD277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68:AD268"/>
    <mergeCell ref="B269:N269"/>
    <mergeCell ref="O269:P270"/>
    <mergeCell ref="Q269:AD269"/>
    <mergeCell ref="B270:N270"/>
    <mergeCell ref="Q270:U270"/>
    <mergeCell ref="V270:AD270"/>
    <mergeCell ref="R265:S266"/>
    <mergeCell ref="T265:AD266"/>
    <mergeCell ref="B264:F264"/>
    <mergeCell ref="G264:Q264"/>
    <mergeCell ref="R264:S264"/>
    <mergeCell ref="T264:AD264"/>
    <mergeCell ref="B265:F266"/>
    <mergeCell ref="G265:Q266"/>
    <mergeCell ref="B261:AD261"/>
    <mergeCell ref="B262:N262"/>
    <mergeCell ref="O262:P263"/>
    <mergeCell ref="Q262:AD262"/>
    <mergeCell ref="B263:N263"/>
    <mergeCell ref="Q263:U263"/>
    <mergeCell ref="V263:AD263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B252:AD252"/>
    <mergeCell ref="B253:N253"/>
    <mergeCell ref="O253:P254"/>
    <mergeCell ref="Q253:AD253"/>
    <mergeCell ref="B254:N254"/>
    <mergeCell ref="Q254:U254"/>
    <mergeCell ref="V254:AD254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45:AD245"/>
    <mergeCell ref="B246:N246"/>
    <mergeCell ref="O246:P247"/>
    <mergeCell ref="Q246:AD246"/>
    <mergeCell ref="B247:N247"/>
    <mergeCell ref="Q247:U247"/>
    <mergeCell ref="V247:AD247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V240:AD240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B231:AD231"/>
    <mergeCell ref="B232:N232"/>
    <mergeCell ref="O232:P233"/>
    <mergeCell ref="Q232:AD232"/>
    <mergeCell ref="B233:N233"/>
    <mergeCell ref="Q233:U233"/>
    <mergeCell ref="V233:AD233"/>
    <mergeCell ref="R228:S229"/>
    <mergeCell ref="T228:AD229"/>
    <mergeCell ref="B227:F227"/>
    <mergeCell ref="G227:Q227"/>
    <mergeCell ref="R227:S227"/>
    <mergeCell ref="T227:AD227"/>
    <mergeCell ref="B228:F229"/>
    <mergeCell ref="G228:Q229"/>
    <mergeCell ref="B224:AD224"/>
    <mergeCell ref="B225:N225"/>
    <mergeCell ref="O225:P226"/>
    <mergeCell ref="Q225:AD225"/>
    <mergeCell ref="B226:N226"/>
    <mergeCell ref="Q226:U226"/>
    <mergeCell ref="V226:AD226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B215:AD215"/>
    <mergeCell ref="B216:N216"/>
    <mergeCell ref="O216:P217"/>
    <mergeCell ref="Q216:AD216"/>
    <mergeCell ref="B217:N217"/>
    <mergeCell ref="Q217:U217"/>
    <mergeCell ref="V217:AD217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08:AD208"/>
    <mergeCell ref="B209:N209"/>
    <mergeCell ref="O209:P210"/>
    <mergeCell ref="Q209:AD209"/>
    <mergeCell ref="B210:N210"/>
    <mergeCell ref="Q210:U210"/>
    <mergeCell ref="V210:AD210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B201:AD201"/>
    <mergeCell ref="B202:N202"/>
    <mergeCell ref="O202:P203"/>
    <mergeCell ref="Q202:AD202"/>
    <mergeCell ref="B203:N203"/>
    <mergeCell ref="Q203:U203"/>
    <mergeCell ref="V203:AD203"/>
    <mergeCell ref="B197:F197"/>
    <mergeCell ref="G197:Q197"/>
    <mergeCell ref="R197:S197"/>
    <mergeCell ref="T197:AD197"/>
    <mergeCell ref="B198:F199"/>
    <mergeCell ref="G198:Q199"/>
    <mergeCell ref="R198:S199"/>
    <mergeCell ref="T198:AD199"/>
    <mergeCell ref="B194:AD194"/>
    <mergeCell ref="B195:N195"/>
    <mergeCell ref="O195:P196"/>
    <mergeCell ref="Q195:AD195"/>
    <mergeCell ref="B196:N196"/>
    <mergeCell ref="Q196:U196"/>
    <mergeCell ref="V196:AD196"/>
    <mergeCell ref="R191:S192"/>
    <mergeCell ref="T191:AD192"/>
    <mergeCell ref="B190:F190"/>
    <mergeCell ref="G190:Q190"/>
    <mergeCell ref="R190:S190"/>
    <mergeCell ref="T190:AD190"/>
    <mergeCell ref="B191:F192"/>
    <mergeCell ref="G191:Q192"/>
    <mergeCell ref="B187:AD187"/>
    <mergeCell ref="B188:N188"/>
    <mergeCell ref="O188:P189"/>
    <mergeCell ref="Q188:AD188"/>
    <mergeCell ref="B189:N189"/>
    <mergeCell ref="Q189:U189"/>
    <mergeCell ref="V189:AD189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B178:AD178"/>
    <mergeCell ref="B179:N179"/>
    <mergeCell ref="O179:P180"/>
    <mergeCell ref="Q179:AD179"/>
    <mergeCell ref="B180:N180"/>
    <mergeCell ref="Q180:U180"/>
    <mergeCell ref="V180:AD180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B171:AD171"/>
    <mergeCell ref="B172:N172"/>
    <mergeCell ref="O172:P173"/>
    <mergeCell ref="Q172:AD172"/>
    <mergeCell ref="B173:N173"/>
    <mergeCell ref="Q173:U173"/>
    <mergeCell ref="V173:AD173"/>
    <mergeCell ref="B167:F167"/>
    <mergeCell ref="G167:Q167"/>
    <mergeCell ref="R167:S167"/>
    <mergeCell ref="T167:AD167"/>
    <mergeCell ref="B168:F169"/>
    <mergeCell ref="G168:Q169"/>
    <mergeCell ref="R168:S169"/>
    <mergeCell ref="T168:AD169"/>
    <mergeCell ref="B164:AD164"/>
    <mergeCell ref="B165:N165"/>
    <mergeCell ref="O165:P166"/>
    <mergeCell ref="Q165:AD165"/>
    <mergeCell ref="B166:N166"/>
    <mergeCell ref="Q166:U166"/>
    <mergeCell ref="V166:AD166"/>
    <mergeCell ref="B160:F160"/>
    <mergeCell ref="G160:Q160"/>
    <mergeCell ref="R160:S160"/>
    <mergeCell ref="T160:AD160"/>
    <mergeCell ref="B161:F162"/>
    <mergeCell ref="G161:Q162"/>
    <mergeCell ref="R161:S162"/>
    <mergeCell ref="T161:AD162"/>
    <mergeCell ref="B157:AD157"/>
    <mergeCell ref="B158:N158"/>
    <mergeCell ref="O158:P159"/>
    <mergeCell ref="Q158:AD158"/>
    <mergeCell ref="B159:N159"/>
    <mergeCell ref="Q159:U159"/>
    <mergeCell ref="V159:AD159"/>
    <mergeCell ref="R154:S155"/>
    <mergeCell ref="T154:AD155"/>
    <mergeCell ref="B153:F153"/>
    <mergeCell ref="G153:Q153"/>
    <mergeCell ref="R153:S153"/>
    <mergeCell ref="T153:AD153"/>
    <mergeCell ref="B154:F155"/>
    <mergeCell ref="G154:Q155"/>
    <mergeCell ref="B150:AD150"/>
    <mergeCell ref="B151:N151"/>
    <mergeCell ref="O151:P152"/>
    <mergeCell ref="Q151:AD151"/>
    <mergeCell ref="B152:N152"/>
    <mergeCell ref="Q152:U152"/>
    <mergeCell ref="V152:AD152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B141:AD141"/>
    <mergeCell ref="B142:N142"/>
    <mergeCell ref="O142:P143"/>
    <mergeCell ref="Q142:AD142"/>
    <mergeCell ref="B143:N143"/>
    <mergeCell ref="Q143:U143"/>
    <mergeCell ref="V143:AD143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B134:AD134"/>
    <mergeCell ref="B135:N135"/>
    <mergeCell ref="O135:P136"/>
    <mergeCell ref="Q135:AD135"/>
    <mergeCell ref="B136:N136"/>
    <mergeCell ref="Q136:U136"/>
    <mergeCell ref="V136:AD136"/>
    <mergeCell ref="B130:F130"/>
    <mergeCell ref="G130:Q130"/>
    <mergeCell ref="R130:S130"/>
    <mergeCell ref="T130:AD130"/>
    <mergeCell ref="B131:F132"/>
    <mergeCell ref="G131:Q132"/>
    <mergeCell ref="R131:S132"/>
    <mergeCell ref="T131:AD132"/>
    <mergeCell ref="B127:AD127"/>
    <mergeCell ref="B128:N128"/>
    <mergeCell ref="O128:P129"/>
    <mergeCell ref="Q128:AD128"/>
    <mergeCell ref="B129:N129"/>
    <mergeCell ref="Q129:U129"/>
    <mergeCell ref="V129:AD129"/>
    <mergeCell ref="B123:F123"/>
    <mergeCell ref="G123:Q123"/>
    <mergeCell ref="R123:S123"/>
    <mergeCell ref="T123:AD123"/>
    <mergeCell ref="B124:F125"/>
    <mergeCell ref="G124:Q125"/>
    <mergeCell ref="R124:S125"/>
    <mergeCell ref="T124:AD125"/>
    <mergeCell ref="B120:AD120"/>
    <mergeCell ref="B121:N121"/>
    <mergeCell ref="O121:P122"/>
    <mergeCell ref="Q121:AD121"/>
    <mergeCell ref="B122:N122"/>
    <mergeCell ref="Q122:U122"/>
    <mergeCell ref="V122:AD122"/>
    <mergeCell ref="R117:S118"/>
    <mergeCell ref="T117:AD118"/>
    <mergeCell ref="B116:F116"/>
    <mergeCell ref="G116:Q116"/>
    <mergeCell ref="R116:S116"/>
    <mergeCell ref="T116:AD116"/>
    <mergeCell ref="B117:F118"/>
    <mergeCell ref="G117:Q118"/>
    <mergeCell ref="B113:AD113"/>
    <mergeCell ref="B114:N114"/>
    <mergeCell ref="O114:P115"/>
    <mergeCell ref="Q114:AD114"/>
    <mergeCell ref="B115:N115"/>
    <mergeCell ref="Q115:U115"/>
    <mergeCell ref="V115:AD115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B104:AD104"/>
    <mergeCell ref="B105:N105"/>
    <mergeCell ref="O105:P106"/>
    <mergeCell ref="Q105:AD105"/>
    <mergeCell ref="B106:N106"/>
    <mergeCell ref="Q106:U106"/>
    <mergeCell ref="V106:AD106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B97:AD97"/>
    <mergeCell ref="B98:N98"/>
    <mergeCell ref="O98:P99"/>
    <mergeCell ref="Q98:AD98"/>
    <mergeCell ref="B99:N99"/>
    <mergeCell ref="Q99:U99"/>
    <mergeCell ref="V99:AD99"/>
    <mergeCell ref="B93:F93"/>
    <mergeCell ref="G93:Q93"/>
    <mergeCell ref="R93:S93"/>
    <mergeCell ref="T93:AD93"/>
    <mergeCell ref="B94:F95"/>
    <mergeCell ref="G94:Q95"/>
    <mergeCell ref="R94:S95"/>
    <mergeCell ref="T94:AD95"/>
    <mergeCell ref="B90:AD90"/>
    <mergeCell ref="B91:N91"/>
    <mergeCell ref="O91:P92"/>
    <mergeCell ref="Q91:AD91"/>
    <mergeCell ref="B92:N92"/>
    <mergeCell ref="Q92:U92"/>
    <mergeCell ref="V92:AD92"/>
    <mergeCell ref="B86:F86"/>
    <mergeCell ref="G86:Q86"/>
    <mergeCell ref="R86:S86"/>
    <mergeCell ref="T86:AD86"/>
    <mergeCell ref="B87:F88"/>
    <mergeCell ref="G87:Q88"/>
    <mergeCell ref="R87:S88"/>
    <mergeCell ref="T87:AD88"/>
    <mergeCell ref="B83:AD83"/>
    <mergeCell ref="B84:N84"/>
    <mergeCell ref="O84:P85"/>
    <mergeCell ref="Q84:AD84"/>
    <mergeCell ref="B85:N85"/>
    <mergeCell ref="Q85:U85"/>
    <mergeCell ref="V85:AD85"/>
    <mergeCell ref="R80:S81"/>
    <mergeCell ref="T80:AD81"/>
    <mergeCell ref="B79:F79"/>
    <mergeCell ref="G79:Q79"/>
    <mergeCell ref="R79:S79"/>
    <mergeCell ref="T79:AD79"/>
    <mergeCell ref="B80:F81"/>
    <mergeCell ref="G80:Q81"/>
    <mergeCell ref="B76:AD76"/>
    <mergeCell ref="B77:N77"/>
    <mergeCell ref="O77:P78"/>
    <mergeCell ref="Q77:AD77"/>
    <mergeCell ref="B78:N78"/>
    <mergeCell ref="Q78:U78"/>
    <mergeCell ref="V78:AD78"/>
    <mergeCell ref="B70:F70"/>
    <mergeCell ref="G70:Q70"/>
    <mergeCell ref="R70:S70"/>
    <mergeCell ref="T70:AD70"/>
    <mergeCell ref="B71:F72"/>
    <mergeCell ref="G71:Q72"/>
    <mergeCell ref="R71:S72"/>
    <mergeCell ref="T71:AD72"/>
    <mergeCell ref="B67:AD67"/>
    <mergeCell ref="B68:N68"/>
    <mergeCell ref="O68:P69"/>
    <mergeCell ref="Q68:AD68"/>
    <mergeCell ref="B69:N69"/>
    <mergeCell ref="Q69:U69"/>
    <mergeCell ref="V69:AD69"/>
    <mergeCell ref="B63:F63"/>
    <mergeCell ref="G63:Q63"/>
    <mergeCell ref="R63:S63"/>
    <mergeCell ref="T63:AD63"/>
    <mergeCell ref="B64:F65"/>
    <mergeCell ref="G64:Q65"/>
    <mergeCell ref="R64:S65"/>
    <mergeCell ref="T64:AD65"/>
    <mergeCell ref="B60:AD60"/>
    <mergeCell ref="B61:N61"/>
    <mergeCell ref="O61:P62"/>
    <mergeCell ref="Q61:AD61"/>
    <mergeCell ref="B62:N62"/>
    <mergeCell ref="Q62:U62"/>
    <mergeCell ref="V62:AD62"/>
    <mergeCell ref="B56:F56"/>
    <mergeCell ref="G56:Q56"/>
    <mergeCell ref="R56:S56"/>
    <mergeCell ref="T56:AD56"/>
    <mergeCell ref="B57:F58"/>
    <mergeCell ref="G57:Q58"/>
    <mergeCell ref="R57:S58"/>
    <mergeCell ref="T57:AD58"/>
    <mergeCell ref="B53:AD53"/>
    <mergeCell ref="B54:N54"/>
    <mergeCell ref="O54:P55"/>
    <mergeCell ref="Q54:AD54"/>
    <mergeCell ref="B55:N55"/>
    <mergeCell ref="Q55:U55"/>
    <mergeCell ref="V55:AD55"/>
    <mergeCell ref="B49:F49"/>
    <mergeCell ref="G49:Q49"/>
    <mergeCell ref="R49:S49"/>
    <mergeCell ref="T49:AD49"/>
    <mergeCell ref="B50:F51"/>
    <mergeCell ref="G50:Q51"/>
    <mergeCell ref="R50:S51"/>
    <mergeCell ref="T50:AD51"/>
    <mergeCell ref="B46:AD46"/>
    <mergeCell ref="B47:N47"/>
    <mergeCell ref="O47:P48"/>
    <mergeCell ref="Q47:AD47"/>
    <mergeCell ref="B48:N48"/>
    <mergeCell ref="Q48:U48"/>
    <mergeCell ref="V48:AD48"/>
    <mergeCell ref="R43:S44"/>
    <mergeCell ref="T43:AD44"/>
    <mergeCell ref="B42:F42"/>
    <mergeCell ref="G42:Q42"/>
    <mergeCell ref="R42:S42"/>
    <mergeCell ref="T42:AD42"/>
    <mergeCell ref="B43:F44"/>
    <mergeCell ref="G43:Q44"/>
    <mergeCell ref="B39:AD39"/>
    <mergeCell ref="B40:N40"/>
    <mergeCell ref="O40:P41"/>
    <mergeCell ref="Q40:AD40"/>
    <mergeCell ref="B41:N41"/>
    <mergeCell ref="Q41:U41"/>
    <mergeCell ref="V41:AD41"/>
    <mergeCell ref="B33:F33"/>
    <mergeCell ref="G33:Q33"/>
    <mergeCell ref="R33:S33"/>
    <mergeCell ref="T33:AD33"/>
    <mergeCell ref="B34:F35"/>
    <mergeCell ref="G34:Q35"/>
    <mergeCell ref="R34:S35"/>
    <mergeCell ref="T34:AD35"/>
    <mergeCell ref="B30:AD30"/>
    <mergeCell ref="B31:N31"/>
    <mergeCell ref="O31:P32"/>
    <mergeCell ref="Q31:AD31"/>
    <mergeCell ref="B32:N32"/>
    <mergeCell ref="Q32:U32"/>
    <mergeCell ref="V32:AD32"/>
    <mergeCell ref="B26:F26"/>
    <mergeCell ref="G26:Q26"/>
    <mergeCell ref="R26:S26"/>
    <mergeCell ref="T26:AD26"/>
    <mergeCell ref="B27:F28"/>
    <mergeCell ref="G27:Q28"/>
    <mergeCell ref="R27:S28"/>
    <mergeCell ref="T27:AD28"/>
    <mergeCell ref="B23:AD23"/>
    <mergeCell ref="B24:N24"/>
    <mergeCell ref="O24:P25"/>
    <mergeCell ref="Q24:AD24"/>
    <mergeCell ref="B25:N25"/>
    <mergeCell ref="Q25:U25"/>
    <mergeCell ref="V25:AD25"/>
    <mergeCell ref="B19:F19"/>
    <mergeCell ref="G19:Q19"/>
    <mergeCell ref="R19:S19"/>
    <mergeCell ref="T19:AD19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V18:AD18"/>
    <mergeCell ref="B12:F12"/>
    <mergeCell ref="G12:Q12"/>
    <mergeCell ref="R12:S12"/>
    <mergeCell ref="T12:AD12"/>
    <mergeCell ref="B13:F14"/>
    <mergeCell ref="G13:Q14"/>
    <mergeCell ref="R13:S14"/>
    <mergeCell ref="T13:AD14"/>
    <mergeCell ref="B9:AD9"/>
    <mergeCell ref="B10:N10"/>
    <mergeCell ref="O10:P11"/>
    <mergeCell ref="Q10:AD10"/>
    <mergeCell ref="B11:N11"/>
    <mergeCell ref="Q11:U11"/>
    <mergeCell ref="V11:AD11"/>
    <mergeCell ref="R5:S5"/>
    <mergeCell ref="T5:AD5"/>
    <mergeCell ref="B6:F7"/>
    <mergeCell ref="G6:Q7"/>
    <mergeCell ref="R6:S7"/>
    <mergeCell ref="T6:AD7"/>
    <mergeCell ref="B5:F5"/>
    <mergeCell ref="G5:Q5"/>
    <mergeCell ref="B2:AD2"/>
    <mergeCell ref="B3:N3"/>
    <mergeCell ref="O3:P4"/>
    <mergeCell ref="Q3:AD3"/>
    <mergeCell ref="B4:N4"/>
    <mergeCell ref="Q4:U4"/>
    <mergeCell ref="V4:AD4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36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G295"/>
  <sheetViews>
    <sheetView view="pageBreakPreview" zoomScaleSheetLayoutView="100" zoomScalePageLayoutView="0" workbookViewId="0" topLeftCell="A1">
      <selection activeCell="Q283" sqref="Q283:AD283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  <col min="31" max="33" width="2.25390625" style="0" customWidth="1"/>
  </cols>
  <sheetData>
    <row r="1" spans="1:32" ht="13.5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2:30" ht="17.25">
      <c r="B2" s="216" t="s">
        <v>51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</row>
    <row r="3" spans="2:33" s="7" customFormat="1" ht="18.75" customHeight="1">
      <c r="B3" s="196" t="s">
        <v>91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  <c r="O3" s="192" t="s">
        <v>43</v>
      </c>
      <c r="P3" s="193"/>
      <c r="Q3" s="196" t="s">
        <v>46</v>
      </c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8"/>
      <c r="AE3" s="217" t="s">
        <v>96</v>
      </c>
      <c r="AF3" s="217"/>
      <c r="AG3" s="217"/>
    </row>
    <row r="4" spans="2:33" ht="31.5" customHeight="1">
      <c r="B4" s="210">
        <f>IF('選手データ入力'!K3="","",VLOOKUP(B6,'選手データ入力'!$A$2:$N$42,11,0))</f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  <c r="O4" s="194"/>
      <c r="P4" s="195"/>
      <c r="Q4" s="213" t="s">
        <v>44</v>
      </c>
      <c r="R4" s="214"/>
      <c r="S4" s="214"/>
      <c r="T4" s="214"/>
      <c r="U4" s="215"/>
      <c r="V4" s="210"/>
      <c r="W4" s="211"/>
      <c r="X4" s="211"/>
      <c r="Y4" s="211"/>
      <c r="Z4" s="211"/>
      <c r="AA4" s="211"/>
      <c r="AB4" s="211"/>
      <c r="AC4" s="211"/>
      <c r="AD4" s="212"/>
      <c r="AE4" s="218"/>
      <c r="AF4" s="218"/>
      <c r="AG4" s="218"/>
    </row>
    <row r="5" spans="2:30" ht="18.75" customHeight="1">
      <c r="B5" s="213" t="s">
        <v>47</v>
      </c>
      <c r="C5" s="214"/>
      <c r="D5" s="214"/>
      <c r="E5" s="214"/>
      <c r="F5" s="215"/>
      <c r="G5" s="213" t="s">
        <v>48</v>
      </c>
      <c r="H5" s="214"/>
      <c r="I5" s="214"/>
      <c r="J5" s="214"/>
      <c r="K5" s="214"/>
      <c r="L5" s="214"/>
      <c r="M5" s="214"/>
      <c r="N5" s="214"/>
      <c r="O5" s="214"/>
      <c r="P5" s="214"/>
      <c r="Q5" s="215"/>
      <c r="R5" s="213" t="s">
        <v>1</v>
      </c>
      <c r="S5" s="215"/>
      <c r="T5" s="213" t="s">
        <v>49</v>
      </c>
      <c r="U5" s="214"/>
      <c r="V5" s="214"/>
      <c r="W5" s="214"/>
      <c r="X5" s="214"/>
      <c r="Y5" s="214"/>
      <c r="Z5" s="214"/>
      <c r="AA5" s="214"/>
      <c r="AB5" s="214"/>
      <c r="AC5" s="214"/>
      <c r="AD5" s="215"/>
    </row>
    <row r="6" spans="2:30" ht="27" customHeight="1">
      <c r="B6" s="199">
        <f>'男子一覧'!$B$14</f>
      </c>
      <c r="C6" s="200"/>
      <c r="D6" s="200"/>
      <c r="E6" s="200"/>
      <c r="F6" s="201"/>
      <c r="G6" s="199">
        <f>IF(B4="","",VLOOKUP(B6,'選手データ入力'!$A$2:$N$42,2,0))</f>
      </c>
      <c r="H6" s="200"/>
      <c r="I6" s="200"/>
      <c r="J6" s="200"/>
      <c r="K6" s="200"/>
      <c r="L6" s="200"/>
      <c r="M6" s="200"/>
      <c r="N6" s="200"/>
      <c r="O6" s="200"/>
      <c r="P6" s="200"/>
      <c r="Q6" s="201"/>
      <c r="R6" s="205">
        <f>IF(B4="","",VLOOKUP(B6,'選手データ入力'!$A$2:$N$42,4,0))</f>
      </c>
      <c r="S6" s="206"/>
      <c r="T6" s="199">
        <f>IF(B6="","",'基本入力'!$B$9)</f>
      </c>
      <c r="U6" s="200"/>
      <c r="V6" s="200"/>
      <c r="W6" s="200"/>
      <c r="X6" s="200"/>
      <c r="Y6" s="200"/>
      <c r="Z6" s="200"/>
      <c r="AA6" s="200"/>
      <c r="AB6" s="200"/>
      <c r="AC6" s="200"/>
      <c r="AD6" s="201"/>
    </row>
    <row r="7" spans="2:30" ht="27" customHeight="1">
      <c r="B7" s="202"/>
      <c r="C7" s="203"/>
      <c r="D7" s="203"/>
      <c r="E7" s="203"/>
      <c r="F7" s="204"/>
      <c r="G7" s="202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7"/>
      <c r="S7" s="208"/>
      <c r="T7" s="202"/>
      <c r="U7" s="203"/>
      <c r="V7" s="203"/>
      <c r="W7" s="203"/>
      <c r="X7" s="203"/>
      <c r="Y7" s="203"/>
      <c r="Z7" s="203"/>
      <c r="AA7" s="203"/>
      <c r="AB7" s="203"/>
      <c r="AC7" s="203"/>
      <c r="AD7" s="204"/>
    </row>
    <row r="8" spans="1:32" ht="13.5">
      <c r="A8" s="9" t="s">
        <v>90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0" ht="17.25">
      <c r="B9" s="216" t="s">
        <v>51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</row>
    <row r="10" spans="2:33" ht="18.75" customHeight="1">
      <c r="B10" s="196" t="s">
        <v>91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8"/>
      <c r="O10" s="192" t="s">
        <v>43</v>
      </c>
      <c r="P10" s="193"/>
      <c r="Q10" s="196" t="s">
        <v>46</v>
      </c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8"/>
      <c r="AE10" s="217" t="s">
        <v>96</v>
      </c>
      <c r="AF10" s="217"/>
      <c r="AG10" s="217"/>
    </row>
    <row r="11" spans="2:33" ht="31.5" customHeight="1">
      <c r="B11" s="210">
        <f>IF('選手データ入力'!K4="","",VLOOKUP(B13,'選手データ入力'!$A$2:$N$42,11,0))</f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2"/>
      <c r="O11" s="194"/>
      <c r="P11" s="195"/>
      <c r="Q11" s="213" t="s">
        <v>44</v>
      </c>
      <c r="R11" s="214"/>
      <c r="S11" s="214"/>
      <c r="T11" s="214"/>
      <c r="U11" s="215"/>
      <c r="V11" s="210"/>
      <c r="W11" s="211"/>
      <c r="X11" s="211"/>
      <c r="Y11" s="211"/>
      <c r="Z11" s="211"/>
      <c r="AA11" s="211"/>
      <c r="AB11" s="211"/>
      <c r="AC11" s="211"/>
      <c r="AD11" s="212"/>
      <c r="AE11" s="218"/>
      <c r="AF11" s="218"/>
      <c r="AG11" s="218"/>
    </row>
    <row r="12" spans="2:30" ht="18.75" customHeight="1">
      <c r="B12" s="213" t="s">
        <v>47</v>
      </c>
      <c r="C12" s="214"/>
      <c r="D12" s="214"/>
      <c r="E12" s="214"/>
      <c r="F12" s="215"/>
      <c r="G12" s="213" t="s">
        <v>48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5"/>
      <c r="R12" s="213" t="s">
        <v>1</v>
      </c>
      <c r="S12" s="215"/>
      <c r="T12" s="213" t="s">
        <v>49</v>
      </c>
      <c r="U12" s="214"/>
      <c r="V12" s="214"/>
      <c r="W12" s="214"/>
      <c r="X12" s="214"/>
      <c r="Y12" s="214"/>
      <c r="Z12" s="214"/>
      <c r="AA12" s="214"/>
      <c r="AB12" s="214"/>
      <c r="AC12" s="214"/>
      <c r="AD12" s="215"/>
    </row>
    <row r="13" spans="2:30" ht="27" customHeight="1">
      <c r="B13" s="199">
        <f>'男子一覧'!$B$15</f>
      </c>
      <c r="C13" s="200"/>
      <c r="D13" s="200"/>
      <c r="E13" s="200"/>
      <c r="F13" s="201"/>
      <c r="G13" s="199">
        <f>IF(B11="","",VLOOKUP(B13,'選手データ入力'!$A$2:$N$42,2,0))</f>
      </c>
      <c r="H13" s="200"/>
      <c r="I13" s="200"/>
      <c r="J13" s="200"/>
      <c r="K13" s="200"/>
      <c r="L13" s="200"/>
      <c r="M13" s="200"/>
      <c r="N13" s="200"/>
      <c r="O13" s="200"/>
      <c r="P13" s="200"/>
      <c r="Q13" s="201"/>
      <c r="R13" s="205">
        <f>IF(B11="","",VLOOKUP(B13,'選手データ入力'!$A$2:$N$42,4,0))</f>
      </c>
      <c r="S13" s="206"/>
      <c r="T13" s="199">
        <f>IF(B13="","",'基本入力'!$B$9)</f>
      </c>
      <c r="U13" s="200"/>
      <c r="V13" s="200"/>
      <c r="W13" s="200"/>
      <c r="X13" s="200"/>
      <c r="Y13" s="200"/>
      <c r="Z13" s="200"/>
      <c r="AA13" s="200"/>
      <c r="AB13" s="200"/>
      <c r="AC13" s="200"/>
      <c r="AD13" s="201"/>
    </row>
    <row r="14" spans="2:30" ht="27" customHeight="1">
      <c r="B14" s="202"/>
      <c r="C14" s="203"/>
      <c r="D14" s="203"/>
      <c r="E14" s="203"/>
      <c r="F14" s="204"/>
      <c r="G14" s="202"/>
      <c r="H14" s="203"/>
      <c r="I14" s="203"/>
      <c r="J14" s="203"/>
      <c r="K14" s="203"/>
      <c r="L14" s="203"/>
      <c r="M14" s="203"/>
      <c r="N14" s="203"/>
      <c r="O14" s="203"/>
      <c r="P14" s="203"/>
      <c r="Q14" s="204"/>
      <c r="R14" s="207"/>
      <c r="S14" s="208"/>
      <c r="T14" s="202"/>
      <c r="U14" s="203"/>
      <c r="V14" s="203"/>
      <c r="W14" s="203"/>
      <c r="X14" s="203"/>
      <c r="Y14" s="203"/>
      <c r="Z14" s="203"/>
      <c r="AA14" s="203"/>
      <c r="AB14" s="203"/>
      <c r="AC14" s="203"/>
      <c r="AD14" s="204"/>
    </row>
    <row r="15" spans="1:32" ht="13.5">
      <c r="A15" s="9" t="s">
        <v>90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0" ht="17.25">
      <c r="B16" s="216" t="s">
        <v>51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</row>
    <row r="17" spans="2:33" ht="18.75" customHeight="1">
      <c r="B17" s="196" t="s">
        <v>91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8"/>
      <c r="O17" s="192" t="s">
        <v>43</v>
      </c>
      <c r="P17" s="193"/>
      <c r="Q17" s="196" t="s">
        <v>46</v>
      </c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8"/>
      <c r="AE17" s="217" t="s">
        <v>96</v>
      </c>
      <c r="AF17" s="217"/>
      <c r="AG17" s="217"/>
    </row>
    <row r="18" spans="2:33" ht="31.5" customHeight="1">
      <c r="B18" s="210">
        <f>IF('選手データ入力'!K5="","",VLOOKUP(B20,'選手データ入力'!$A$2:$N$42,11,0))</f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2"/>
      <c r="O18" s="194"/>
      <c r="P18" s="195"/>
      <c r="Q18" s="213" t="s">
        <v>44</v>
      </c>
      <c r="R18" s="214"/>
      <c r="S18" s="214"/>
      <c r="T18" s="214"/>
      <c r="U18" s="215"/>
      <c r="V18" s="210"/>
      <c r="W18" s="211"/>
      <c r="X18" s="211"/>
      <c r="Y18" s="211"/>
      <c r="Z18" s="211"/>
      <c r="AA18" s="211"/>
      <c r="AB18" s="211"/>
      <c r="AC18" s="211"/>
      <c r="AD18" s="212"/>
      <c r="AE18" s="218"/>
      <c r="AF18" s="218"/>
      <c r="AG18" s="218"/>
    </row>
    <row r="19" spans="2:30" ht="18.75" customHeight="1">
      <c r="B19" s="213" t="s">
        <v>47</v>
      </c>
      <c r="C19" s="214"/>
      <c r="D19" s="214"/>
      <c r="E19" s="214"/>
      <c r="F19" s="215"/>
      <c r="G19" s="213" t="s">
        <v>48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5"/>
      <c r="R19" s="209" t="s">
        <v>1</v>
      </c>
      <c r="S19" s="209"/>
      <c r="T19" s="213" t="s">
        <v>49</v>
      </c>
      <c r="U19" s="214"/>
      <c r="V19" s="214"/>
      <c r="W19" s="214"/>
      <c r="X19" s="214"/>
      <c r="Y19" s="214"/>
      <c r="Z19" s="214"/>
      <c r="AA19" s="214"/>
      <c r="AB19" s="214"/>
      <c r="AC19" s="214"/>
      <c r="AD19" s="215"/>
    </row>
    <row r="20" spans="2:30" ht="27" customHeight="1">
      <c r="B20" s="199">
        <f>'男子一覧'!$B$16</f>
      </c>
      <c r="C20" s="200"/>
      <c r="D20" s="200"/>
      <c r="E20" s="200"/>
      <c r="F20" s="201"/>
      <c r="G20" s="199">
        <f>IF(B18="","",VLOOKUP(B20,'選手データ入力'!$A$2:$N$42,2,0))</f>
      </c>
      <c r="H20" s="200"/>
      <c r="I20" s="200"/>
      <c r="J20" s="200"/>
      <c r="K20" s="200"/>
      <c r="L20" s="200"/>
      <c r="M20" s="200"/>
      <c r="N20" s="200"/>
      <c r="O20" s="200"/>
      <c r="P20" s="200"/>
      <c r="Q20" s="201"/>
      <c r="R20" s="205">
        <f>IF(B18="","",VLOOKUP(B20,'選手データ入力'!$A$2:$N$42,4,0))</f>
      </c>
      <c r="S20" s="206"/>
      <c r="T20" s="199">
        <f>IF(B20="","",'基本入力'!$B$9)</f>
      </c>
      <c r="U20" s="200"/>
      <c r="V20" s="200"/>
      <c r="W20" s="200"/>
      <c r="X20" s="200"/>
      <c r="Y20" s="200"/>
      <c r="Z20" s="200"/>
      <c r="AA20" s="200"/>
      <c r="AB20" s="200"/>
      <c r="AC20" s="200"/>
      <c r="AD20" s="201"/>
    </row>
    <row r="21" spans="2:30" ht="27" customHeight="1">
      <c r="B21" s="202"/>
      <c r="C21" s="203"/>
      <c r="D21" s="203"/>
      <c r="E21" s="203"/>
      <c r="F21" s="204"/>
      <c r="G21" s="202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R21" s="207"/>
      <c r="S21" s="208"/>
      <c r="T21" s="202"/>
      <c r="U21" s="203"/>
      <c r="V21" s="203"/>
      <c r="W21" s="203"/>
      <c r="X21" s="203"/>
      <c r="Y21" s="203"/>
      <c r="Z21" s="203"/>
      <c r="AA21" s="203"/>
      <c r="AB21" s="203"/>
      <c r="AC21" s="203"/>
      <c r="AD21" s="204"/>
    </row>
    <row r="22" spans="1:32" ht="13.5">
      <c r="A22" s="9" t="s">
        <v>90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2:30" ht="18" customHeight="1">
      <c r="B23" s="216" t="s">
        <v>51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</row>
    <row r="24" spans="2:33" ht="19.5" customHeight="1">
      <c r="B24" s="196" t="s">
        <v>91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8"/>
      <c r="O24" s="192" t="s">
        <v>43</v>
      </c>
      <c r="P24" s="193"/>
      <c r="Q24" s="196" t="s">
        <v>46</v>
      </c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8"/>
      <c r="AE24" s="217" t="s">
        <v>96</v>
      </c>
      <c r="AF24" s="217"/>
      <c r="AG24" s="217"/>
    </row>
    <row r="25" spans="2:33" ht="31.5" customHeight="1">
      <c r="B25" s="210">
        <f>IF('選手データ入力'!K6="","",VLOOKUP(B27,'選手データ入力'!$A$2:$N$42,11,0))</f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2"/>
      <c r="O25" s="194"/>
      <c r="P25" s="195"/>
      <c r="Q25" s="213" t="s">
        <v>44</v>
      </c>
      <c r="R25" s="214"/>
      <c r="S25" s="214"/>
      <c r="T25" s="214"/>
      <c r="U25" s="215"/>
      <c r="V25" s="210"/>
      <c r="W25" s="211"/>
      <c r="X25" s="211"/>
      <c r="Y25" s="211"/>
      <c r="Z25" s="211"/>
      <c r="AA25" s="211"/>
      <c r="AB25" s="211"/>
      <c r="AC25" s="211"/>
      <c r="AD25" s="212"/>
      <c r="AE25" s="218"/>
      <c r="AF25" s="218"/>
      <c r="AG25" s="218"/>
    </row>
    <row r="26" spans="2:30" ht="18.75" customHeight="1">
      <c r="B26" s="213" t="s">
        <v>47</v>
      </c>
      <c r="C26" s="214"/>
      <c r="D26" s="214"/>
      <c r="E26" s="214"/>
      <c r="F26" s="215"/>
      <c r="G26" s="213" t="s">
        <v>48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5"/>
      <c r="R26" s="209" t="s">
        <v>1</v>
      </c>
      <c r="S26" s="209"/>
      <c r="T26" s="213" t="s">
        <v>49</v>
      </c>
      <c r="U26" s="214"/>
      <c r="V26" s="214"/>
      <c r="W26" s="214"/>
      <c r="X26" s="214"/>
      <c r="Y26" s="214"/>
      <c r="Z26" s="214"/>
      <c r="AA26" s="214"/>
      <c r="AB26" s="214"/>
      <c r="AC26" s="214"/>
      <c r="AD26" s="215"/>
    </row>
    <row r="27" spans="2:30" ht="27" customHeight="1">
      <c r="B27" s="199">
        <f>'男子一覧'!$B$17</f>
      </c>
      <c r="C27" s="200"/>
      <c r="D27" s="200"/>
      <c r="E27" s="200"/>
      <c r="F27" s="201"/>
      <c r="G27" s="199">
        <f>IF(B25="","",VLOOKUP(B27,'選手データ入力'!$A$2:$N$42,2,0))</f>
      </c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205">
        <f>IF(B25="","",VLOOKUP(B27,'選手データ入力'!$A$2:$N$42,4,0))</f>
      </c>
      <c r="S27" s="206"/>
      <c r="T27" s="199">
        <f>IF(B27="","",'基本入力'!$B$9)</f>
      </c>
      <c r="U27" s="200"/>
      <c r="V27" s="200"/>
      <c r="W27" s="200"/>
      <c r="X27" s="200"/>
      <c r="Y27" s="200"/>
      <c r="Z27" s="200"/>
      <c r="AA27" s="200"/>
      <c r="AB27" s="200"/>
      <c r="AC27" s="200"/>
      <c r="AD27" s="201"/>
    </row>
    <row r="28" spans="2:30" ht="27" customHeight="1">
      <c r="B28" s="202"/>
      <c r="C28" s="203"/>
      <c r="D28" s="203"/>
      <c r="E28" s="203"/>
      <c r="F28" s="204"/>
      <c r="G28" s="202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207"/>
      <c r="S28" s="208"/>
      <c r="T28" s="202"/>
      <c r="U28" s="203"/>
      <c r="V28" s="203"/>
      <c r="W28" s="203"/>
      <c r="X28" s="203"/>
      <c r="Y28" s="203"/>
      <c r="Z28" s="203"/>
      <c r="AA28" s="203"/>
      <c r="AB28" s="203"/>
      <c r="AC28" s="203"/>
      <c r="AD28" s="204"/>
    </row>
    <row r="29" spans="1:32" ht="13.5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2:30" ht="18" customHeight="1">
      <c r="B30" s="216" t="s">
        <v>51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</row>
    <row r="31" spans="2:33" ht="19.5" customHeight="1">
      <c r="B31" s="196" t="s">
        <v>91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8"/>
      <c r="O31" s="192" t="s">
        <v>43</v>
      </c>
      <c r="P31" s="193"/>
      <c r="Q31" s="196" t="s">
        <v>46</v>
      </c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8"/>
      <c r="AE31" s="217" t="s">
        <v>96</v>
      </c>
      <c r="AF31" s="217"/>
      <c r="AG31" s="217"/>
    </row>
    <row r="32" spans="2:33" ht="31.5" customHeight="1">
      <c r="B32" s="210">
        <f>IF('選手データ入力'!K7="","",VLOOKUP(B34,'選手データ入力'!$A$2:$N$42,11,0))</f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2"/>
      <c r="O32" s="194"/>
      <c r="P32" s="195"/>
      <c r="Q32" s="213" t="s">
        <v>44</v>
      </c>
      <c r="R32" s="214"/>
      <c r="S32" s="214"/>
      <c r="T32" s="214"/>
      <c r="U32" s="215"/>
      <c r="V32" s="210"/>
      <c r="W32" s="211"/>
      <c r="X32" s="211"/>
      <c r="Y32" s="211"/>
      <c r="Z32" s="211"/>
      <c r="AA32" s="211"/>
      <c r="AB32" s="211"/>
      <c r="AC32" s="211"/>
      <c r="AD32" s="212"/>
      <c r="AE32" s="218"/>
      <c r="AF32" s="218"/>
      <c r="AG32" s="218"/>
    </row>
    <row r="33" spans="2:30" ht="18.75" customHeight="1">
      <c r="B33" s="213" t="s">
        <v>47</v>
      </c>
      <c r="C33" s="214"/>
      <c r="D33" s="214"/>
      <c r="E33" s="214"/>
      <c r="F33" s="215"/>
      <c r="G33" s="213" t="s">
        <v>48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5"/>
      <c r="R33" s="209" t="s">
        <v>1</v>
      </c>
      <c r="S33" s="209"/>
      <c r="T33" s="213" t="s">
        <v>49</v>
      </c>
      <c r="U33" s="214"/>
      <c r="V33" s="214"/>
      <c r="W33" s="214"/>
      <c r="X33" s="214"/>
      <c r="Y33" s="214"/>
      <c r="Z33" s="214"/>
      <c r="AA33" s="214"/>
      <c r="AB33" s="214"/>
      <c r="AC33" s="214"/>
      <c r="AD33" s="215"/>
    </row>
    <row r="34" spans="2:30" ht="27" customHeight="1">
      <c r="B34" s="199">
        <f>'男子一覧'!$B$18</f>
      </c>
      <c r="C34" s="200"/>
      <c r="D34" s="200"/>
      <c r="E34" s="200"/>
      <c r="F34" s="201"/>
      <c r="G34" s="199">
        <f>IF(B32="","",VLOOKUP(B34,'選手データ入力'!$A$2:$N$42,2,0))</f>
      </c>
      <c r="H34" s="200"/>
      <c r="I34" s="200"/>
      <c r="J34" s="200"/>
      <c r="K34" s="200"/>
      <c r="L34" s="200"/>
      <c r="M34" s="200"/>
      <c r="N34" s="200"/>
      <c r="O34" s="200"/>
      <c r="P34" s="200"/>
      <c r="Q34" s="201"/>
      <c r="R34" s="205">
        <f>IF(B32="","",VLOOKUP(B34,'選手データ入力'!$A$2:$N$42,4,0))</f>
      </c>
      <c r="S34" s="206"/>
      <c r="T34" s="199">
        <f>IF(B34="","",'基本入力'!$B$9)</f>
      </c>
      <c r="U34" s="200"/>
      <c r="V34" s="200"/>
      <c r="W34" s="200"/>
      <c r="X34" s="200"/>
      <c r="Y34" s="200"/>
      <c r="Z34" s="200"/>
      <c r="AA34" s="200"/>
      <c r="AB34" s="200"/>
      <c r="AC34" s="200"/>
      <c r="AD34" s="201"/>
    </row>
    <row r="35" spans="2:30" ht="27" customHeight="1">
      <c r="B35" s="202"/>
      <c r="C35" s="203"/>
      <c r="D35" s="203"/>
      <c r="E35" s="203"/>
      <c r="F35" s="204"/>
      <c r="G35" s="202"/>
      <c r="H35" s="203"/>
      <c r="I35" s="203"/>
      <c r="J35" s="203"/>
      <c r="K35" s="203"/>
      <c r="L35" s="203"/>
      <c r="M35" s="203"/>
      <c r="N35" s="203"/>
      <c r="O35" s="203"/>
      <c r="P35" s="203"/>
      <c r="Q35" s="204"/>
      <c r="R35" s="207"/>
      <c r="S35" s="208"/>
      <c r="T35" s="202"/>
      <c r="U35" s="203"/>
      <c r="V35" s="203"/>
      <c r="W35" s="203"/>
      <c r="X35" s="203"/>
      <c r="Y35" s="203"/>
      <c r="Z35" s="203"/>
      <c r="AA35" s="203"/>
      <c r="AB35" s="203"/>
      <c r="AC35" s="203"/>
      <c r="AD35" s="204"/>
    </row>
    <row r="36" spans="1:32" ht="13.5">
      <c r="A36" s="9" t="s">
        <v>90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ht="13.5" customHeight="1"/>
    <row r="38" spans="1:32" ht="13.5" customHeight="1">
      <c r="A38" s="9" t="s">
        <v>90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2:30" ht="17.25">
      <c r="B39" s="216" t="s">
        <v>51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</row>
    <row r="40" spans="2:33" s="7" customFormat="1" ht="18.75" customHeight="1">
      <c r="B40" s="196" t="s">
        <v>91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2" t="s">
        <v>43</v>
      </c>
      <c r="P40" s="193"/>
      <c r="Q40" s="196" t="s">
        <v>46</v>
      </c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8"/>
      <c r="AE40" s="217" t="s">
        <v>96</v>
      </c>
      <c r="AF40" s="217"/>
      <c r="AG40" s="217"/>
    </row>
    <row r="41" spans="2:33" ht="31.5" customHeight="1">
      <c r="B41" s="210">
        <f>IF('選手データ入力'!K8="","",VLOOKUP(B43,'選手データ入力'!$A$2:$N$42,11,0))</f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2"/>
      <c r="O41" s="194"/>
      <c r="P41" s="195"/>
      <c r="Q41" s="213" t="s">
        <v>44</v>
      </c>
      <c r="R41" s="214"/>
      <c r="S41" s="214"/>
      <c r="T41" s="214"/>
      <c r="U41" s="215"/>
      <c r="V41" s="210"/>
      <c r="W41" s="211"/>
      <c r="X41" s="211"/>
      <c r="Y41" s="211"/>
      <c r="Z41" s="211"/>
      <c r="AA41" s="211"/>
      <c r="AB41" s="211"/>
      <c r="AC41" s="211"/>
      <c r="AD41" s="212"/>
      <c r="AE41" s="218"/>
      <c r="AF41" s="218"/>
      <c r="AG41" s="218"/>
    </row>
    <row r="42" spans="2:30" ht="18.75" customHeight="1">
      <c r="B42" s="213" t="s">
        <v>47</v>
      </c>
      <c r="C42" s="214"/>
      <c r="D42" s="214"/>
      <c r="E42" s="214"/>
      <c r="F42" s="215"/>
      <c r="G42" s="213" t="s">
        <v>48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5"/>
      <c r="R42" s="209" t="s">
        <v>1</v>
      </c>
      <c r="S42" s="209"/>
      <c r="T42" s="213" t="s">
        <v>49</v>
      </c>
      <c r="U42" s="214"/>
      <c r="V42" s="214"/>
      <c r="W42" s="214"/>
      <c r="X42" s="214"/>
      <c r="Y42" s="214"/>
      <c r="Z42" s="214"/>
      <c r="AA42" s="214"/>
      <c r="AB42" s="214"/>
      <c r="AC42" s="214"/>
      <c r="AD42" s="215"/>
    </row>
    <row r="43" spans="2:30" ht="27" customHeight="1">
      <c r="B43" s="199">
        <f>'男子一覧'!$B$19</f>
      </c>
      <c r="C43" s="200"/>
      <c r="D43" s="200"/>
      <c r="E43" s="200"/>
      <c r="F43" s="201"/>
      <c r="G43" s="199">
        <f>IF(B41="","",VLOOKUP(B43,'選手データ入力'!$A$2:$N$42,2,0))</f>
      </c>
      <c r="H43" s="200"/>
      <c r="I43" s="200"/>
      <c r="J43" s="200"/>
      <c r="K43" s="200"/>
      <c r="L43" s="200"/>
      <c r="M43" s="200"/>
      <c r="N43" s="200"/>
      <c r="O43" s="200"/>
      <c r="P43" s="200"/>
      <c r="Q43" s="201"/>
      <c r="R43" s="205">
        <f>IF(B41="","",VLOOKUP(B43,'選手データ入力'!$A$2:$N$42,4,0))</f>
      </c>
      <c r="S43" s="206"/>
      <c r="T43" s="199">
        <f>IF(B43="","",'基本入力'!$B$9)</f>
      </c>
      <c r="U43" s="200"/>
      <c r="V43" s="200"/>
      <c r="W43" s="200"/>
      <c r="X43" s="200"/>
      <c r="Y43" s="200"/>
      <c r="Z43" s="200"/>
      <c r="AA43" s="200"/>
      <c r="AB43" s="200"/>
      <c r="AC43" s="200"/>
      <c r="AD43" s="201"/>
    </row>
    <row r="44" spans="2:30" ht="27" customHeight="1">
      <c r="B44" s="202"/>
      <c r="C44" s="203"/>
      <c r="D44" s="203"/>
      <c r="E44" s="203"/>
      <c r="F44" s="204"/>
      <c r="G44" s="202"/>
      <c r="H44" s="203"/>
      <c r="I44" s="203"/>
      <c r="J44" s="203"/>
      <c r="K44" s="203"/>
      <c r="L44" s="203"/>
      <c r="M44" s="203"/>
      <c r="N44" s="203"/>
      <c r="O44" s="203"/>
      <c r="P44" s="203"/>
      <c r="Q44" s="204"/>
      <c r="R44" s="207"/>
      <c r="S44" s="208"/>
      <c r="T44" s="202"/>
      <c r="U44" s="203"/>
      <c r="V44" s="203"/>
      <c r="W44" s="203"/>
      <c r="X44" s="203"/>
      <c r="Y44" s="203"/>
      <c r="Z44" s="203"/>
      <c r="AA44" s="203"/>
      <c r="AB44" s="203"/>
      <c r="AC44" s="203"/>
      <c r="AD44" s="204"/>
    </row>
    <row r="45" spans="1:32" ht="13.5">
      <c r="A45" s="9" t="s">
        <v>90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2:30" ht="17.25">
      <c r="B46" s="216" t="s">
        <v>51</v>
      </c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</row>
    <row r="47" spans="2:33" ht="18.75" customHeight="1">
      <c r="B47" s="196" t="s">
        <v>91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8"/>
      <c r="O47" s="192" t="s">
        <v>43</v>
      </c>
      <c r="P47" s="193"/>
      <c r="Q47" s="196" t="s">
        <v>46</v>
      </c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8"/>
      <c r="AE47" s="217" t="s">
        <v>96</v>
      </c>
      <c r="AF47" s="217"/>
      <c r="AG47" s="217"/>
    </row>
    <row r="48" spans="2:33" ht="31.5" customHeight="1">
      <c r="B48" s="210">
        <f>IF('選手データ入力'!K9="","",VLOOKUP(B50,'選手データ入力'!$A$2:$N$42,11,0))</f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2"/>
      <c r="O48" s="194"/>
      <c r="P48" s="195"/>
      <c r="Q48" s="213" t="s">
        <v>44</v>
      </c>
      <c r="R48" s="214"/>
      <c r="S48" s="214"/>
      <c r="T48" s="214"/>
      <c r="U48" s="215"/>
      <c r="V48" s="210"/>
      <c r="W48" s="211"/>
      <c r="X48" s="211"/>
      <c r="Y48" s="211"/>
      <c r="Z48" s="211"/>
      <c r="AA48" s="211"/>
      <c r="AB48" s="211"/>
      <c r="AC48" s="211"/>
      <c r="AD48" s="212"/>
      <c r="AE48" s="218"/>
      <c r="AF48" s="218"/>
      <c r="AG48" s="218"/>
    </row>
    <row r="49" spans="2:30" ht="18.75" customHeight="1">
      <c r="B49" s="213" t="s">
        <v>47</v>
      </c>
      <c r="C49" s="214"/>
      <c r="D49" s="214"/>
      <c r="E49" s="214"/>
      <c r="F49" s="215"/>
      <c r="G49" s="213" t="s">
        <v>48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5"/>
      <c r="R49" s="209" t="s">
        <v>1</v>
      </c>
      <c r="S49" s="209"/>
      <c r="T49" s="213" t="s">
        <v>49</v>
      </c>
      <c r="U49" s="214"/>
      <c r="V49" s="214"/>
      <c r="W49" s="214"/>
      <c r="X49" s="214"/>
      <c r="Y49" s="214"/>
      <c r="Z49" s="214"/>
      <c r="AA49" s="214"/>
      <c r="AB49" s="214"/>
      <c r="AC49" s="214"/>
      <c r="AD49" s="215"/>
    </row>
    <row r="50" spans="2:30" ht="27" customHeight="1">
      <c r="B50" s="199">
        <f>'男子一覧'!$B$20</f>
      </c>
      <c r="C50" s="200"/>
      <c r="D50" s="200"/>
      <c r="E50" s="200"/>
      <c r="F50" s="201"/>
      <c r="G50" s="199">
        <f>IF(B48="","",VLOOKUP(B50,'選手データ入力'!$A$2:$N$42,2,0))</f>
      </c>
      <c r="H50" s="200"/>
      <c r="I50" s="200"/>
      <c r="J50" s="200"/>
      <c r="K50" s="200"/>
      <c r="L50" s="200"/>
      <c r="M50" s="200"/>
      <c r="N50" s="200"/>
      <c r="O50" s="200"/>
      <c r="P50" s="200"/>
      <c r="Q50" s="201"/>
      <c r="R50" s="205">
        <f>IF(B48="","",VLOOKUP(B50,'選手データ入力'!$A$2:$N$42,4,0))</f>
      </c>
      <c r="S50" s="206"/>
      <c r="T50" s="199">
        <f>IF(B50="","",'基本入力'!$B$9)</f>
      </c>
      <c r="U50" s="200"/>
      <c r="V50" s="200"/>
      <c r="W50" s="200"/>
      <c r="X50" s="200"/>
      <c r="Y50" s="200"/>
      <c r="Z50" s="200"/>
      <c r="AA50" s="200"/>
      <c r="AB50" s="200"/>
      <c r="AC50" s="200"/>
      <c r="AD50" s="201"/>
    </row>
    <row r="51" spans="2:30" ht="27" customHeight="1">
      <c r="B51" s="202"/>
      <c r="C51" s="203"/>
      <c r="D51" s="203"/>
      <c r="E51" s="203"/>
      <c r="F51" s="204"/>
      <c r="G51" s="202"/>
      <c r="H51" s="203"/>
      <c r="I51" s="203"/>
      <c r="J51" s="203"/>
      <c r="K51" s="203"/>
      <c r="L51" s="203"/>
      <c r="M51" s="203"/>
      <c r="N51" s="203"/>
      <c r="O51" s="203"/>
      <c r="P51" s="203"/>
      <c r="Q51" s="204"/>
      <c r="R51" s="207"/>
      <c r="S51" s="208"/>
      <c r="T51" s="202"/>
      <c r="U51" s="203"/>
      <c r="V51" s="203"/>
      <c r="W51" s="203"/>
      <c r="X51" s="203"/>
      <c r="Y51" s="203"/>
      <c r="Z51" s="203"/>
      <c r="AA51" s="203"/>
      <c r="AB51" s="203"/>
      <c r="AC51" s="203"/>
      <c r="AD51" s="204"/>
    </row>
    <row r="52" spans="1:32" ht="13.5">
      <c r="A52" s="9" t="s">
        <v>90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2:30" ht="17.25">
      <c r="B53" s="216" t="s">
        <v>51</v>
      </c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</row>
    <row r="54" spans="2:33" ht="18.75" customHeight="1">
      <c r="B54" s="196" t="s">
        <v>91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8"/>
      <c r="O54" s="192" t="s">
        <v>43</v>
      </c>
      <c r="P54" s="193"/>
      <c r="Q54" s="196" t="s">
        <v>46</v>
      </c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8"/>
      <c r="AE54" s="217" t="s">
        <v>96</v>
      </c>
      <c r="AF54" s="217"/>
      <c r="AG54" s="217"/>
    </row>
    <row r="55" spans="2:33" ht="31.5" customHeight="1">
      <c r="B55" s="210">
        <f>IF('選手データ入力'!K10="","",VLOOKUP(B57,'選手データ入力'!$A$2:$N$42,11,0))</f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2"/>
      <c r="O55" s="194"/>
      <c r="P55" s="195"/>
      <c r="Q55" s="213" t="s">
        <v>44</v>
      </c>
      <c r="R55" s="214"/>
      <c r="S55" s="214"/>
      <c r="T55" s="214"/>
      <c r="U55" s="215"/>
      <c r="V55" s="210"/>
      <c r="W55" s="211"/>
      <c r="X55" s="211"/>
      <c r="Y55" s="211"/>
      <c r="Z55" s="211"/>
      <c r="AA55" s="211"/>
      <c r="AB55" s="211"/>
      <c r="AC55" s="211"/>
      <c r="AD55" s="212"/>
      <c r="AE55" s="218"/>
      <c r="AF55" s="218"/>
      <c r="AG55" s="218"/>
    </row>
    <row r="56" spans="2:30" ht="18.75" customHeight="1">
      <c r="B56" s="213" t="s">
        <v>47</v>
      </c>
      <c r="C56" s="214"/>
      <c r="D56" s="214"/>
      <c r="E56" s="214"/>
      <c r="F56" s="215"/>
      <c r="G56" s="213" t="s">
        <v>48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5"/>
      <c r="R56" s="209" t="s">
        <v>1</v>
      </c>
      <c r="S56" s="209"/>
      <c r="T56" s="213" t="s">
        <v>49</v>
      </c>
      <c r="U56" s="214"/>
      <c r="V56" s="214"/>
      <c r="W56" s="214"/>
      <c r="X56" s="214"/>
      <c r="Y56" s="214"/>
      <c r="Z56" s="214"/>
      <c r="AA56" s="214"/>
      <c r="AB56" s="214"/>
      <c r="AC56" s="214"/>
      <c r="AD56" s="215"/>
    </row>
    <row r="57" spans="2:30" ht="27" customHeight="1">
      <c r="B57" s="199">
        <f>'男子一覧'!$B$21</f>
      </c>
      <c r="C57" s="200"/>
      <c r="D57" s="200"/>
      <c r="E57" s="200"/>
      <c r="F57" s="201"/>
      <c r="G57" s="199">
        <f>IF(B55="","",VLOOKUP(B57,'選手データ入力'!$A$2:$N$42,2,0))</f>
      </c>
      <c r="H57" s="200"/>
      <c r="I57" s="200"/>
      <c r="J57" s="200"/>
      <c r="K57" s="200"/>
      <c r="L57" s="200"/>
      <c r="M57" s="200"/>
      <c r="N57" s="200"/>
      <c r="O57" s="200"/>
      <c r="P57" s="200"/>
      <c r="Q57" s="201"/>
      <c r="R57" s="205">
        <f>IF(B55="","",VLOOKUP(B57,'選手データ入力'!$A$2:$N$42,4,0))</f>
      </c>
      <c r="S57" s="206"/>
      <c r="T57" s="199">
        <f>IF(B57="","",'基本入力'!$B$9)</f>
      </c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</row>
    <row r="58" spans="2:30" ht="27" customHeight="1">
      <c r="B58" s="202"/>
      <c r="C58" s="203"/>
      <c r="D58" s="203"/>
      <c r="E58" s="203"/>
      <c r="F58" s="204"/>
      <c r="G58" s="202"/>
      <c r="H58" s="203"/>
      <c r="I58" s="203"/>
      <c r="J58" s="203"/>
      <c r="K58" s="203"/>
      <c r="L58" s="203"/>
      <c r="M58" s="203"/>
      <c r="N58" s="203"/>
      <c r="O58" s="203"/>
      <c r="P58" s="203"/>
      <c r="Q58" s="204"/>
      <c r="R58" s="207"/>
      <c r="S58" s="208"/>
      <c r="T58" s="202"/>
      <c r="U58" s="203"/>
      <c r="V58" s="203"/>
      <c r="W58" s="203"/>
      <c r="X58" s="203"/>
      <c r="Y58" s="203"/>
      <c r="Z58" s="203"/>
      <c r="AA58" s="203"/>
      <c r="AB58" s="203"/>
      <c r="AC58" s="203"/>
      <c r="AD58" s="204"/>
    </row>
    <row r="59" spans="1:32" ht="13.5">
      <c r="A59" s="9" t="s">
        <v>90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2:30" ht="18" customHeight="1">
      <c r="B60" s="216" t="s">
        <v>51</v>
      </c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</row>
    <row r="61" spans="2:33" ht="19.5" customHeight="1">
      <c r="B61" s="196" t="s">
        <v>91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8"/>
      <c r="O61" s="192" t="s">
        <v>43</v>
      </c>
      <c r="P61" s="193"/>
      <c r="Q61" s="196" t="s">
        <v>46</v>
      </c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8"/>
      <c r="AE61" s="217" t="s">
        <v>96</v>
      </c>
      <c r="AF61" s="217"/>
      <c r="AG61" s="217"/>
    </row>
    <row r="62" spans="2:33" ht="31.5" customHeight="1">
      <c r="B62" s="210">
        <f>IF('選手データ入力'!K11="","",VLOOKUP(B64,'選手データ入力'!$A$2:$N$42,11,0))</f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2"/>
      <c r="O62" s="194"/>
      <c r="P62" s="195"/>
      <c r="Q62" s="213" t="s">
        <v>44</v>
      </c>
      <c r="R62" s="214"/>
      <c r="S62" s="214"/>
      <c r="T62" s="214"/>
      <c r="U62" s="215"/>
      <c r="V62" s="210"/>
      <c r="W62" s="211"/>
      <c r="X62" s="211"/>
      <c r="Y62" s="211"/>
      <c r="Z62" s="211"/>
      <c r="AA62" s="211"/>
      <c r="AB62" s="211"/>
      <c r="AC62" s="211"/>
      <c r="AD62" s="212"/>
      <c r="AE62" s="218"/>
      <c r="AF62" s="218"/>
      <c r="AG62" s="218"/>
    </row>
    <row r="63" spans="2:30" ht="18.75" customHeight="1">
      <c r="B63" s="213" t="s">
        <v>47</v>
      </c>
      <c r="C63" s="214"/>
      <c r="D63" s="214"/>
      <c r="E63" s="214"/>
      <c r="F63" s="215"/>
      <c r="G63" s="213" t="s">
        <v>48</v>
      </c>
      <c r="H63" s="214"/>
      <c r="I63" s="214"/>
      <c r="J63" s="214"/>
      <c r="K63" s="214"/>
      <c r="L63" s="214"/>
      <c r="M63" s="214"/>
      <c r="N63" s="214"/>
      <c r="O63" s="214"/>
      <c r="P63" s="214"/>
      <c r="Q63" s="215"/>
      <c r="R63" s="209" t="s">
        <v>1</v>
      </c>
      <c r="S63" s="209"/>
      <c r="T63" s="213" t="s">
        <v>49</v>
      </c>
      <c r="U63" s="214"/>
      <c r="V63" s="214"/>
      <c r="W63" s="214"/>
      <c r="X63" s="214"/>
      <c r="Y63" s="214"/>
      <c r="Z63" s="214"/>
      <c r="AA63" s="214"/>
      <c r="AB63" s="214"/>
      <c r="AC63" s="214"/>
      <c r="AD63" s="215"/>
    </row>
    <row r="64" spans="2:30" ht="27" customHeight="1">
      <c r="B64" s="199">
        <f>'男子一覧'!$B$22</f>
      </c>
      <c r="C64" s="200"/>
      <c r="D64" s="200"/>
      <c r="E64" s="200"/>
      <c r="F64" s="201"/>
      <c r="G64" s="199">
        <f>IF(B62="","",VLOOKUP(B64,'選手データ入力'!$A$2:$N$42,2,0))</f>
      </c>
      <c r="H64" s="200"/>
      <c r="I64" s="200"/>
      <c r="J64" s="200"/>
      <c r="K64" s="200"/>
      <c r="L64" s="200"/>
      <c r="M64" s="200"/>
      <c r="N64" s="200"/>
      <c r="O64" s="200"/>
      <c r="P64" s="200"/>
      <c r="Q64" s="201"/>
      <c r="R64" s="205">
        <f>IF(B62="","",VLOOKUP(B64,'選手データ入力'!$A$2:$N$42,4,0))</f>
      </c>
      <c r="S64" s="206"/>
      <c r="T64" s="199">
        <f>IF(B64="","",'基本入力'!$B$9)</f>
      </c>
      <c r="U64" s="200"/>
      <c r="V64" s="200"/>
      <c r="W64" s="200"/>
      <c r="X64" s="200"/>
      <c r="Y64" s="200"/>
      <c r="Z64" s="200"/>
      <c r="AA64" s="200"/>
      <c r="AB64" s="200"/>
      <c r="AC64" s="200"/>
      <c r="AD64" s="201"/>
    </row>
    <row r="65" spans="2:30" ht="27" customHeight="1">
      <c r="B65" s="202"/>
      <c r="C65" s="203"/>
      <c r="D65" s="203"/>
      <c r="E65" s="203"/>
      <c r="F65" s="204"/>
      <c r="G65" s="202"/>
      <c r="H65" s="203"/>
      <c r="I65" s="203"/>
      <c r="J65" s="203"/>
      <c r="K65" s="203"/>
      <c r="L65" s="203"/>
      <c r="M65" s="203"/>
      <c r="N65" s="203"/>
      <c r="O65" s="203"/>
      <c r="P65" s="203"/>
      <c r="Q65" s="204"/>
      <c r="R65" s="207"/>
      <c r="S65" s="208"/>
      <c r="T65" s="202"/>
      <c r="U65" s="203"/>
      <c r="V65" s="203"/>
      <c r="W65" s="203"/>
      <c r="X65" s="203"/>
      <c r="Y65" s="203"/>
      <c r="Z65" s="203"/>
      <c r="AA65" s="203"/>
      <c r="AB65" s="203"/>
      <c r="AC65" s="203"/>
      <c r="AD65" s="204"/>
    </row>
    <row r="66" spans="1:32" ht="13.5">
      <c r="A66" s="9" t="s">
        <v>90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2:30" ht="18" customHeight="1">
      <c r="B67" s="216" t="s">
        <v>51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</row>
    <row r="68" spans="2:33" ht="19.5" customHeight="1">
      <c r="B68" s="196" t="s">
        <v>91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8"/>
      <c r="O68" s="192" t="s">
        <v>43</v>
      </c>
      <c r="P68" s="193"/>
      <c r="Q68" s="196" t="s">
        <v>46</v>
      </c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217" t="s">
        <v>96</v>
      </c>
      <c r="AF68" s="217"/>
      <c r="AG68" s="217"/>
    </row>
    <row r="69" spans="2:33" ht="31.5" customHeight="1">
      <c r="B69" s="210">
        <f>IF('選手データ入力'!K12="","",VLOOKUP(B71,'選手データ入力'!$A$2:$N$42,11,0))</f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2"/>
      <c r="O69" s="194"/>
      <c r="P69" s="195"/>
      <c r="Q69" s="213" t="s">
        <v>44</v>
      </c>
      <c r="R69" s="214"/>
      <c r="S69" s="214"/>
      <c r="T69" s="214"/>
      <c r="U69" s="215"/>
      <c r="V69" s="210"/>
      <c r="W69" s="211"/>
      <c r="X69" s="211"/>
      <c r="Y69" s="211"/>
      <c r="Z69" s="211"/>
      <c r="AA69" s="211"/>
      <c r="AB69" s="211"/>
      <c r="AC69" s="211"/>
      <c r="AD69" s="212"/>
      <c r="AE69" s="218"/>
      <c r="AF69" s="218"/>
      <c r="AG69" s="218"/>
    </row>
    <row r="70" spans="2:30" ht="18.75" customHeight="1">
      <c r="B70" s="213" t="s">
        <v>47</v>
      </c>
      <c r="C70" s="214"/>
      <c r="D70" s="214"/>
      <c r="E70" s="214"/>
      <c r="F70" s="215"/>
      <c r="G70" s="213" t="s">
        <v>48</v>
      </c>
      <c r="H70" s="214"/>
      <c r="I70" s="214"/>
      <c r="J70" s="214"/>
      <c r="K70" s="214"/>
      <c r="L70" s="214"/>
      <c r="M70" s="214"/>
      <c r="N70" s="214"/>
      <c r="O70" s="214"/>
      <c r="P70" s="214"/>
      <c r="Q70" s="215"/>
      <c r="R70" s="209" t="s">
        <v>1</v>
      </c>
      <c r="S70" s="209"/>
      <c r="T70" s="213" t="s">
        <v>49</v>
      </c>
      <c r="U70" s="214"/>
      <c r="V70" s="214"/>
      <c r="W70" s="214"/>
      <c r="X70" s="214"/>
      <c r="Y70" s="214"/>
      <c r="Z70" s="214"/>
      <c r="AA70" s="214"/>
      <c r="AB70" s="214"/>
      <c r="AC70" s="214"/>
      <c r="AD70" s="215"/>
    </row>
    <row r="71" spans="2:30" ht="27" customHeight="1">
      <c r="B71" s="199">
        <f>'男子一覧'!$B$23</f>
      </c>
      <c r="C71" s="200"/>
      <c r="D71" s="200"/>
      <c r="E71" s="200"/>
      <c r="F71" s="201"/>
      <c r="G71" s="199">
        <f>IF(B69="","",VLOOKUP(B71,'選手データ入力'!$A$2:$N$42,2,0))</f>
      </c>
      <c r="H71" s="200"/>
      <c r="I71" s="200"/>
      <c r="J71" s="200"/>
      <c r="K71" s="200"/>
      <c r="L71" s="200"/>
      <c r="M71" s="200"/>
      <c r="N71" s="200"/>
      <c r="O71" s="200"/>
      <c r="P71" s="200"/>
      <c r="Q71" s="201"/>
      <c r="R71" s="205">
        <f>IF(B69="","",VLOOKUP(B71,'選手データ入力'!$A$2:$N$42,4,0))</f>
      </c>
      <c r="S71" s="206"/>
      <c r="T71" s="199">
        <f>IF(B71="","",'基本入力'!$B$9)</f>
      </c>
      <c r="U71" s="200"/>
      <c r="V71" s="200"/>
      <c r="W71" s="200"/>
      <c r="X71" s="200"/>
      <c r="Y71" s="200"/>
      <c r="Z71" s="200"/>
      <c r="AA71" s="200"/>
      <c r="AB71" s="200"/>
      <c r="AC71" s="200"/>
      <c r="AD71" s="201"/>
    </row>
    <row r="72" spans="2:30" ht="27" customHeight="1">
      <c r="B72" s="202"/>
      <c r="C72" s="203"/>
      <c r="D72" s="203"/>
      <c r="E72" s="203"/>
      <c r="F72" s="204"/>
      <c r="G72" s="202"/>
      <c r="H72" s="203"/>
      <c r="I72" s="203"/>
      <c r="J72" s="203"/>
      <c r="K72" s="203"/>
      <c r="L72" s="203"/>
      <c r="M72" s="203"/>
      <c r="N72" s="203"/>
      <c r="O72" s="203"/>
      <c r="P72" s="203"/>
      <c r="Q72" s="204"/>
      <c r="R72" s="207"/>
      <c r="S72" s="208"/>
      <c r="T72" s="202"/>
      <c r="U72" s="203"/>
      <c r="V72" s="203"/>
      <c r="W72" s="203"/>
      <c r="X72" s="203"/>
      <c r="Y72" s="203"/>
      <c r="Z72" s="203"/>
      <c r="AA72" s="203"/>
      <c r="AB72" s="203"/>
      <c r="AC72" s="203"/>
      <c r="AD72" s="204"/>
    </row>
    <row r="73" spans="1:32" ht="13.5">
      <c r="A73" s="9" t="s">
        <v>90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5" spans="1:32" ht="13.5" customHeight="1">
      <c r="A75" s="9" t="s">
        <v>90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2:30" ht="17.25">
      <c r="B76" s="216" t="s">
        <v>51</v>
      </c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</row>
    <row r="77" spans="2:33" s="7" customFormat="1" ht="18.75" customHeight="1">
      <c r="B77" s="196" t="s">
        <v>91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8"/>
      <c r="O77" s="192" t="s">
        <v>43</v>
      </c>
      <c r="P77" s="193"/>
      <c r="Q77" s="196" t="s">
        <v>46</v>
      </c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8"/>
      <c r="AE77" s="217" t="s">
        <v>96</v>
      </c>
      <c r="AF77" s="217"/>
      <c r="AG77" s="217"/>
    </row>
    <row r="78" spans="2:33" ht="31.5" customHeight="1">
      <c r="B78" s="210">
        <f>IF('選手データ入力'!K13="","",VLOOKUP(B80,'選手データ入力'!$A$2:$N$42,11,0))</f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2"/>
      <c r="O78" s="194"/>
      <c r="P78" s="195"/>
      <c r="Q78" s="213" t="s">
        <v>44</v>
      </c>
      <c r="R78" s="214"/>
      <c r="S78" s="214"/>
      <c r="T78" s="214"/>
      <c r="U78" s="215"/>
      <c r="V78" s="210"/>
      <c r="W78" s="211"/>
      <c r="X78" s="211"/>
      <c r="Y78" s="211"/>
      <c r="Z78" s="211"/>
      <c r="AA78" s="211"/>
      <c r="AB78" s="211"/>
      <c r="AC78" s="211"/>
      <c r="AD78" s="212"/>
      <c r="AE78" s="218"/>
      <c r="AF78" s="218"/>
      <c r="AG78" s="218"/>
    </row>
    <row r="79" spans="2:30" ht="18.75" customHeight="1">
      <c r="B79" s="213" t="s">
        <v>47</v>
      </c>
      <c r="C79" s="214"/>
      <c r="D79" s="214"/>
      <c r="E79" s="214"/>
      <c r="F79" s="215"/>
      <c r="G79" s="213" t="s">
        <v>48</v>
      </c>
      <c r="H79" s="214"/>
      <c r="I79" s="214"/>
      <c r="J79" s="214"/>
      <c r="K79" s="214"/>
      <c r="L79" s="214"/>
      <c r="M79" s="214"/>
      <c r="N79" s="214"/>
      <c r="O79" s="214"/>
      <c r="P79" s="214"/>
      <c r="Q79" s="215"/>
      <c r="R79" s="209" t="s">
        <v>1</v>
      </c>
      <c r="S79" s="209"/>
      <c r="T79" s="213" t="s">
        <v>49</v>
      </c>
      <c r="U79" s="214"/>
      <c r="V79" s="214"/>
      <c r="W79" s="214"/>
      <c r="X79" s="214"/>
      <c r="Y79" s="214"/>
      <c r="Z79" s="214"/>
      <c r="AA79" s="214"/>
      <c r="AB79" s="214"/>
      <c r="AC79" s="214"/>
      <c r="AD79" s="215"/>
    </row>
    <row r="80" spans="2:30" ht="27" customHeight="1">
      <c r="B80" s="199">
        <f>'男子一覧'!$B$24</f>
      </c>
      <c r="C80" s="200"/>
      <c r="D80" s="200"/>
      <c r="E80" s="200"/>
      <c r="F80" s="201"/>
      <c r="G80" s="199">
        <f>IF(B78="","",VLOOKUP(B80,'選手データ入力'!$A$2:$N$42,2,0))</f>
      </c>
      <c r="H80" s="200"/>
      <c r="I80" s="200"/>
      <c r="J80" s="200"/>
      <c r="K80" s="200"/>
      <c r="L80" s="200"/>
      <c r="M80" s="200"/>
      <c r="N80" s="200"/>
      <c r="O80" s="200"/>
      <c r="P80" s="200"/>
      <c r="Q80" s="201"/>
      <c r="R80" s="205">
        <f>IF(B78="","",VLOOKUP(B80,'選手データ入力'!$A$2:$N$42,4,0))</f>
      </c>
      <c r="S80" s="206"/>
      <c r="T80" s="199">
        <f>IF(B80="","",'基本入力'!$B$9)</f>
      </c>
      <c r="U80" s="200"/>
      <c r="V80" s="200"/>
      <c r="W80" s="200"/>
      <c r="X80" s="200"/>
      <c r="Y80" s="200"/>
      <c r="Z80" s="200"/>
      <c r="AA80" s="200"/>
      <c r="AB80" s="200"/>
      <c r="AC80" s="200"/>
      <c r="AD80" s="201"/>
    </row>
    <row r="81" spans="2:30" ht="27" customHeight="1">
      <c r="B81" s="202"/>
      <c r="C81" s="203"/>
      <c r="D81" s="203"/>
      <c r="E81" s="203"/>
      <c r="F81" s="204"/>
      <c r="G81" s="202"/>
      <c r="H81" s="203"/>
      <c r="I81" s="203"/>
      <c r="J81" s="203"/>
      <c r="K81" s="203"/>
      <c r="L81" s="203"/>
      <c r="M81" s="203"/>
      <c r="N81" s="203"/>
      <c r="O81" s="203"/>
      <c r="P81" s="203"/>
      <c r="Q81" s="204"/>
      <c r="R81" s="207"/>
      <c r="S81" s="208"/>
      <c r="T81" s="202"/>
      <c r="U81" s="203"/>
      <c r="V81" s="203"/>
      <c r="W81" s="203"/>
      <c r="X81" s="203"/>
      <c r="Y81" s="203"/>
      <c r="Z81" s="203"/>
      <c r="AA81" s="203"/>
      <c r="AB81" s="203"/>
      <c r="AC81" s="203"/>
      <c r="AD81" s="204"/>
    </row>
    <row r="82" spans="1:32" ht="13.5">
      <c r="A82" s="9" t="s">
        <v>90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2:30" ht="17.25">
      <c r="B83" s="216" t="s">
        <v>51</v>
      </c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</row>
    <row r="84" spans="2:33" ht="18.75" customHeight="1">
      <c r="B84" s="196" t="s">
        <v>91</v>
      </c>
      <c r="C84" s="197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8"/>
      <c r="O84" s="192" t="s">
        <v>43</v>
      </c>
      <c r="P84" s="193"/>
      <c r="Q84" s="196" t="s">
        <v>46</v>
      </c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8"/>
      <c r="AE84" s="217" t="s">
        <v>96</v>
      </c>
      <c r="AF84" s="217"/>
      <c r="AG84" s="217"/>
    </row>
    <row r="85" spans="2:33" ht="31.5" customHeight="1">
      <c r="B85" s="210">
        <f>IF('選手データ入力'!K14="","",VLOOKUP(B87,'選手データ入力'!$A$2:$N$42,11,0))</f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2"/>
      <c r="O85" s="194"/>
      <c r="P85" s="195"/>
      <c r="Q85" s="213" t="s">
        <v>44</v>
      </c>
      <c r="R85" s="214"/>
      <c r="S85" s="214"/>
      <c r="T85" s="214"/>
      <c r="U85" s="215"/>
      <c r="V85" s="210"/>
      <c r="W85" s="211"/>
      <c r="X85" s="211"/>
      <c r="Y85" s="211"/>
      <c r="Z85" s="211"/>
      <c r="AA85" s="211"/>
      <c r="AB85" s="211"/>
      <c r="AC85" s="211"/>
      <c r="AD85" s="212"/>
      <c r="AE85" s="218"/>
      <c r="AF85" s="218"/>
      <c r="AG85" s="218"/>
    </row>
    <row r="86" spans="2:30" ht="18.75" customHeight="1">
      <c r="B86" s="213" t="s">
        <v>47</v>
      </c>
      <c r="C86" s="214"/>
      <c r="D86" s="214"/>
      <c r="E86" s="214"/>
      <c r="F86" s="215"/>
      <c r="G86" s="213" t="s">
        <v>48</v>
      </c>
      <c r="H86" s="214"/>
      <c r="I86" s="214"/>
      <c r="J86" s="214"/>
      <c r="K86" s="214"/>
      <c r="L86" s="214"/>
      <c r="M86" s="214"/>
      <c r="N86" s="214"/>
      <c r="O86" s="214"/>
      <c r="P86" s="214"/>
      <c r="Q86" s="215"/>
      <c r="R86" s="209" t="s">
        <v>1</v>
      </c>
      <c r="S86" s="209"/>
      <c r="T86" s="213" t="s">
        <v>49</v>
      </c>
      <c r="U86" s="214"/>
      <c r="V86" s="214"/>
      <c r="W86" s="214"/>
      <c r="X86" s="214"/>
      <c r="Y86" s="214"/>
      <c r="Z86" s="214"/>
      <c r="AA86" s="214"/>
      <c r="AB86" s="214"/>
      <c r="AC86" s="214"/>
      <c r="AD86" s="215"/>
    </row>
    <row r="87" spans="2:30" ht="27" customHeight="1">
      <c r="B87" s="199">
        <f>'男子一覧'!$B$25</f>
      </c>
      <c r="C87" s="200"/>
      <c r="D87" s="200"/>
      <c r="E87" s="200"/>
      <c r="F87" s="201"/>
      <c r="G87" s="199">
        <f>IF(B85="","",VLOOKUP(B87,'選手データ入力'!$A$2:$N$42,2,0))</f>
      </c>
      <c r="H87" s="200"/>
      <c r="I87" s="200"/>
      <c r="J87" s="200"/>
      <c r="K87" s="200"/>
      <c r="L87" s="200"/>
      <c r="M87" s="200"/>
      <c r="N87" s="200"/>
      <c r="O87" s="200"/>
      <c r="P87" s="200"/>
      <c r="Q87" s="201"/>
      <c r="R87" s="205">
        <f>IF(B85="","",VLOOKUP(B87,'選手データ入力'!$A$2:$N$42,4,0))</f>
      </c>
      <c r="S87" s="206"/>
      <c r="T87" s="199">
        <f>IF(B87="","",'基本入力'!$B$9)</f>
      </c>
      <c r="U87" s="200"/>
      <c r="V87" s="200"/>
      <c r="W87" s="200"/>
      <c r="X87" s="200"/>
      <c r="Y87" s="200"/>
      <c r="Z87" s="200"/>
      <c r="AA87" s="200"/>
      <c r="AB87" s="200"/>
      <c r="AC87" s="200"/>
      <c r="AD87" s="201"/>
    </row>
    <row r="88" spans="2:30" ht="27" customHeight="1">
      <c r="B88" s="202"/>
      <c r="C88" s="203"/>
      <c r="D88" s="203"/>
      <c r="E88" s="203"/>
      <c r="F88" s="204"/>
      <c r="G88" s="202"/>
      <c r="H88" s="203"/>
      <c r="I88" s="203"/>
      <c r="J88" s="203"/>
      <c r="K88" s="203"/>
      <c r="L88" s="203"/>
      <c r="M88" s="203"/>
      <c r="N88" s="203"/>
      <c r="O88" s="203"/>
      <c r="P88" s="203"/>
      <c r="Q88" s="204"/>
      <c r="R88" s="207"/>
      <c r="S88" s="208"/>
      <c r="T88" s="202"/>
      <c r="U88" s="203"/>
      <c r="V88" s="203"/>
      <c r="W88" s="203"/>
      <c r="X88" s="203"/>
      <c r="Y88" s="203"/>
      <c r="Z88" s="203"/>
      <c r="AA88" s="203"/>
      <c r="AB88" s="203"/>
      <c r="AC88" s="203"/>
      <c r="AD88" s="204"/>
    </row>
    <row r="89" spans="1:32" ht="13.5">
      <c r="A89" s="9" t="s">
        <v>90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2:30" ht="17.25">
      <c r="B90" s="216" t="s">
        <v>51</v>
      </c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</row>
    <row r="91" spans="2:33" ht="18.75" customHeight="1">
      <c r="B91" s="196" t="s">
        <v>91</v>
      </c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8"/>
      <c r="O91" s="192" t="s">
        <v>43</v>
      </c>
      <c r="P91" s="193"/>
      <c r="Q91" s="196" t="s">
        <v>46</v>
      </c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8"/>
      <c r="AE91" s="217" t="s">
        <v>96</v>
      </c>
      <c r="AF91" s="217"/>
      <c r="AG91" s="217"/>
    </row>
    <row r="92" spans="2:33" ht="31.5" customHeight="1">
      <c r="B92" s="210">
        <f>IF('選手データ入力'!K15="","",VLOOKUP(B94,'選手データ入力'!$A$2:$N$42,11,0))</f>
      </c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2"/>
      <c r="O92" s="194"/>
      <c r="P92" s="195"/>
      <c r="Q92" s="213" t="s">
        <v>44</v>
      </c>
      <c r="R92" s="214"/>
      <c r="S92" s="214"/>
      <c r="T92" s="214"/>
      <c r="U92" s="215"/>
      <c r="V92" s="210"/>
      <c r="W92" s="211"/>
      <c r="X92" s="211"/>
      <c r="Y92" s="211"/>
      <c r="Z92" s="211"/>
      <c r="AA92" s="211"/>
      <c r="AB92" s="211"/>
      <c r="AC92" s="211"/>
      <c r="AD92" s="212"/>
      <c r="AE92" s="218"/>
      <c r="AF92" s="218"/>
      <c r="AG92" s="218"/>
    </row>
    <row r="93" spans="2:30" ht="18.75" customHeight="1">
      <c r="B93" s="213" t="s">
        <v>47</v>
      </c>
      <c r="C93" s="214"/>
      <c r="D93" s="214"/>
      <c r="E93" s="214"/>
      <c r="F93" s="215"/>
      <c r="G93" s="213" t="s">
        <v>48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5"/>
      <c r="R93" s="209" t="s">
        <v>1</v>
      </c>
      <c r="S93" s="209"/>
      <c r="T93" s="213" t="s">
        <v>49</v>
      </c>
      <c r="U93" s="214"/>
      <c r="V93" s="214"/>
      <c r="W93" s="214"/>
      <c r="X93" s="214"/>
      <c r="Y93" s="214"/>
      <c r="Z93" s="214"/>
      <c r="AA93" s="214"/>
      <c r="AB93" s="214"/>
      <c r="AC93" s="214"/>
      <c r="AD93" s="215"/>
    </row>
    <row r="94" spans="2:30" ht="27" customHeight="1">
      <c r="B94" s="199">
        <f>'男子一覧'!$B$26</f>
      </c>
      <c r="C94" s="200"/>
      <c r="D94" s="200"/>
      <c r="E94" s="200"/>
      <c r="F94" s="201"/>
      <c r="G94" s="199">
        <f>IF(B92="","",VLOOKUP(B94,'選手データ入力'!$A$2:$N$42,2,0))</f>
      </c>
      <c r="H94" s="200"/>
      <c r="I94" s="200"/>
      <c r="J94" s="200"/>
      <c r="K94" s="200"/>
      <c r="L94" s="200"/>
      <c r="M94" s="200"/>
      <c r="N94" s="200"/>
      <c r="O94" s="200"/>
      <c r="P94" s="200"/>
      <c r="Q94" s="201"/>
      <c r="R94" s="205">
        <f>IF(B92="","",VLOOKUP(B94,'選手データ入力'!$A$2:$N$42,4,0))</f>
      </c>
      <c r="S94" s="206"/>
      <c r="T94" s="199">
        <f>IF(B94="","",'基本入力'!$B$9)</f>
      </c>
      <c r="U94" s="200"/>
      <c r="V94" s="200"/>
      <c r="W94" s="200"/>
      <c r="X94" s="200"/>
      <c r="Y94" s="200"/>
      <c r="Z94" s="200"/>
      <c r="AA94" s="200"/>
      <c r="AB94" s="200"/>
      <c r="AC94" s="200"/>
      <c r="AD94" s="201"/>
    </row>
    <row r="95" spans="2:30" ht="27" customHeight="1">
      <c r="B95" s="202"/>
      <c r="C95" s="203"/>
      <c r="D95" s="203"/>
      <c r="E95" s="203"/>
      <c r="F95" s="204"/>
      <c r="G95" s="202"/>
      <c r="H95" s="203"/>
      <c r="I95" s="203"/>
      <c r="J95" s="203"/>
      <c r="K95" s="203"/>
      <c r="L95" s="203"/>
      <c r="M95" s="203"/>
      <c r="N95" s="203"/>
      <c r="O95" s="203"/>
      <c r="P95" s="203"/>
      <c r="Q95" s="204"/>
      <c r="R95" s="207"/>
      <c r="S95" s="208"/>
      <c r="T95" s="202"/>
      <c r="U95" s="203"/>
      <c r="V95" s="203"/>
      <c r="W95" s="203"/>
      <c r="X95" s="203"/>
      <c r="Y95" s="203"/>
      <c r="Z95" s="203"/>
      <c r="AA95" s="203"/>
      <c r="AB95" s="203"/>
      <c r="AC95" s="203"/>
      <c r="AD95" s="204"/>
    </row>
    <row r="96" spans="1:32" ht="13.5">
      <c r="A96" s="9" t="s">
        <v>90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2:30" ht="18" customHeight="1">
      <c r="B97" s="216" t="s">
        <v>51</v>
      </c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</row>
    <row r="98" spans="2:33" ht="19.5" customHeight="1">
      <c r="B98" s="196" t="s">
        <v>91</v>
      </c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8"/>
      <c r="O98" s="192" t="s">
        <v>43</v>
      </c>
      <c r="P98" s="193"/>
      <c r="Q98" s="196" t="s">
        <v>46</v>
      </c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8"/>
      <c r="AE98" s="217" t="s">
        <v>96</v>
      </c>
      <c r="AF98" s="217"/>
      <c r="AG98" s="217"/>
    </row>
    <row r="99" spans="2:33" ht="31.5" customHeight="1">
      <c r="B99" s="210">
        <f>IF('選手データ入力'!K16="","",VLOOKUP(B101,'選手データ入力'!$A$2:$N$42,11,0))</f>
      </c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2"/>
      <c r="O99" s="194"/>
      <c r="P99" s="195"/>
      <c r="Q99" s="213" t="s">
        <v>44</v>
      </c>
      <c r="R99" s="214"/>
      <c r="S99" s="214"/>
      <c r="T99" s="214"/>
      <c r="U99" s="215"/>
      <c r="V99" s="210"/>
      <c r="W99" s="211"/>
      <c r="X99" s="211"/>
      <c r="Y99" s="211"/>
      <c r="Z99" s="211"/>
      <c r="AA99" s="211"/>
      <c r="AB99" s="211"/>
      <c r="AC99" s="211"/>
      <c r="AD99" s="212"/>
      <c r="AE99" s="218"/>
      <c r="AF99" s="218"/>
      <c r="AG99" s="218"/>
    </row>
    <row r="100" spans="2:30" ht="18.75" customHeight="1">
      <c r="B100" s="213" t="s">
        <v>47</v>
      </c>
      <c r="C100" s="214"/>
      <c r="D100" s="214"/>
      <c r="E100" s="214"/>
      <c r="F100" s="215"/>
      <c r="G100" s="213" t="s">
        <v>48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5"/>
      <c r="R100" s="209" t="s">
        <v>1</v>
      </c>
      <c r="S100" s="209"/>
      <c r="T100" s="213" t="s">
        <v>49</v>
      </c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5"/>
    </row>
    <row r="101" spans="2:30" ht="27" customHeight="1">
      <c r="B101" s="199">
        <f>'男子一覧'!$B$27</f>
      </c>
      <c r="C101" s="200"/>
      <c r="D101" s="200"/>
      <c r="E101" s="200"/>
      <c r="F101" s="201"/>
      <c r="G101" s="199">
        <f>IF(B99="","",VLOOKUP(B101,'選手データ入力'!$A$2:$N$42,2,0))</f>
      </c>
      <c r="H101" s="200"/>
      <c r="I101" s="200"/>
      <c r="J101" s="200"/>
      <c r="K101" s="200"/>
      <c r="L101" s="200"/>
      <c r="M101" s="200"/>
      <c r="N101" s="200"/>
      <c r="O101" s="200"/>
      <c r="P101" s="200"/>
      <c r="Q101" s="201"/>
      <c r="R101" s="205">
        <f>IF(B99="","",VLOOKUP(B101,'選手データ入力'!$A$2:$N$42,4,0))</f>
      </c>
      <c r="S101" s="206"/>
      <c r="T101" s="199">
        <f>IF(B101="","",'基本入力'!$B$9)</f>
      </c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1"/>
    </row>
    <row r="102" spans="2:30" ht="27" customHeight="1">
      <c r="B102" s="202"/>
      <c r="C102" s="203"/>
      <c r="D102" s="203"/>
      <c r="E102" s="203"/>
      <c r="F102" s="204"/>
      <c r="G102" s="202"/>
      <c r="H102" s="203"/>
      <c r="I102" s="203"/>
      <c r="J102" s="203"/>
      <c r="K102" s="203"/>
      <c r="L102" s="203"/>
      <c r="M102" s="203"/>
      <c r="N102" s="203"/>
      <c r="O102" s="203"/>
      <c r="P102" s="203"/>
      <c r="Q102" s="204"/>
      <c r="R102" s="207"/>
      <c r="S102" s="208"/>
      <c r="T102" s="202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4"/>
    </row>
    <row r="103" spans="1:32" ht="13.5">
      <c r="A103" s="9" t="s">
        <v>90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0" ht="18" customHeight="1">
      <c r="B104" s="216" t="s">
        <v>51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</row>
    <row r="105" spans="2:33" ht="19.5" customHeight="1">
      <c r="B105" s="196" t="s">
        <v>91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8"/>
      <c r="O105" s="192" t="s">
        <v>43</v>
      </c>
      <c r="P105" s="193"/>
      <c r="Q105" s="196" t="s">
        <v>46</v>
      </c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8"/>
      <c r="AE105" s="217" t="s">
        <v>96</v>
      </c>
      <c r="AF105" s="217"/>
      <c r="AG105" s="217"/>
    </row>
    <row r="106" spans="2:33" ht="31.5" customHeight="1">
      <c r="B106" s="210">
        <f>IF('選手データ入力'!K17="","",VLOOKUP(B108,'選手データ入力'!$A$2:$N$42,11,0))</f>
      </c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2"/>
      <c r="O106" s="194"/>
      <c r="P106" s="195"/>
      <c r="Q106" s="213" t="s">
        <v>44</v>
      </c>
      <c r="R106" s="214"/>
      <c r="S106" s="214"/>
      <c r="T106" s="214"/>
      <c r="U106" s="215"/>
      <c r="V106" s="210"/>
      <c r="W106" s="211"/>
      <c r="X106" s="211"/>
      <c r="Y106" s="211"/>
      <c r="Z106" s="211"/>
      <c r="AA106" s="211"/>
      <c r="AB106" s="211"/>
      <c r="AC106" s="211"/>
      <c r="AD106" s="212"/>
      <c r="AE106" s="218"/>
      <c r="AF106" s="218"/>
      <c r="AG106" s="218"/>
    </row>
    <row r="107" spans="2:30" ht="18.75" customHeight="1">
      <c r="B107" s="213" t="s">
        <v>47</v>
      </c>
      <c r="C107" s="214"/>
      <c r="D107" s="214"/>
      <c r="E107" s="214"/>
      <c r="F107" s="215"/>
      <c r="G107" s="213" t="s">
        <v>48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5"/>
      <c r="R107" s="209" t="s">
        <v>1</v>
      </c>
      <c r="S107" s="209"/>
      <c r="T107" s="213" t="s">
        <v>49</v>
      </c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5"/>
    </row>
    <row r="108" spans="2:30" ht="27" customHeight="1">
      <c r="B108" s="199">
        <f>'男子一覧'!$B$28</f>
      </c>
      <c r="C108" s="200"/>
      <c r="D108" s="200"/>
      <c r="E108" s="200"/>
      <c r="F108" s="201"/>
      <c r="G108" s="199">
        <f>IF(B106="","",VLOOKUP(B108,'選手データ入力'!$A$2:$N$42,2,0))</f>
      </c>
      <c r="H108" s="200"/>
      <c r="I108" s="200"/>
      <c r="J108" s="200"/>
      <c r="K108" s="200"/>
      <c r="L108" s="200"/>
      <c r="M108" s="200"/>
      <c r="N108" s="200"/>
      <c r="O108" s="200"/>
      <c r="P108" s="200"/>
      <c r="Q108" s="201"/>
      <c r="R108" s="205">
        <f>IF(B106="","",VLOOKUP(B108,'選手データ入力'!$A$2:$N$42,4,0))</f>
      </c>
      <c r="S108" s="206"/>
      <c r="T108" s="199">
        <f>IF(B108="","",'基本入力'!$B$9)</f>
      </c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1"/>
    </row>
    <row r="109" spans="2:30" ht="27" customHeight="1">
      <c r="B109" s="202"/>
      <c r="C109" s="203"/>
      <c r="D109" s="203"/>
      <c r="E109" s="203"/>
      <c r="F109" s="204"/>
      <c r="G109" s="202"/>
      <c r="H109" s="203"/>
      <c r="I109" s="203"/>
      <c r="J109" s="203"/>
      <c r="K109" s="203"/>
      <c r="L109" s="203"/>
      <c r="M109" s="203"/>
      <c r="N109" s="203"/>
      <c r="O109" s="203"/>
      <c r="P109" s="203"/>
      <c r="Q109" s="204"/>
      <c r="R109" s="207"/>
      <c r="S109" s="208"/>
      <c r="T109" s="202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4"/>
    </row>
    <row r="110" spans="1:32" ht="13.5">
      <c r="A110" s="9" t="s">
        <v>90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ht="13.5" customHeight="1">
      <c r="A111" s="9"/>
    </row>
    <row r="112" spans="1:32" ht="13.5" customHeight="1">
      <c r="A112" s="9" t="s">
        <v>90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2:30" ht="17.25">
      <c r="B113" s="216" t="s">
        <v>51</v>
      </c>
      <c r="C113" s="216"/>
      <c r="D113" s="216"/>
      <c r="E113" s="216"/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</row>
    <row r="114" spans="2:33" s="7" customFormat="1" ht="18.75" customHeight="1">
      <c r="B114" s="196" t="s">
        <v>91</v>
      </c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8"/>
      <c r="O114" s="192" t="s">
        <v>43</v>
      </c>
      <c r="P114" s="193"/>
      <c r="Q114" s="196" t="s">
        <v>46</v>
      </c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8"/>
      <c r="AE114" s="217" t="s">
        <v>96</v>
      </c>
      <c r="AF114" s="217"/>
      <c r="AG114" s="217"/>
    </row>
    <row r="115" spans="2:33" ht="31.5" customHeight="1">
      <c r="B115" s="210">
        <f>IF('選手データ入力'!K18="","",VLOOKUP(B117,'選手データ入力'!$A$2:$N$42,11,0))</f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2"/>
      <c r="O115" s="194"/>
      <c r="P115" s="195"/>
      <c r="Q115" s="213" t="s">
        <v>44</v>
      </c>
      <c r="R115" s="214"/>
      <c r="S115" s="214"/>
      <c r="T115" s="214"/>
      <c r="U115" s="215"/>
      <c r="V115" s="210"/>
      <c r="W115" s="211"/>
      <c r="X115" s="211"/>
      <c r="Y115" s="211"/>
      <c r="Z115" s="211"/>
      <c r="AA115" s="211"/>
      <c r="AB115" s="211"/>
      <c r="AC115" s="211"/>
      <c r="AD115" s="212"/>
      <c r="AE115" s="218"/>
      <c r="AF115" s="218"/>
      <c r="AG115" s="218"/>
    </row>
    <row r="116" spans="2:30" ht="18.75" customHeight="1">
      <c r="B116" s="213" t="s">
        <v>47</v>
      </c>
      <c r="C116" s="214"/>
      <c r="D116" s="214"/>
      <c r="E116" s="214"/>
      <c r="F116" s="215"/>
      <c r="G116" s="213" t="s">
        <v>48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5"/>
      <c r="R116" s="209" t="s">
        <v>1</v>
      </c>
      <c r="S116" s="209"/>
      <c r="T116" s="213" t="s">
        <v>49</v>
      </c>
      <c r="U116" s="214"/>
      <c r="V116" s="214"/>
      <c r="W116" s="214"/>
      <c r="X116" s="214"/>
      <c r="Y116" s="214"/>
      <c r="Z116" s="214"/>
      <c r="AA116" s="214"/>
      <c r="AB116" s="214"/>
      <c r="AC116" s="214"/>
      <c r="AD116" s="215"/>
    </row>
    <row r="117" spans="2:30" ht="27" customHeight="1">
      <c r="B117" s="199">
        <f>'男子一覧'!$B$29</f>
      </c>
      <c r="C117" s="200"/>
      <c r="D117" s="200"/>
      <c r="E117" s="200"/>
      <c r="F117" s="201"/>
      <c r="G117" s="199">
        <f>IF(B115="","",VLOOKUP(B117,'選手データ入力'!$A$2:$N$42,2,0))</f>
      </c>
      <c r="H117" s="200"/>
      <c r="I117" s="200"/>
      <c r="J117" s="200"/>
      <c r="K117" s="200"/>
      <c r="L117" s="200"/>
      <c r="M117" s="200"/>
      <c r="N117" s="200"/>
      <c r="O117" s="200"/>
      <c r="P117" s="200"/>
      <c r="Q117" s="201"/>
      <c r="R117" s="205">
        <f>IF(B115="","",VLOOKUP(B117,'選手データ入力'!$A$2:$N$42,4,0))</f>
      </c>
      <c r="S117" s="206"/>
      <c r="T117" s="199">
        <f>IF(B117="","",'基本入力'!$B$9)</f>
      </c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1"/>
    </row>
    <row r="118" spans="2:30" ht="27" customHeight="1">
      <c r="B118" s="202"/>
      <c r="C118" s="203"/>
      <c r="D118" s="203"/>
      <c r="E118" s="203"/>
      <c r="F118" s="204"/>
      <c r="G118" s="202"/>
      <c r="H118" s="203"/>
      <c r="I118" s="203"/>
      <c r="J118" s="203"/>
      <c r="K118" s="203"/>
      <c r="L118" s="203"/>
      <c r="M118" s="203"/>
      <c r="N118" s="203"/>
      <c r="O118" s="203"/>
      <c r="P118" s="203"/>
      <c r="Q118" s="204"/>
      <c r="R118" s="207"/>
      <c r="S118" s="208"/>
      <c r="T118" s="202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4"/>
    </row>
    <row r="119" spans="1:32" ht="13.5">
      <c r="A119" s="9" t="s">
        <v>90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2:30" ht="17.25">
      <c r="B120" s="216" t="s">
        <v>51</v>
      </c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</row>
    <row r="121" spans="2:33" ht="18.75" customHeight="1">
      <c r="B121" s="196" t="s">
        <v>91</v>
      </c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8"/>
      <c r="O121" s="192" t="s">
        <v>43</v>
      </c>
      <c r="P121" s="193"/>
      <c r="Q121" s="196" t="s">
        <v>46</v>
      </c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8"/>
      <c r="AE121" s="217" t="s">
        <v>96</v>
      </c>
      <c r="AF121" s="217"/>
      <c r="AG121" s="217"/>
    </row>
    <row r="122" spans="2:33" ht="31.5" customHeight="1">
      <c r="B122" s="210">
        <f>IF('選手データ入力'!K19="","",VLOOKUP(B124,'選手データ入力'!$A$2:$N$42,11,0))</f>
      </c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2"/>
      <c r="O122" s="194"/>
      <c r="P122" s="195"/>
      <c r="Q122" s="213" t="s">
        <v>44</v>
      </c>
      <c r="R122" s="214"/>
      <c r="S122" s="214"/>
      <c r="T122" s="214"/>
      <c r="U122" s="215"/>
      <c r="V122" s="210"/>
      <c r="W122" s="211"/>
      <c r="X122" s="211"/>
      <c r="Y122" s="211"/>
      <c r="Z122" s="211"/>
      <c r="AA122" s="211"/>
      <c r="AB122" s="211"/>
      <c r="AC122" s="211"/>
      <c r="AD122" s="212"/>
      <c r="AE122" s="218"/>
      <c r="AF122" s="218"/>
      <c r="AG122" s="218"/>
    </row>
    <row r="123" spans="2:30" ht="18.75" customHeight="1">
      <c r="B123" s="213" t="s">
        <v>47</v>
      </c>
      <c r="C123" s="214"/>
      <c r="D123" s="214"/>
      <c r="E123" s="214"/>
      <c r="F123" s="215"/>
      <c r="G123" s="213" t="s">
        <v>48</v>
      </c>
      <c r="H123" s="214"/>
      <c r="I123" s="214"/>
      <c r="J123" s="214"/>
      <c r="K123" s="214"/>
      <c r="L123" s="214"/>
      <c r="M123" s="214"/>
      <c r="N123" s="214"/>
      <c r="O123" s="214"/>
      <c r="P123" s="214"/>
      <c r="Q123" s="215"/>
      <c r="R123" s="209" t="s">
        <v>1</v>
      </c>
      <c r="S123" s="209"/>
      <c r="T123" s="213" t="s">
        <v>49</v>
      </c>
      <c r="U123" s="214"/>
      <c r="V123" s="214"/>
      <c r="W123" s="214"/>
      <c r="X123" s="214"/>
      <c r="Y123" s="214"/>
      <c r="Z123" s="214"/>
      <c r="AA123" s="214"/>
      <c r="AB123" s="214"/>
      <c r="AC123" s="214"/>
      <c r="AD123" s="215"/>
    </row>
    <row r="124" spans="2:30" ht="27" customHeight="1">
      <c r="B124" s="199">
        <f>'男子一覧'!B30</f>
      </c>
      <c r="C124" s="200"/>
      <c r="D124" s="200"/>
      <c r="E124" s="200"/>
      <c r="F124" s="201"/>
      <c r="G124" s="199">
        <f>IF(B122="","",VLOOKUP(B124,'選手データ入力'!$A$2:$N$42,2,0))</f>
      </c>
      <c r="H124" s="200"/>
      <c r="I124" s="200"/>
      <c r="J124" s="200"/>
      <c r="K124" s="200"/>
      <c r="L124" s="200"/>
      <c r="M124" s="200"/>
      <c r="N124" s="200"/>
      <c r="O124" s="200"/>
      <c r="P124" s="200"/>
      <c r="Q124" s="201"/>
      <c r="R124" s="205">
        <f>IF(B122="","",VLOOKUP(B124,'選手データ入力'!$A$2:$N$42,4,0))</f>
      </c>
      <c r="S124" s="206"/>
      <c r="T124" s="199">
        <f>IF(B124="","",'基本入力'!$B$9)</f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1"/>
    </row>
    <row r="125" spans="2:30" ht="27" customHeight="1">
      <c r="B125" s="202"/>
      <c r="C125" s="203"/>
      <c r="D125" s="203"/>
      <c r="E125" s="203"/>
      <c r="F125" s="204"/>
      <c r="G125" s="202"/>
      <c r="H125" s="203"/>
      <c r="I125" s="203"/>
      <c r="J125" s="203"/>
      <c r="K125" s="203"/>
      <c r="L125" s="203"/>
      <c r="M125" s="203"/>
      <c r="N125" s="203"/>
      <c r="O125" s="203"/>
      <c r="P125" s="203"/>
      <c r="Q125" s="204"/>
      <c r="R125" s="207"/>
      <c r="S125" s="208"/>
      <c r="T125" s="202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4"/>
    </row>
    <row r="126" spans="1:32" ht="13.5">
      <c r="A126" s="9" t="s">
        <v>90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2:30" ht="17.25">
      <c r="B127" s="216" t="s">
        <v>51</v>
      </c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</row>
    <row r="128" spans="2:33" ht="18.75" customHeight="1">
      <c r="B128" s="196" t="s">
        <v>91</v>
      </c>
      <c r="C128" s="197"/>
      <c r="D128" s="197"/>
      <c r="E128" s="197"/>
      <c r="F128" s="197"/>
      <c r="G128" s="197"/>
      <c r="H128" s="197"/>
      <c r="I128" s="197"/>
      <c r="J128" s="197"/>
      <c r="K128" s="197"/>
      <c r="L128" s="197"/>
      <c r="M128" s="197"/>
      <c r="N128" s="198"/>
      <c r="O128" s="192" t="s">
        <v>43</v>
      </c>
      <c r="P128" s="193"/>
      <c r="Q128" s="196" t="s">
        <v>46</v>
      </c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8"/>
      <c r="AE128" s="217" t="s">
        <v>96</v>
      </c>
      <c r="AF128" s="217"/>
      <c r="AG128" s="217"/>
    </row>
    <row r="129" spans="2:33" ht="31.5" customHeight="1">
      <c r="B129" s="210">
        <f>IF('選手データ入力'!K20="","",VLOOKUP(B131,'選手データ入力'!$A$2:$N$42,11,0))</f>
      </c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2"/>
      <c r="O129" s="194"/>
      <c r="P129" s="195"/>
      <c r="Q129" s="213" t="s">
        <v>44</v>
      </c>
      <c r="R129" s="214"/>
      <c r="S129" s="214"/>
      <c r="T129" s="214"/>
      <c r="U129" s="215"/>
      <c r="V129" s="210"/>
      <c r="W129" s="211"/>
      <c r="X129" s="211"/>
      <c r="Y129" s="211"/>
      <c r="Z129" s="211"/>
      <c r="AA129" s="211"/>
      <c r="AB129" s="211"/>
      <c r="AC129" s="211"/>
      <c r="AD129" s="212"/>
      <c r="AE129" s="218"/>
      <c r="AF129" s="218"/>
      <c r="AG129" s="218"/>
    </row>
    <row r="130" spans="2:30" ht="18.75" customHeight="1">
      <c r="B130" s="213" t="s">
        <v>47</v>
      </c>
      <c r="C130" s="214"/>
      <c r="D130" s="214"/>
      <c r="E130" s="214"/>
      <c r="F130" s="215"/>
      <c r="G130" s="213" t="s">
        <v>48</v>
      </c>
      <c r="H130" s="214"/>
      <c r="I130" s="214"/>
      <c r="J130" s="214"/>
      <c r="K130" s="214"/>
      <c r="L130" s="214"/>
      <c r="M130" s="214"/>
      <c r="N130" s="214"/>
      <c r="O130" s="214"/>
      <c r="P130" s="214"/>
      <c r="Q130" s="215"/>
      <c r="R130" s="209" t="s">
        <v>1</v>
      </c>
      <c r="S130" s="209"/>
      <c r="T130" s="213" t="s">
        <v>49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5"/>
    </row>
    <row r="131" spans="2:30" ht="27" customHeight="1">
      <c r="B131" s="199">
        <f>'男子一覧'!$B$31</f>
      </c>
      <c r="C131" s="200"/>
      <c r="D131" s="200"/>
      <c r="E131" s="200"/>
      <c r="F131" s="201"/>
      <c r="G131" s="199">
        <f>IF(B129="","",VLOOKUP(B131,'選手データ入力'!$A$2:$N$42,2,0))</f>
      </c>
      <c r="H131" s="200"/>
      <c r="I131" s="200"/>
      <c r="J131" s="200"/>
      <c r="K131" s="200"/>
      <c r="L131" s="200"/>
      <c r="M131" s="200"/>
      <c r="N131" s="200"/>
      <c r="O131" s="200"/>
      <c r="P131" s="200"/>
      <c r="Q131" s="201"/>
      <c r="R131" s="205">
        <f>IF(B129="","",VLOOKUP(B131,'選手データ入力'!$A$2:$N$42,4,0))</f>
      </c>
      <c r="S131" s="206"/>
      <c r="T131" s="199">
        <f>IF(B131="","",'基本入力'!$B$9)</f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1"/>
    </row>
    <row r="132" spans="2:30" ht="27" customHeight="1">
      <c r="B132" s="202"/>
      <c r="C132" s="203"/>
      <c r="D132" s="203"/>
      <c r="E132" s="203"/>
      <c r="F132" s="204"/>
      <c r="G132" s="202"/>
      <c r="H132" s="203"/>
      <c r="I132" s="203"/>
      <c r="J132" s="203"/>
      <c r="K132" s="203"/>
      <c r="L132" s="203"/>
      <c r="M132" s="203"/>
      <c r="N132" s="203"/>
      <c r="O132" s="203"/>
      <c r="P132" s="203"/>
      <c r="Q132" s="204"/>
      <c r="R132" s="207"/>
      <c r="S132" s="208"/>
      <c r="T132" s="202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4"/>
    </row>
    <row r="133" spans="1:32" ht="13.5">
      <c r="A133" s="9" t="s">
        <v>90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2:30" ht="18" customHeight="1">
      <c r="B134" s="216" t="s">
        <v>51</v>
      </c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</row>
    <row r="135" spans="2:33" ht="19.5" customHeight="1">
      <c r="B135" s="196" t="s">
        <v>91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8"/>
      <c r="O135" s="192" t="s">
        <v>43</v>
      </c>
      <c r="P135" s="193"/>
      <c r="Q135" s="196" t="s">
        <v>46</v>
      </c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8"/>
      <c r="AE135" s="217" t="s">
        <v>96</v>
      </c>
      <c r="AF135" s="217"/>
      <c r="AG135" s="217"/>
    </row>
    <row r="136" spans="2:33" ht="31.5" customHeight="1">
      <c r="B136" s="210">
        <f>IF('選手データ入力'!K21="","",VLOOKUP(B138,'選手データ入力'!$A$2:$N$42,11,0))</f>
      </c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2"/>
      <c r="O136" s="194"/>
      <c r="P136" s="195"/>
      <c r="Q136" s="213" t="s">
        <v>44</v>
      </c>
      <c r="R136" s="214"/>
      <c r="S136" s="214"/>
      <c r="T136" s="214"/>
      <c r="U136" s="215"/>
      <c r="V136" s="210"/>
      <c r="W136" s="211"/>
      <c r="X136" s="211"/>
      <c r="Y136" s="211"/>
      <c r="Z136" s="211"/>
      <c r="AA136" s="211"/>
      <c r="AB136" s="211"/>
      <c r="AC136" s="211"/>
      <c r="AD136" s="212"/>
      <c r="AE136" s="218"/>
      <c r="AF136" s="218"/>
      <c r="AG136" s="218"/>
    </row>
    <row r="137" spans="2:30" ht="18.75" customHeight="1">
      <c r="B137" s="213" t="s">
        <v>47</v>
      </c>
      <c r="C137" s="214"/>
      <c r="D137" s="214"/>
      <c r="E137" s="214"/>
      <c r="F137" s="215"/>
      <c r="G137" s="213" t="s">
        <v>48</v>
      </c>
      <c r="H137" s="214"/>
      <c r="I137" s="214"/>
      <c r="J137" s="214"/>
      <c r="K137" s="214"/>
      <c r="L137" s="214"/>
      <c r="M137" s="214"/>
      <c r="N137" s="214"/>
      <c r="O137" s="214"/>
      <c r="P137" s="214"/>
      <c r="Q137" s="215"/>
      <c r="R137" s="209" t="s">
        <v>1</v>
      </c>
      <c r="S137" s="209"/>
      <c r="T137" s="213" t="s">
        <v>49</v>
      </c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5"/>
    </row>
    <row r="138" spans="2:30" ht="27" customHeight="1">
      <c r="B138" s="199">
        <f>'男子一覧'!B32</f>
      </c>
      <c r="C138" s="200"/>
      <c r="D138" s="200"/>
      <c r="E138" s="200"/>
      <c r="F138" s="201"/>
      <c r="G138" s="199">
        <f>IF(B136="","",VLOOKUP(B138,'選手データ入力'!$A$2:$N$42,2,0))</f>
      </c>
      <c r="H138" s="200"/>
      <c r="I138" s="200"/>
      <c r="J138" s="200"/>
      <c r="K138" s="200"/>
      <c r="L138" s="200"/>
      <c r="M138" s="200"/>
      <c r="N138" s="200"/>
      <c r="O138" s="200"/>
      <c r="P138" s="200"/>
      <c r="Q138" s="201"/>
      <c r="R138" s="205">
        <f>IF(B136="","",VLOOKUP(B138,'選手データ入力'!$A$2:$N$42,4,0))</f>
      </c>
      <c r="S138" s="206"/>
      <c r="T138" s="199">
        <f>IF(B138="","",'基本入力'!$B$9)</f>
      </c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1"/>
    </row>
    <row r="139" spans="2:30" ht="27" customHeight="1">
      <c r="B139" s="202"/>
      <c r="C139" s="203"/>
      <c r="D139" s="203"/>
      <c r="E139" s="203"/>
      <c r="F139" s="204"/>
      <c r="G139" s="202"/>
      <c r="H139" s="203"/>
      <c r="I139" s="203"/>
      <c r="J139" s="203"/>
      <c r="K139" s="203"/>
      <c r="L139" s="203"/>
      <c r="M139" s="203"/>
      <c r="N139" s="203"/>
      <c r="O139" s="203"/>
      <c r="P139" s="203"/>
      <c r="Q139" s="204"/>
      <c r="R139" s="207"/>
      <c r="S139" s="208"/>
      <c r="T139" s="202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4"/>
    </row>
    <row r="140" spans="1:32" ht="13.5">
      <c r="A140" s="9" t="s">
        <v>90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2:30" ht="18" customHeight="1">
      <c r="B141" s="216" t="s">
        <v>51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</row>
    <row r="142" spans="2:33" ht="19.5" customHeight="1">
      <c r="B142" s="196" t="s">
        <v>91</v>
      </c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8"/>
      <c r="O142" s="192" t="s">
        <v>43</v>
      </c>
      <c r="P142" s="193"/>
      <c r="Q142" s="196" t="s">
        <v>46</v>
      </c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8"/>
      <c r="AE142" s="217" t="s">
        <v>96</v>
      </c>
      <c r="AF142" s="217"/>
      <c r="AG142" s="217"/>
    </row>
    <row r="143" spans="2:33" ht="31.5" customHeight="1">
      <c r="B143" s="210">
        <f>IF('選手データ入力'!K22="","",VLOOKUP(B145,'選手データ入力'!$A$2:$N$42,11,0))</f>
      </c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2"/>
      <c r="O143" s="194"/>
      <c r="P143" s="195"/>
      <c r="Q143" s="213" t="s">
        <v>44</v>
      </c>
      <c r="R143" s="214"/>
      <c r="S143" s="214"/>
      <c r="T143" s="214"/>
      <c r="U143" s="215"/>
      <c r="V143" s="210"/>
      <c r="W143" s="211"/>
      <c r="X143" s="211"/>
      <c r="Y143" s="211"/>
      <c r="Z143" s="211"/>
      <c r="AA143" s="211"/>
      <c r="AB143" s="211"/>
      <c r="AC143" s="211"/>
      <c r="AD143" s="212"/>
      <c r="AE143" s="218"/>
      <c r="AF143" s="218"/>
      <c r="AG143" s="218"/>
    </row>
    <row r="144" spans="2:30" ht="18.75" customHeight="1">
      <c r="B144" s="213" t="s">
        <v>47</v>
      </c>
      <c r="C144" s="214"/>
      <c r="D144" s="214"/>
      <c r="E144" s="214"/>
      <c r="F144" s="215"/>
      <c r="G144" s="213" t="s">
        <v>48</v>
      </c>
      <c r="H144" s="214"/>
      <c r="I144" s="214"/>
      <c r="J144" s="214"/>
      <c r="K144" s="214"/>
      <c r="L144" s="214"/>
      <c r="M144" s="214"/>
      <c r="N144" s="214"/>
      <c r="O144" s="214"/>
      <c r="P144" s="214"/>
      <c r="Q144" s="215"/>
      <c r="R144" s="209" t="s">
        <v>1</v>
      </c>
      <c r="S144" s="209"/>
      <c r="T144" s="213" t="s">
        <v>49</v>
      </c>
      <c r="U144" s="214"/>
      <c r="V144" s="214"/>
      <c r="W144" s="214"/>
      <c r="X144" s="214"/>
      <c r="Y144" s="214"/>
      <c r="Z144" s="214"/>
      <c r="AA144" s="214"/>
      <c r="AB144" s="214"/>
      <c r="AC144" s="214"/>
      <c r="AD144" s="215"/>
    </row>
    <row r="145" spans="2:30" ht="27" customHeight="1">
      <c r="B145" s="199">
        <f>'男子一覧'!$B$33</f>
      </c>
      <c r="C145" s="200"/>
      <c r="D145" s="200"/>
      <c r="E145" s="200"/>
      <c r="F145" s="201"/>
      <c r="G145" s="199">
        <f>IF(B143="","",VLOOKUP(B145,'選手データ入力'!$A$2:$N$42,2,0))</f>
      </c>
      <c r="H145" s="200"/>
      <c r="I145" s="200"/>
      <c r="J145" s="200"/>
      <c r="K145" s="200"/>
      <c r="L145" s="200"/>
      <c r="M145" s="200"/>
      <c r="N145" s="200"/>
      <c r="O145" s="200"/>
      <c r="P145" s="200"/>
      <c r="Q145" s="201"/>
      <c r="R145" s="205">
        <f>IF(B143="","",VLOOKUP(B145,'選手データ入力'!$A$2:$N$42,4,0))</f>
      </c>
      <c r="S145" s="206"/>
      <c r="T145" s="199">
        <f>IF(B145="","",'基本入力'!$B$9)</f>
      </c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1"/>
    </row>
    <row r="146" spans="2:30" ht="27" customHeight="1">
      <c r="B146" s="202"/>
      <c r="C146" s="203"/>
      <c r="D146" s="203"/>
      <c r="E146" s="203"/>
      <c r="F146" s="204"/>
      <c r="G146" s="202"/>
      <c r="H146" s="203"/>
      <c r="I146" s="203"/>
      <c r="J146" s="203"/>
      <c r="K146" s="203"/>
      <c r="L146" s="203"/>
      <c r="M146" s="203"/>
      <c r="N146" s="203"/>
      <c r="O146" s="203"/>
      <c r="P146" s="203"/>
      <c r="Q146" s="204"/>
      <c r="R146" s="207"/>
      <c r="S146" s="208"/>
      <c r="T146" s="202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4"/>
    </row>
    <row r="147" spans="1:32" ht="13.5">
      <c r="A147" s="9" t="s">
        <v>90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ht="13.5" customHeight="1">
      <c r="A148" s="9"/>
    </row>
    <row r="149" spans="1:32" ht="13.5" customHeight="1">
      <c r="A149" s="9" t="s">
        <v>90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2:30" ht="17.25">
      <c r="B150" s="216" t="s">
        <v>51</v>
      </c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  <c r="AC150" s="216"/>
      <c r="AD150" s="216"/>
    </row>
    <row r="151" spans="2:33" s="7" customFormat="1" ht="18.75" customHeight="1">
      <c r="B151" s="196" t="s">
        <v>91</v>
      </c>
      <c r="C151" s="197"/>
      <c r="D151" s="197"/>
      <c r="E151" s="197"/>
      <c r="F151" s="197"/>
      <c r="G151" s="197"/>
      <c r="H151" s="197"/>
      <c r="I151" s="197"/>
      <c r="J151" s="197"/>
      <c r="K151" s="197"/>
      <c r="L151" s="197"/>
      <c r="M151" s="197"/>
      <c r="N151" s="198"/>
      <c r="O151" s="192" t="s">
        <v>43</v>
      </c>
      <c r="P151" s="193"/>
      <c r="Q151" s="196" t="s">
        <v>46</v>
      </c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8"/>
      <c r="AE151" s="217" t="s">
        <v>96</v>
      </c>
      <c r="AF151" s="217"/>
      <c r="AG151" s="217"/>
    </row>
    <row r="152" spans="2:33" ht="31.5" customHeight="1">
      <c r="B152" s="210">
        <f>IF('選手データ入力'!K23="","",VLOOKUP(B154,'選手データ入力'!$A$2:$N$42,11,0))</f>
      </c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2"/>
      <c r="O152" s="194"/>
      <c r="P152" s="195"/>
      <c r="Q152" s="213" t="s">
        <v>44</v>
      </c>
      <c r="R152" s="214"/>
      <c r="S152" s="214"/>
      <c r="T152" s="214"/>
      <c r="U152" s="215"/>
      <c r="V152" s="210"/>
      <c r="W152" s="211"/>
      <c r="X152" s="211"/>
      <c r="Y152" s="211"/>
      <c r="Z152" s="211"/>
      <c r="AA152" s="211"/>
      <c r="AB152" s="211"/>
      <c r="AC152" s="211"/>
      <c r="AD152" s="212"/>
      <c r="AE152" s="218"/>
      <c r="AF152" s="218"/>
      <c r="AG152" s="218"/>
    </row>
    <row r="153" spans="2:30" ht="18.75" customHeight="1">
      <c r="B153" s="213" t="s">
        <v>47</v>
      </c>
      <c r="C153" s="214"/>
      <c r="D153" s="214"/>
      <c r="E153" s="214"/>
      <c r="F153" s="215"/>
      <c r="G153" s="213" t="s">
        <v>48</v>
      </c>
      <c r="H153" s="214"/>
      <c r="I153" s="214"/>
      <c r="J153" s="214"/>
      <c r="K153" s="214"/>
      <c r="L153" s="214"/>
      <c r="M153" s="214"/>
      <c r="N153" s="214"/>
      <c r="O153" s="214"/>
      <c r="P153" s="214"/>
      <c r="Q153" s="215"/>
      <c r="R153" s="209" t="s">
        <v>1</v>
      </c>
      <c r="S153" s="209"/>
      <c r="T153" s="213" t="s">
        <v>49</v>
      </c>
      <c r="U153" s="214"/>
      <c r="V153" s="214"/>
      <c r="W153" s="214"/>
      <c r="X153" s="214"/>
      <c r="Y153" s="214"/>
      <c r="Z153" s="214"/>
      <c r="AA153" s="214"/>
      <c r="AB153" s="214"/>
      <c r="AC153" s="214"/>
      <c r="AD153" s="215"/>
    </row>
    <row r="154" spans="2:30" ht="27" customHeight="1">
      <c r="B154" s="199">
        <f>'一覧予備'!$B$14</f>
      </c>
      <c r="C154" s="200"/>
      <c r="D154" s="200"/>
      <c r="E154" s="200"/>
      <c r="F154" s="201"/>
      <c r="G154" s="199">
        <f>IF(B152="","",VLOOKUP(B154,'選手データ入力'!$A$2:$N$42,2,0))</f>
      </c>
      <c r="H154" s="200"/>
      <c r="I154" s="200"/>
      <c r="J154" s="200"/>
      <c r="K154" s="200"/>
      <c r="L154" s="200"/>
      <c r="M154" s="200"/>
      <c r="N154" s="200"/>
      <c r="O154" s="200"/>
      <c r="P154" s="200"/>
      <c r="Q154" s="201"/>
      <c r="R154" s="205">
        <f>IF(B152="","",VLOOKUP(B154,'選手データ入力'!$A$2:$N$42,4,0))</f>
      </c>
      <c r="S154" s="206"/>
      <c r="T154" s="199">
        <f>IF(B154="","",'基本入力'!$B$9)</f>
      </c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1"/>
    </row>
    <row r="155" spans="2:30" ht="27" customHeight="1">
      <c r="B155" s="202"/>
      <c r="C155" s="203"/>
      <c r="D155" s="203"/>
      <c r="E155" s="203"/>
      <c r="F155" s="204"/>
      <c r="G155" s="202"/>
      <c r="H155" s="203"/>
      <c r="I155" s="203"/>
      <c r="J155" s="203"/>
      <c r="K155" s="203"/>
      <c r="L155" s="203"/>
      <c r="M155" s="203"/>
      <c r="N155" s="203"/>
      <c r="O155" s="203"/>
      <c r="P155" s="203"/>
      <c r="Q155" s="204"/>
      <c r="R155" s="207"/>
      <c r="S155" s="208"/>
      <c r="T155" s="202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4"/>
    </row>
    <row r="156" spans="1:32" ht="13.5">
      <c r="A156" s="9" t="s">
        <v>90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2:30" ht="17.25">
      <c r="B157" s="216" t="s">
        <v>51</v>
      </c>
      <c r="C157" s="216"/>
      <c r="D157" s="216"/>
      <c r="E157" s="216"/>
      <c r="F157" s="216"/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  <c r="AC157" s="216"/>
      <c r="AD157" s="216"/>
    </row>
    <row r="158" spans="2:33" ht="18.75" customHeight="1">
      <c r="B158" s="196" t="s">
        <v>91</v>
      </c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8"/>
      <c r="O158" s="192" t="s">
        <v>43</v>
      </c>
      <c r="P158" s="193"/>
      <c r="Q158" s="196" t="s">
        <v>46</v>
      </c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8"/>
      <c r="AE158" s="217" t="s">
        <v>96</v>
      </c>
      <c r="AF158" s="217"/>
      <c r="AG158" s="217"/>
    </row>
    <row r="159" spans="2:33" ht="31.5" customHeight="1">
      <c r="B159" s="210">
        <f>IF('選手データ入力'!K24="","",VLOOKUP(B161,'選手データ入力'!$A$2:$N$42,11,0))</f>
      </c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2"/>
      <c r="O159" s="194"/>
      <c r="P159" s="195"/>
      <c r="Q159" s="213" t="s">
        <v>44</v>
      </c>
      <c r="R159" s="214"/>
      <c r="S159" s="214"/>
      <c r="T159" s="214"/>
      <c r="U159" s="215"/>
      <c r="V159" s="210"/>
      <c r="W159" s="211"/>
      <c r="X159" s="211"/>
      <c r="Y159" s="211"/>
      <c r="Z159" s="211"/>
      <c r="AA159" s="211"/>
      <c r="AB159" s="211"/>
      <c r="AC159" s="211"/>
      <c r="AD159" s="212"/>
      <c r="AE159" s="218"/>
      <c r="AF159" s="218"/>
      <c r="AG159" s="218"/>
    </row>
    <row r="160" spans="2:30" ht="18.75" customHeight="1">
      <c r="B160" s="213" t="s">
        <v>47</v>
      </c>
      <c r="C160" s="214"/>
      <c r="D160" s="214"/>
      <c r="E160" s="214"/>
      <c r="F160" s="215"/>
      <c r="G160" s="213" t="s">
        <v>48</v>
      </c>
      <c r="H160" s="214"/>
      <c r="I160" s="214"/>
      <c r="J160" s="214"/>
      <c r="K160" s="214"/>
      <c r="L160" s="214"/>
      <c r="M160" s="214"/>
      <c r="N160" s="214"/>
      <c r="O160" s="214"/>
      <c r="P160" s="214"/>
      <c r="Q160" s="215"/>
      <c r="R160" s="209" t="s">
        <v>1</v>
      </c>
      <c r="S160" s="209"/>
      <c r="T160" s="213" t="s">
        <v>49</v>
      </c>
      <c r="U160" s="214"/>
      <c r="V160" s="214"/>
      <c r="W160" s="214"/>
      <c r="X160" s="214"/>
      <c r="Y160" s="214"/>
      <c r="Z160" s="214"/>
      <c r="AA160" s="214"/>
      <c r="AB160" s="214"/>
      <c r="AC160" s="214"/>
      <c r="AD160" s="215"/>
    </row>
    <row r="161" spans="2:30" ht="27" customHeight="1">
      <c r="B161" s="199">
        <f>'一覧予備'!$B$15</f>
      </c>
      <c r="C161" s="200"/>
      <c r="D161" s="200"/>
      <c r="E161" s="200"/>
      <c r="F161" s="201"/>
      <c r="G161" s="199">
        <f>IF(B159="","",VLOOKUP(B161,'選手データ入力'!$A$2:$N$42,2,0))</f>
      </c>
      <c r="H161" s="200"/>
      <c r="I161" s="200"/>
      <c r="J161" s="200"/>
      <c r="K161" s="200"/>
      <c r="L161" s="200"/>
      <c r="M161" s="200"/>
      <c r="N161" s="200"/>
      <c r="O161" s="200"/>
      <c r="P161" s="200"/>
      <c r="Q161" s="201"/>
      <c r="R161" s="205">
        <f>IF(B159="","",VLOOKUP(B161,'選手データ入力'!$A$2:$N$42,4,0))</f>
      </c>
      <c r="S161" s="206"/>
      <c r="T161" s="199">
        <f>IF(B161="","",'基本入力'!$B$9)</f>
      </c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1"/>
    </row>
    <row r="162" spans="2:30" ht="27" customHeight="1">
      <c r="B162" s="202"/>
      <c r="C162" s="203"/>
      <c r="D162" s="203"/>
      <c r="E162" s="203"/>
      <c r="F162" s="204"/>
      <c r="G162" s="202"/>
      <c r="H162" s="203"/>
      <c r="I162" s="203"/>
      <c r="J162" s="203"/>
      <c r="K162" s="203"/>
      <c r="L162" s="203"/>
      <c r="M162" s="203"/>
      <c r="N162" s="203"/>
      <c r="O162" s="203"/>
      <c r="P162" s="203"/>
      <c r="Q162" s="204"/>
      <c r="R162" s="207"/>
      <c r="S162" s="208"/>
      <c r="T162" s="202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4"/>
    </row>
    <row r="163" spans="1:32" ht="13.5">
      <c r="A163" s="9" t="s">
        <v>90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2:30" ht="17.25">
      <c r="B164" s="216" t="s">
        <v>51</v>
      </c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  <c r="AC164" s="216"/>
      <c r="AD164" s="216"/>
    </row>
    <row r="165" spans="2:33" ht="18.75" customHeight="1">
      <c r="B165" s="196" t="s">
        <v>91</v>
      </c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8"/>
      <c r="O165" s="192" t="s">
        <v>43</v>
      </c>
      <c r="P165" s="193"/>
      <c r="Q165" s="196" t="s">
        <v>46</v>
      </c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8"/>
      <c r="AE165" s="217" t="s">
        <v>96</v>
      </c>
      <c r="AF165" s="217"/>
      <c r="AG165" s="217"/>
    </row>
    <row r="166" spans="2:33" ht="31.5" customHeight="1">
      <c r="B166" s="210">
        <f>IF('選手データ入力'!K25="","",VLOOKUP(B168,'選手データ入力'!$A$2:$N$42,11,0))</f>
      </c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2"/>
      <c r="O166" s="194"/>
      <c r="P166" s="195"/>
      <c r="Q166" s="213" t="s">
        <v>44</v>
      </c>
      <c r="R166" s="214"/>
      <c r="S166" s="214"/>
      <c r="T166" s="214"/>
      <c r="U166" s="215"/>
      <c r="V166" s="210"/>
      <c r="W166" s="211"/>
      <c r="X166" s="211"/>
      <c r="Y166" s="211"/>
      <c r="Z166" s="211"/>
      <c r="AA166" s="211"/>
      <c r="AB166" s="211"/>
      <c r="AC166" s="211"/>
      <c r="AD166" s="212"/>
      <c r="AE166" s="218"/>
      <c r="AF166" s="218"/>
      <c r="AG166" s="218"/>
    </row>
    <row r="167" spans="2:30" ht="18.75" customHeight="1">
      <c r="B167" s="213" t="s">
        <v>47</v>
      </c>
      <c r="C167" s="214"/>
      <c r="D167" s="214"/>
      <c r="E167" s="214"/>
      <c r="F167" s="215"/>
      <c r="G167" s="213" t="s">
        <v>48</v>
      </c>
      <c r="H167" s="214"/>
      <c r="I167" s="214"/>
      <c r="J167" s="214"/>
      <c r="K167" s="214"/>
      <c r="L167" s="214"/>
      <c r="M167" s="214"/>
      <c r="N167" s="214"/>
      <c r="O167" s="214"/>
      <c r="P167" s="214"/>
      <c r="Q167" s="215"/>
      <c r="R167" s="209" t="s">
        <v>1</v>
      </c>
      <c r="S167" s="209"/>
      <c r="T167" s="213" t="s">
        <v>49</v>
      </c>
      <c r="U167" s="214"/>
      <c r="V167" s="214"/>
      <c r="W167" s="214"/>
      <c r="X167" s="214"/>
      <c r="Y167" s="214"/>
      <c r="Z167" s="214"/>
      <c r="AA167" s="214"/>
      <c r="AB167" s="214"/>
      <c r="AC167" s="214"/>
      <c r="AD167" s="215"/>
    </row>
    <row r="168" spans="2:30" ht="27" customHeight="1">
      <c r="B168" s="199">
        <f>'一覧予備'!$B$16</f>
      </c>
      <c r="C168" s="200"/>
      <c r="D168" s="200"/>
      <c r="E168" s="200"/>
      <c r="F168" s="201"/>
      <c r="G168" s="199">
        <f>IF(B166="","",VLOOKUP(B168,'選手データ入力'!$A$2:$N$42,2,0))</f>
      </c>
      <c r="H168" s="200"/>
      <c r="I168" s="200"/>
      <c r="J168" s="200"/>
      <c r="K168" s="200"/>
      <c r="L168" s="200"/>
      <c r="M168" s="200"/>
      <c r="N168" s="200"/>
      <c r="O168" s="200"/>
      <c r="P168" s="200"/>
      <c r="Q168" s="201"/>
      <c r="R168" s="205">
        <f>IF(B166="","",VLOOKUP(B168,'選手データ入力'!$A$2:$N$42,4,0))</f>
      </c>
      <c r="S168" s="206"/>
      <c r="T168" s="199">
        <f>IF(B168="","",'基本入力'!$B$9)</f>
      </c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1"/>
    </row>
    <row r="169" spans="2:30" ht="27" customHeight="1">
      <c r="B169" s="202"/>
      <c r="C169" s="203"/>
      <c r="D169" s="203"/>
      <c r="E169" s="203"/>
      <c r="F169" s="204"/>
      <c r="G169" s="202"/>
      <c r="H169" s="203"/>
      <c r="I169" s="203"/>
      <c r="J169" s="203"/>
      <c r="K169" s="203"/>
      <c r="L169" s="203"/>
      <c r="M169" s="203"/>
      <c r="N169" s="203"/>
      <c r="O169" s="203"/>
      <c r="P169" s="203"/>
      <c r="Q169" s="204"/>
      <c r="R169" s="207"/>
      <c r="S169" s="208"/>
      <c r="T169" s="202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4"/>
    </row>
    <row r="170" spans="1:32" ht="13.5">
      <c r="A170" s="9" t="s">
        <v>90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2:30" ht="18" customHeight="1">
      <c r="B171" s="216" t="s">
        <v>51</v>
      </c>
      <c r="C171" s="216"/>
      <c r="D171" s="216"/>
      <c r="E171" s="216"/>
      <c r="F171" s="216"/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  <c r="AC171" s="216"/>
      <c r="AD171" s="216"/>
    </row>
    <row r="172" spans="2:33" ht="19.5" customHeight="1">
      <c r="B172" s="196" t="s">
        <v>91</v>
      </c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8"/>
      <c r="O172" s="192" t="s">
        <v>43</v>
      </c>
      <c r="P172" s="193"/>
      <c r="Q172" s="196" t="s">
        <v>46</v>
      </c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8"/>
      <c r="AE172" s="217" t="s">
        <v>96</v>
      </c>
      <c r="AF172" s="217"/>
      <c r="AG172" s="217"/>
    </row>
    <row r="173" spans="2:33" ht="31.5" customHeight="1">
      <c r="B173" s="210">
        <f>IF('選手データ入力'!K26="","",VLOOKUP(B175,'選手データ入力'!$A$2:$N$42,11,0))</f>
      </c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2"/>
      <c r="O173" s="194"/>
      <c r="P173" s="195"/>
      <c r="Q173" s="213" t="s">
        <v>44</v>
      </c>
      <c r="R173" s="214"/>
      <c r="S173" s="214"/>
      <c r="T173" s="214"/>
      <c r="U173" s="215"/>
      <c r="V173" s="210"/>
      <c r="W173" s="211"/>
      <c r="X173" s="211"/>
      <c r="Y173" s="211"/>
      <c r="Z173" s="211"/>
      <c r="AA173" s="211"/>
      <c r="AB173" s="211"/>
      <c r="AC173" s="211"/>
      <c r="AD173" s="212"/>
      <c r="AE173" s="218"/>
      <c r="AF173" s="218"/>
      <c r="AG173" s="218"/>
    </row>
    <row r="174" spans="2:30" ht="18.75" customHeight="1">
      <c r="B174" s="213" t="s">
        <v>47</v>
      </c>
      <c r="C174" s="214"/>
      <c r="D174" s="214"/>
      <c r="E174" s="214"/>
      <c r="F174" s="215"/>
      <c r="G174" s="213" t="s">
        <v>48</v>
      </c>
      <c r="H174" s="214"/>
      <c r="I174" s="214"/>
      <c r="J174" s="214"/>
      <c r="K174" s="214"/>
      <c r="L174" s="214"/>
      <c r="M174" s="214"/>
      <c r="N174" s="214"/>
      <c r="O174" s="214"/>
      <c r="P174" s="214"/>
      <c r="Q174" s="215"/>
      <c r="R174" s="209" t="s">
        <v>1</v>
      </c>
      <c r="S174" s="209"/>
      <c r="T174" s="213" t="s">
        <v>49</v>
      </c>
      <c r="U174" s="214"/>
      <c r="V174" s="214"/>
      <c r="W174" s="214"/>
      <c r="X174" s="214"/>
      <c r="Y174" s="214"/>
      <c r="Z174" s="214"/>
      <c r="AA174" s="214"/>
      <c r="AB174" s="214"/>
      <c r="AC174" s="214"/>
      <c r="AD174" s="215"/>
    </row>
    <row r="175" spans="2:30" ht="27" customHeight="1">
      <c r="B175" s="199">
        <f>'一覧予備'!$B$17</f>
      </c>
      <c r="C175" s="200"/>
      <c r="D175" s="200"/>
      <c r="E175" s="200"/>
      <c r="F175" s="201"/>
      <c r="G175" s="199">
        <f>IF(B173="","",VLOOKUP(B175,'選手データ入力'!$A$2:$N$42,2,0))</f>
      </c>
      <c r="H175" s="200"/>
      <c r="I175" s="200"/>
      <c r="J175" s="200"/>
      <c r="K175" s="200"/>
      <c r="L175" s="200"/>
      <c r="M175" s="200"/>
      <c r="N175" s="200"/>
      <c r="O175" s="200"/>
      <c r="P175" s="200"/>
      <c r="Q175" s="201"/>
      <c r="R175" s="205">
        <f>IF(B173="","",VLOOKUP(B175,'選手データ入力'!$A$2:$N$42,4,0))</f>
      </c>
      <c r="S175" s="206"/>
      <c r="T175" s="199">
        <f>IF(B175="","",'基本入力'!$B$9)</f>
      </c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1"/>
    </row>
    <row r="176" spans="2:30" ht="27" customHeight="1">
      <c r="B176" s="202"/>
      <c r="C176" s="203"/>
      <c r="D176" s="203"/>
      <c r="E176" s="203"/>
      <c r="F176" s="204"/>
      <c r="G176" s="202"/>
      <c r="H176" s="203"/>
      <c r="I176" s="203"/>
      <c r="J176" s="203"/>
      <c r="K176" s="203"/>
      <c r="L176" s="203"/>
      <c r="M176" s="203"/>
      <c r="N176" s="203"/>
      <c r="O176" s="203"/>
      <c r="P176" s="203"/>
      <c r="Q176" s="204"/>
      <c r="R176" s="207"/>
      <c r="S176" s="208"/>
      <c r="T176" s="202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4"/>
    </row>
    <row r="177" spans="1:32" ht="13.5">
      <c r="A177" s="9" t="s">
        <v>90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2:30" ht="18" customHeight="1">
      <c r="B178" s="216" t="s">
        <v>51</v>
      </c>
      <c r="C178" s="216"/>
      <c r="D178" s="216"/>
      <c r="E178" s="216"/>
      <c r="F178" s="216"/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  <c r="AC178" s="216"/>
      <c r="AD178" s="216"/>
    </row>
    <row r="179" spans="2:33" ht="19.5" customHeight="1">
      <c r="B179" s="196" t="s">
        <v>91</v>
      </c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8"/>
      <c r="O179" s="192" t="s">
        <v>43</v>
      </c>
      <c r="P179" s="193"/>
      <c r="Q179" s="196" t="s">
        <v>46</v>
      </c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8"/>
      <c r="AE179" s="217" t="s">
        <v>96</v>
      </c>
      <c r="AF179" s="217"/>
      <c r="AG179" s="217"/>
    </row>
    <row r="180" spans="2:33" ht="31.5" customHeight="1">
      <c r="B180" s="210">
        <f>IF('選手データ入力'!K27="","",VLOOKUP(B182,'選手データ入力'!$A$2:$N$42,11,0))</f>
      </c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2"/>
      <c r="O180" s="194"/>
      <c r="P180" s="195"/>
      <c r="Q180" s="213" t="s">
        <v>44</v>
      </c>
      <c r="R180" s="214"/>
      <c r="S180" s="214"/>
      <c r="T180" s="214"/>
      <c r="U180" s="215"/>
      <c r="V180" s="210"/>
      <c r="W180" s="211"/>
      <c r="X180" s="211"/>
      <c r="Y180" s="211"/>
      <c r="Z180" s="211"/>
      <c r="AA180" s="211"/>
      <c r="AB180" s="211"/>
      <c r="AC180" s="211"/>
      <c r="AD180" s="212"/>
      <c r="AE180" s="218"/>
      <c r="AF180" s="218"/>
      <c r="AG180" s="218"/>
    </row>
    <row r="181" spans="2:30" ht="18.75" customHeight="1">
      <c r="B181" s="213" t="s">
        <v>47</v>
      </c>
      <c r="C181" s="214"/>
      <c r="D181" s="214"/>
      <c r="E181" s="214"/>
      <c r="F181" s="215"/>
      <c r="G181" s="213" t="s">
        <v>48</v>
      </c>
      <c r="H181" s="214"/>
      <c r="I181" s="214"/>
      <c r="J181" s="214"/>
      <c r="K181" s="214"/>
      <c r="L181" s="214"/>
      <c r="M181" s="214"/>
      <c r="N181" s="214"/>
      <c r="O181" s="214"/>
      <c r="P181" s="214"/>
      <c r="Q181" s="215"/>
      <c r="R181" s="209" t="s">
        <v>1</v>
      </c>
      <c r="S181" s="209"/>
      <c r="T181" s="213" t="s">
        <v>49</v>
      </c>
      <c r="U181" s="214"/>
      <c r="V181" s="214"/>
      <c r="W181" s="214"/>
      <c r="X181" s="214"/>
      <c r="Y181" s="214"/>
      <c r="Z181" s="214"/>
      <c r="AA181" s="214"/>
      <c r="AB181" s="214"/>
      <c r="AC181" s="214"/>
      <c r="AD181" s="215"/>
    </row>
    <row r="182" spans="2:30" ht="27" customHeight="1">
      <c r="B182" s="199">
        <f>'一覧予備'!$B$18</f>
      </c>
      <c r="C182" s="200"/>
      <c r="D182" s="200"/>
      <c r="E182" s="200"/>
      <c r="F182" s="201"/>
      <c r="G182" s="199">
        <f>IF(B180="","",VLOOKUP(B182,'選手データ入力'!$A$2:$N$42,2,0))</f>
      </c>
      <c r="H182" s="200"/>
      <c r="I182" s="200"/>
      <c r="J182" s="200"/>
      <c r="K182" s="200"/>
      <c r="L182" s="200"/>
      <c r="M182" s="200"/>
      <c r="N182" s="200"/>
      <c r="O182" s="200"/>
      <c r="P182" s="200"/>
      <c r="Q182" s="201"/>
      <c r="R182" s="205">
        <f>IF(B180="","",VLOOKUP(B182,'選手データ入力'!$A$2:$N$42,4,0))</f>
      </c>
      <c r="S182" s="206"/>
      <c r="T182" s="199">
        <f>IF(B182="","",'基本入力'!$B$9)</f>
      </c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1"/>
    </row>
    <row r="183" spans="2:30" ht="27" customHeight="1">
      <c r="B183" s="202"/>
      <c r="C183" s="203"/>
      <c r="D183" s="203"/>
      <c r="E183" s="203"/>
      <c r="F183" s="204"/>
      <c r="G183" s="202"/>
      <c r="H183" s="203"/>
      <c r="I183" s="203"/>
      <c r="J183" s="203"/>
      <c r="K183" s="203"/>
      <c r="L183" s="203"/>
      <c r="M183" s="203"/>
      <c r="N183" s="203"/>
      <c r="O183" s="203"/>
      <c r="P183" s="203"/>
      <c r="Q183" s="204"/>
      <c r="R183" s="207"/>
      <c r="S183" s="208"/>
      <c r="T183" s="202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4"/>
    </row>
    <row r="184" spans="1:32" ht="13.5">
      <c r="A184" s="9" t="s">
        <v>90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6" spans="1:32" ht="13.5" customHeight="1">
      <c r="A186" s="9" t="s">
        <v>90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2:30" ht="17.25">
      <c r="B187" s="216" t="s">
        <v>51</v>
      </c>
      <c r="C187" s="216"/>
      <c r="D187" s="216"/>
      <c r="E187" s="216"/>
      <c r="F187" s="216"/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</row>
    <row r="188" spans="2:33" s="7" customFormat="1" ht="18.75" customHeight="1">
      <c r="B188" s="196" t="s">
        <v>91</v>
      </c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8"/>
      <c r="O188" s="192" t="s">
        <v>43</v>
      </c>
      <c r="P188" s="193"/>
      <c r="Q188" s="196" t="s">
        <v>46</v>
      </c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8"/>
      <c r="AE188" s="217" t="s">
        <v>96</v>
      </c>
      <c r="AF188" s="217"/>
      <c r="AG188" s="217"/>
    </row>
    <row r="189" spans="2:33" ht="31.5" customHeight="1">
      <c r="B189" s="210">
        <f>IF('選手データ入力'!K28="","",VLOOKUP(B191,'選手データ入力'!$A$2:$N$42,11,0))</f>
      </c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2"/>
      <c r="O189" s="194"/>
      <c r="P189" s="195"/>
      <c r="Q189" s="213" t="s">
        <v>44</v>
      </c>
      <c r="R189" s="214"/>
      <c r="S189" s="214"/>
      <c r="T189" s="214"/>
      <c r="U189" s="215"/>
      <c r="V189" s="210"/>
      <c r="W189" s="211"/>
      <c r="X189" s="211"/>
      <c r="Y189" s="211"/>
      <c r="Z189" s="211"/>
      <c r="AA189" s="211"/>
      <c r="AB189" s="211"/>
      <c r="AC189" s="211"/>
      <c r="AD189" s="212"/>
      <c r="AE189" s="218"/>
      <c r="AF189" s="218"/>
      <c r="AG189" s="218"/>
    </row>
    <row r="190" spans="2:30" ht="18.75" customHeight="1">
      <c r="B190" s="213" t="s">
        <v>47</v>
      </c>
      <c r="C190" s="214"/>
      <c r="D190" s="214"/>
      <c r="E190" s="214"/>
      <c r="F190" s="215"/>
      <c r="G190" s="213" t="s">
        <v>48</v>
      </c>
      <c r="H190" s="214"/>
      <c r="I190" s="214"/>
      <c r="J190" s="214"/>
      <c r="K190" s="214"/>
      <c r="L190" s="214"/>
      <c r="M190" s="214"/>
      <c r="N190" s="214"/>
      <c r="O190" s="214"/>
      <c r="P190" s="214"/>
      <c r="Q190" s="215"/>
      <c r="R190" s="209" t="s">
        <v>1</v>
      </c>
      <c r="S190" s="209"/>
      <c r="T190" s="213" t="s">
        <v>49</v>
      </c>
      <c r="U190" s="214"/>
      <c r="V190" s="214"/>
      <c r="W190" s="214"/>
      <c r="X190" s="214"/>
      <c r="Y190" s="214"/>
      <c r="Z190" s="214"/>
      <c r="AA190" s="214"/>
      <c r="AB190" s="214"/>
      <c r="AC190" s="214"/>
      <c r="AD190" s="215"/>
    </row>
    <row r="191" spans="2:30" ht="27" customHeight="1">
      <c r="B191" s="199">
        <f>'一覧予備'!$B$19</f>
      </c>
      <c r="C191" s="200"/>
      <c r="D191" s="200"/>
      <c r="E191" s="200"/>
      <c r="F191" s="201"/>
      <c r="G191" s="199">
        <f>IF(B189="","",VLOOKUP(B191,'選手データ入力'!$A$2:$N$42,2,0))</f>
      </c>
      <c r="H191" s="200"/>
      <c r="I191" s="200"/>
      <c r="J191" s="200"/>
      <c r="K191" s="200"/>
      <c r="L191" s="200"/>
      <c r="M191" s="200"/>
      <c r="N191" s="200"/>
      <c r="O191" s="200"/>
      <c r="P191" s="200"/>
      <c r="Q191" s="201"/>
      <c r="R191" s="205">
        <f>IF(B189="","",VLOOKUP(B191,'選手データ入力'!$A$2:$N$42,4,0))</f>
      </c>
      <c r="S191" s="206"/>
      <c r="T191" s="199">
        <f>IF(B191="","",'基本入力'!$B$9)</f>
      </c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1"/>
    </row>
    <row r="192" spans="2:30" ht="27" customHeight="1">
      <c r="B192" s="202"/>
      <c r="C192" s="203"/>
      <c r="D192" s="203"/>
      <c r="E192" s="203"/>
      <c r="F192" s="204"/>
      <c r="G192" s="202"/>
      <c r="H192" s="203"/>
      <c r="I192" s="203"/>
      <c r="J192" s="203"/>
      <c r="K192" s="203"/>
      <c r="L192" s="203"/>
      <c r="M192" s="203"/>
      <c r="N192" s="203"/>
      <c r="O192" s="203"/>
      <c r="P192" s="203"/>
      <c r="Q192" s="204"/>
      <c r="R192" s="207"/>
      <c r="S192" s="208"/>
      <c r="T192" s="202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4"/>
    </row>
    <row r="193" spans="1:32" ht="13.5">
      <c r="A193" s="9" t="s">
        <v>90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2:30" ht="17.25">
      <c r="B194" s="216" t="s">
        <v>51</v>
      </c>
      <c r="C194" s="216"/>
      <c r="D194" s="216"/>
      <c r="E194" s="216"/>
      <c r="F194" s="216"/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  <c r="AC194" s="216"/>
      <c r="AD194" s="216"/>
    </row>
    <row r="195" spans="2:33" ht="18.75" customHeight="1">
      <c r="B195" s="196" t="s">
        <v>91</v>
      </c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8"/>
      <c r="O195" s="192" t="s">
        <v>43</v>
      </c>
      <c r="P195" s="193"/>
      <c r="Q195" s="196" t="s">
        <v>46</v>
      </c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8"/>
      <c r="AE195" s="217" t="s">
        <v>96</v>
      </c>
      <c r="AF195" s="217"/>
      <c r="AG195" s="217"/>
    </row>
    <row r="196" spans="2:33" ht="31.5" customHeight="1">
      <c r="B196" s="210">
        <f>IF('選手データ入力'!K29="","",VLOOKUP(B198,'選手データ入力'!$A$2:$N$42,11,0))</f>
      </c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2"/>
      <c r="O196" s="194"/>
      <c r="P196" s="195"/>
      <c r="Q196" s="213" t="s">
        <v>44</v>
      </c>
      <c r="R196" s="214"/>
      <c r="S196" s="214"/>
      <c r="T196" s="214"/>
      <c r="U196" s="215"/>
      <c r="V196" s="210"/>
      <c r="W196" s="211"/>
      <c r="X196" s="211"/>
      <c r="Y196" s="211"/>
      <c r="Z196" s="211"/>
      <c r="AA196" s="211"/>
      <c r="AB196" s="211"/>
      <c r="AC196" s="211"/>
      <c r="AD196" s="212"/>
      <c r="AE196" s="218"/>
      <c r="AF196" s="218"/>
      <c r="AG196" s="218"/>
    </row>
    <row r="197" spans="2:30" ht="18.75" customHeight="1">
      <c r="B197" s="213" t="s">
        <v>47</v>
      </c>
      <c r="C197" s="214"/>
      <c r="D197" s="214"/>
      <c r="E197" s="214"/>
      <c r="F197" s="215"/>
      <c r="G197" s="213" t="s">
        <v>48</v>
      </c>
      <c r="H197" s="214"/>
      <c r="I197" s="214"/>
      <c r="J197" s="214"/>
      <c r="K197" s="214"/>
      <c r="L197" s="214"/>
      <c r="M197" s="214"/>
      <c r="N197" s="214"/>
      <c r="O197" s="214"/>
      <c r="P197" s="214"/>
      <c r="Q197" s="215"/>
      <c r="R197" s="209" t="s">
        <v>1</v>
      </c>
      <c r="S197" s="209"/>
      <c r="T197" s="213" t="s">
        <v>49</v>
      </c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5"/>
    </row>
    <row r="198" spans="2:30" ht="27" customHeight="1">
      <c r="B198" s="199">
        <f>'一覧予備'!$B$20</f>
      </c>
      <c r="C198" s="200"/>
      <c r="D198" s="200"/>
      <c r="E198" s="200"/>
      <c r="F198" s="201"/>
      <c r="G198" s="199">
        <f>IF(B196="","",VLOOKUP(B198,'選手データ入力'!$A$2:$N$42,2,0))</f>
      </c>
      <c r="H198" s="200"/>
      <c r="I198" s="200"/>
      <c r="J198" s="200"/>
      <c r="K198" s="200"/>
      <c r="L198" s="200"/>
      <c r="M198" s="200"/>
      <c r="N198" s="200"/>
      <c r="O198" s="200"/>
      <c r="P198" s="200"/>
      <c r="Q198" s="201"/>
      <c r="R198" s="205">
        <f>IF(B196="","",VLOOKUP(B198,'選手データ入力'!$A$2:$N$42,4,0))</f>
      </c>
      <c r="S198" s="206"/>
      <c r="T198" s="199">
        <f>IF(B198="","",'基本入力'!$B$9)</f>
      </c>
      <c r="U198" s="200"/>
      <c r="V198" s="200"/>
      <c r="W198" s="200"/>
      <c r="X198" s="200"/>
      <c r="Y198" s="200"/>
      <c r="Z198" s="200"/>
      <c r="AA198" s="200"/>
      <c r="AB198" s="200"/>
      <c r="AC198" s="200"/>
      <c r="AD198" s="201"/>
    </row>
    <row r="199" spans="2:30" ht="27" customHeight="1">
      <c r="B199" s="202"/>
      <c r="C199" s="203"/>
      <c r="D199" s="203"/>
      <c r="E199" s="203"/>
      <c r="F199" s="204"/>
      <c r="G199" s="202"/>
      <c r="H199" s="203"/>
      <c r="I199" s="203"/>
      <c r="J199" s="203"/>
      <c r="K199" s="203"/>
      <c r="L199" s="203"/>
      <c r="M199" s="203"/>
      <c r="N199" s="203"/>
      <c r="O199" s="203"/>
      <c r="P199" s="203"/>
      <c r="Q199" s="204"/>
      <c r="R199" s="207"/>
      <c r="S199" s="208"/>
      <c r="T199" s="202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4"/>
    </row>
    <row r="200" spans="1:32" ht="13.5">
      <c r="A200" s="9" t="s">
        <v>90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2:30" ht="17.25">
      <c r="B201" s="216" t="s">
        <v>51</v>
      </c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</row>
    <row r="202" spans="2:33" ht="18.75" customHeight="1">
      <c r="B202" s="196" t="s">
        <v>91</v>
      </c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8"/>
      <c r="O202" s="192" t="s">
        <v>43</v>
      </c>
      <c r="P202" s="193"/>
      <c r="Q202" s="196" t="s">
        <v>46</v>
      </c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8"/>
      <c r="AE202" s="217" t="s">
        <v>96</v>
      </c>
      <c r="AF202" s="217"/>
      <c r="AG202" s="217"/>
    </row>
    <row r="203" spans="2:33" ht="31.5" customHeight="1">
      <c r="B203" s="210">
        <f>IF('選手データ入力'!K30="","",VLOOKUP(B205,'選手データ入力'!$A$2:$N$42,11,0))</f>
      </c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2"/>
      <c r="O203" s="194"/>
      <c r="P203" s="195"/>
      <c r="Q203" s="213" t="s">
        <v>44</v>
      </c>
      <c r="R203" s="214"/>
      <c r="S203" s="214"/>
      <c r="T203" s="214"/>
      <c r="U203" s="215"/>
      <c r="V203" s="210"/>
      <c r="W203" s="211"/>
      <c r="X203" s="211"/>
      <c r="Y203" s="211"/>
      <c r="Z203" s="211"/>
      <c r="AA203" s="211"/>
      <c r="AB203" s="211"/>
      <c r="AC203" s="211"/>
      <c r="AD203" s="212"/>
      <c r="AE203" s="218"/>
      <c r="AF203" s="218"/>
      <c r="AG203" s="218"/>
    </row>
    <row r="204" spans="2:30" ht="18.75" customHeight="1">
      <c r="B204" s="213" t="s">
        <v>47</v>
      </c>
      <c r="C204" s="214"/>
      <c r="D204" s="214"/>
      <c r="E204" s="214"/>
      <c r="F204" s="215"/>
      <c r="G204" s="213" t="s">
        <v>48</v>
      </c>
      <c r="H204" s="214"/>
      <c r="I204" s="214"/>
      <c r="J204" s="214"/>
      <c r="K204" s="214"/>
      <c r="L204" s="214"/>
      <c r="M204" s="214"/>
      <c r="N204" s="214"/>
      <c r="O204" s="214"/>
      <c r="P204" s="214"/>
      <c r="Q204" s="215"/>
      <c r="R204" s="209" t="s">
        <v>1</v>
      </c>
      <c r="S204" s="209"/>
      <c r="T204" s="213" t="s">
        <v>49</v>
      </c>
      <c r="U204" s="214"/>
      <c r="V204" s="214"/>
      <c r="W204" s="214"/>
      <c r="X204" s="214"/>
      <c r="Y204" s="214"/>
      <c r="Z204" s="214"/>
      <c r="AA204" s="214"/>
      <c r="AB204" s="214"/>
      <c r="AC204" s="214"/>
      <c r="AD204" s="215"/>
    </row>
    <row r="205" spans="2:30" ht="27" customHeight="1">
      <c r="B205" s="199">
        <f>'一覧予備'!$B$21</f>
      </c>
      <c r="C205" s="200"/>
      <c r="D205" s="200"/>
      <c r="E205" s="200"/>
      <c r="F205" s="201"/>
      <c r="G205" s="199">
        <f>IF(B203="","",VLOOKUP(B205,'選手データ入力'!$A$2:$N$42,2,0))</f>
      </c>
      <c r="H205" s="200"/>
      <c r="I205" s="200"/>
      <c r="J205" s="200"/>
      <c r="K205" s="200"/>
      <c r="L205" s="200"/>
      <c r="M205" s="200"/>
      <c r="N205" s="200"/>
      <c r="O205" s="200"/>
      <c r="P205" s="200"/>
      <c r="Q205" s="201"/>
      <c r="R205" s="205">
        <f>IF(B203="","",VLOOKUP(B205,'選手データ入力'!$A$2:$N$42,4,0))</f>
      </c>
      <c r="S205" s="206"/>
      <c r="T205" s="199">
        <f>IF(B205="","",'基本入力'!$B$9)</f>
      </c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1"/>
    </row>
    <row r="206" spans="2:30" ht="27" customHeight="1">
      <c r="B206" s="202"/>
      <c r="C206" s="203"/>
      <c r="D206" s="203"/>
      <c r="E206" s="203"/>
      <c r="F206" s="204"/>
      <c r="G206" s="202"/>
      <c r="H206" s="203"/>
      <c r="I206" s="203"/>
      <c r="J206" s="203"/>
      <c r="K206" s="203"/>
      <c r="L206" s="203"/>
      <c r="M206" s="203"/>
      <c r="N206" s="203"/>
      <c r="O206" s="203"/>
      <c r="P206" s="203"/>
      <c r="Q206" s="204"/>
      <c r="R206" s="207"/>
      <c r="S206" s="208"/>
      <c r="T206" s="202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4"/>
    </row>
    <row r="207" spans="1:32" ht="13.5">
      <c r="A207" s="9" t="s">
        <v>90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2:30" ht="18" customHeight="1">
      <c r="B208" s="216" t="s">
        <v>51</v>
      </c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</row>
    <row r="209" spans="2:33" ht="19.5" customHeight="1">
      <c r="B209" s="196" t="s">
        <v>91</v>
      </c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8"/>
      <c r="O209" s="192" t="s">
        <v>43</v>
      </c>
      <c r="P209" s="193"/>
      <c r="Q209" s="196" t="s">
        <v>46</v>
      </c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8"/>
      <c r="AE209" s="217" t="s">
        <v>96</v>
      </c>
      <c r="AF209" s="217"/>
      <c r="AG209" s="217"/>
    </row>
    <row r="210" spans="2:33" ht="31.5" customHeight="1">
      <c r="B210" s="210">
        <f>IF('選手データ入力'!K31="","",VLOOKUP(B212,'選手データ入力'!$A$2:$N$42,11,0))</f>
      </c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2"/>
      <c r="O210" s="194"/>
      <c r="P210" s="195"/>
      <c r="Q210" s="213" t="s">
        <v>44</v>
      </c>
      <c r="R210" s="214"/>
      <c r="S210" s="214"/>
      <c r="T210" s="214"/>
      <c r="U210" s="215"/>
      <c r="V210" s="210"/>
      <c r="W210" s="211"/>
      <c r="X210" s="211"/>
      <c r="Y210" s="211"/>
      <c r="Z210" s="211"/>
      <c r="AA210" s="211"/>
      <c r="AB210" s="211"/>
      <c r="AC210" s="211"/>
      <c r="AD210" s="212"/>
      <c r="AE210" s="218"/>
      <c r="AF210" s="218"/>
      <c r="AG210" s="218"/>
    </row>
    <row r="211" spans="2:30" ht="18.75" customHeight="1">
      <c r="B211" s="213" t="s">
        <v>47</v>
      </c>
      <c r="C211" s="214"/>
      <c r="D211" s="214"/>
      <c r="E211" s="214"/>
      <c r="F211" s="215"/>
      <c r="G211" s="213" t="s">
        <v>48</v>
      </c>
      <c r="H211" s="214"/>
      <c r="I211" s="214"/>
      <c r="J211" s="214"/>
      <c r="K211" s="214"/>
      <c r="L211" s="214"/>
      <c r="M211" s="214"/>
      <c r="N211" s="214"/>
      <c r="O211" s="214"/>
      <c r="P211" s="214"/>
      <c r="Q211" s="215"/>
      <c r="R211" s="209" t="s">
        <v>1</v>
      </c>
      <c r="S211" s="209"/>
      <c r="T211" s="213" t="s">
        <v>49</v>
      </c>
      <c r="U211" s="214"/>
      <c r="V211" s="214"/>
      <c r="W211" s="214"/>
      <c r="X211" s="214"/>
      <c r="Y211" s="214"/>
      <c r="Z211" s="214"/>
      <c r="AA211" s="214"/>
      <c r="AB211" s="214"/>
      <c r="AC211" s="214"/>
      <c r="AD211" s="215"/>
    </row>
    <row r="212" spans="2:30" ht="27" customHeight="1">
      <c r="B212" s="199">
        <f>'一覧予備'!$B$22</f>
      </c>
      <c r="C212" s="200"/>
      <c r="D212" s="200"/>
      <c r="E212" s="200"/>
      <c r="F212" s="201"/>
      <c r="G212" s="199">
        <f>IF(B210="","",VLOOKUP(B212,'選手データ入力'!$A$2:$N$42,2,0))</f>
      </c>
      <c r="H212" s="200"/>
      <c r="I212" s="200"/>
      <c r="J212" s="200"/>
      <c r="K212" s="200"/>
      <c r="L212" s="200"/>
      <c r="M212" s="200"/>
      <c r="N212" s="200"/>
      <c r="O212" s="200"/>
      <c r="P212" s="200"/>
      <c r="Q212" s="201"/>
      <c r="R212" s="205">
        <f>IF(B210="","",VLOOKUP(B212,'選手データ入力'!$A$2:$N$42,4,0))</f>
      </c>
      <c r="S212" s="206"/>
      <c r="T212" s="199">
        <f>IF(B212="","",'基本入力'!$B$9)</f>
      </c>
      <c r="U212" s="200"/>
      <c r="V212" s="200"/>
      <c r="W212" s="200"/>
      <c r="X212" s="200"/>
      <c r="Y212" s="200"/>
      <c r="Z212" s="200"/>
      <c r="AA212" s="200"/>
      <c r="AB212" s="200"/>
      <c r="AC212" s="200"/>
      <c r="AD212" s="201"/>
    </row>
    <row r="213" spans="2:30" ht="27" customHeight="1">
      <c r="B213" s="202"/>
      <c r="C213" s="203"/>
      <c r="D213" s="203"/>
      <c r="E213" s="203"/>
      <c r="F213" s="204"/>
      <c r="G213" s="202"/>
      <c r="H213" s="203"/>
      <c r="I213" s="203"/>
      <c r="J213" s="203"/>
      <c r="K213" s="203"/>
      <c r="L213" s="203"/>
      <c r="M213" s="203"/>
      <c r="N213" s="203"/>
      <c r="O213" s="203"/>
      <c r="P213" s="203"/>
      <c r="Q213" s="204"/>
      <c r="R213" s="207"/>
      <c r="S213" s="208"/>
      <c r="T213" s="202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4"/>
    </row>
    <row r="214" spans="1:32" ht="13.5">
      <c r="A214" s="9" t="s">
        <v>90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2:30" ht="18" customHeight="1">
      <c r="B215" s="216" t="s">
        <v>51</v>
      </c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</row>
    <row r="216" spans="2:33" ht="19.5" customHeight="1">
      <c r="B216" s="196" t="s">
        <v>91</v>
      </c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8"/>
      <c r="O216" s="192" t="s">
        <v>43</v>
      </c>
      <c r="P216" s="193"/>
      <c r="Q216" s="196" t="s">
        <v>46</v>
      </c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8"/>
      <c r="AE216" s="217" t="s">
        <v>96</v>
      </c>
      <c r="AF216" s="217"/>
      <c r="AG216" s="217"/>
    </row>
    <row r="217" spans="2:33" ht="31.5" customHeight="1">
      <c r="B217" s="210">
        <f>IF('選手データ入力'!K32="","",VLOOKUP(B219,'選手データ入力'!$A$2:$N$42,11,0))</f>
      </c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2"/>
      <c r="O217" s="194"/>
      <c r="P217" s="195"/>
      <c r="Q217" s="213" t="s">
        <v>44</v>
      </c>
      <c r="R217" s="214"/>
      <c r="S217" s="214"/>
      <c r="T217" s="214"/>
      <c r="U217" s="215"/>
      <c r="V217" s="210"/>
      <c r="W217" s="211"/>
      <c r="X217" s="211"/>
      <c r="Y217" s="211"/>
      <c r="Z217" s="211"/>
      <c r="AA217" s="211"/>
      <c r="AB217" s="211"/>
      <c r="AC217" s="211"/>
      <c r="AD217" s="212"/>
      <c r="AE217" s="218"/>
      <c r="AF217" s="218"/>
      <c r="AG217" s="218"/>
    </row>
    <row r="218" spans="2:30" ht="18.75" customHeight="1">
      <c r="B218" s="213" t="s">
        <v>47</v>
      </c>
      <c r="C218" s="214"/>
      <c r="D218" s="214"/>
      <c r="E218" s="214"/>
      <c r="F218" s="215"/>
      <c r="G218" s="213" t="s">
        <v>48</v>
      </c>
      <c r="H218" s="214"/>
      <c r="I218" s="214"/>
      <c r="J218" s="214"/>
      <c r="K218" s="214"/>
      <c r="L218" s="214"/>
      <c r="M218" s="214"/>
      <c r="N218" s="214"/>
      <c r="O218" s="214"/>
      <c r="P218" s="214"/>
      <c r="Q218" s="215"/>
      <c r="R218" s="209" t="s">
        <v>1</v>
      </c>
      <c r="S218" s="209"/>
      <c r="T218" s="213" t="s">
        <v>49</v>
      </c>
      <c r="U218" s="214"/>
      <c r="V218" s="214"/>
      <c r="W218" s="214"/>
      <c r="X218" s="214"/>
      <c r="Y218" s="214"/>
      <c r="Z218" s="214"/>
      <c r="AA218" s="214"/>
      <c r="AB218" s="214"/>
      <c r="AC218" s="214"/>
      <c r="AD218" s="215"/>
    </row>
    <row r="219" spans="2:30" ht="27" customHeight="1">
      <c r="B219" s="199">
        <f>'一覧予備'!$B$23</f>
      </c>
      <c r="C219" s="200"/>
      <c r="D219" s="200"/>
      <c r="E219" s="200"/>
      <c r="F219" s="201"/>
      <c r="G219" s="199">
        <f>IF(B217="","",VLOOKUP(B219,'選手データ入力'!$A$2:$N$42,2,0))</f>
      </c>
      <c r="H219" s="200"/>
      <c r="I219" s="200"/>
      <c r="J219" s="200"/>
      <c r="K219" s="200"/>
      <c r="L219" s="200"/>
      <c r="M219" s="200"/>
      <c r="N219" s="200"/>
      <c r="O219" s="200"/>
      <c r="P219" s="200"/>
      <c r="Q219" s="201"/>
      <c r="R219" s="205">
        <f>IF(B217="","",VLOOKUP(B219,'選手データ入力'!$A$2:$N$42,4,0))</f>
      </c>
      <c r="S219" s="206"/>
      <c r="T219" s="199">
        <f>IF(B219="","",'基本入力'!$B$9)</f>
      </c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1"/>
    </row>
    <row r="220" spans="2:30" ht="27" customHeight="1">
      <c r="B220" s="202"/>
      <c r="C220" s="203"/>
      <c r="D220" s="203"/>
      <c r="E220" s="203"/>
      <c r="F220" s="204"/>
      <c r="G220" s="202"/>
      <c r="H220" s="203"/>
      <c r="I220" s="203"/>
      <c r="J220" s="203"/>
      <c r="K220" s="203"/>
      <c r="L220" s="203"/>
      <c r="M220" s="203"/>
      <c r="N220" s="203"/>
      <c r="O220" s="203"/>
      <c r="P220" s="203"/>
      <c r="Q220" s="204"/>
      <c r="R220" s="207"/>
      <c r="S220" s="208"/>
      <c r="T220" s="202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4"/>
    </row>
    <row r="221" spans="1:32" ht="13.5">
      <c r="A221" s="9" t="s">
        <v>90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3" spans="1:32" ht="13.5" customHeight="1">
      <c r="A223" s="9" t="s">
        <v>90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2:30" ht="17.25">
      <c r="B224" s="216" t="s">
        <v>51</v>
      </c>
      <c r="C224" s="216"/>
      <c r="D224" s="216"/>
      <c r="E224" s="216"/>
      <c r="F224" s="216"/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  <c r="AC224" s="216"/>
      <c r="AD224" s="216"/>
    </row>
    <row r="225" spans="2:33" s="7" customFormat="1" ht="18.75" customHeight="1">
      <c r="B225" s="196" t="s">
        <v>91</v>
      </c>
      <c r="C225" s="197"/>
      <c r="D225" s="197"/>
      <c r="E225" s="197"/>
      <c r="F225" s="197"/>
      <c r="G225" s="197"/>
      <c r="H225" s="197"/>
      <c r="I225" s="197"/>
      <c r="J225" s="197"/>
      <c r="K225" s="197"/>
      <c r="L225" s="197"/>
      <c r="M225" s="197"/>
      <c r="N225" s="198"/>
      <c r="O225" s="192" t="s">
        <v>43</v>
      </c>
      <c r="P225" s="193"/>
      <c r="Q225" s="196" t="s">
        <v>46</v>
      </c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8"/>
      <c r="AE225" s="217" t="s">
        <v>96</v>
      </c>
      <c r="AF225" s="217"/>
      <c r="AG225" s="217"/>
    </row>
    <row r="226" spans="2:33" ht="31.5" customHeight="1">
      <c r="B226" s="210">
        <f>IF('選手データ入力'!K33="","",VLOOKUP(B228,'選手データ入力'!$A$2:$N$42,11,0))</f>
      </c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2"/>
      <c r="O226" s="194"/>
      <c r="P226" s="195"/>
      <c r="Q226" s="213" t="s">
        <v>44</v>
      </c>
      <c r="R226" s="214"/>
      <c r="S226" s="214"/>
      <c r="T226" s="214"/>
      <c r="U226" s="215"/>
      <c r="V226" s="210"/>
      <c r="W226" s="211"/>
      <c r="X226" s="211"/>
      <c r="Y226" s="211"/>
      <c r="Z226" s="211"/>
      <c r="AA226" s="211"/>
      <c r="AB226" s="211"/>
      <c r="AC226" s="211"/>
      <c r="AD226" s="212"/>
      <c r="AE226" s="218"/>
      <c r="AF226" s="218"/>
      <c r="AG226" s="218"/>
    </row>
    <row r="227" spans="2:30" ht="18.75" customHeight="1">
      <c r="B227" s="213" t="s">
        <v>47</v>
      </c>
      <c r="C227" s="214"/>
      <c r="D227" s="214"/>
      <c r="E227" s="214"/>
      <c r="F227" s="215"/>
      <c r="G227" s="213" t="s">
        <v>48</v>
      </c>
      <c r="H227" s="214"/>
      <c r="I227" s="214"/>
      <c r="J227" s="214"/>
      <c r="K227" s="214"/>
      <c r="L227" s="214"/>
      <c r="M227" s="214"/>
      <c r="N227" s="214"/>
      <c r="O227" s="214"/>
      <c r="P227" s="214"/>
      <c r="Q227" s="215"/>
      <c r="R227" s="209" t="s">
        <v>1</v>
      </c>
      <c r="S227" s="209"/>
      <c r="T227" s="213" t="s">
        <v>49</v>
      </c>
      <c r="U227" s="214"/>
      <c r="V227" s="214"/>
      <c r="W227" s="214"/>
      <c r="X227" s="214"/>
      <c r="Y227" s="214"/>
      <c r="Z227" s="214"/>
      <c r="AA227" s="214"/>
      <c r="AB227" s="214"/>
      <c r="AC227" s="214"/>
      <c r="AD227" s="215"/>
    </row>
    <row r="228" spans="2:30" ht="27" customHeight="1">
      <c r="B228" s="199">
        <f>'一覧予備'!$B$24</f>
      </c>
      <c r="C228" s="200"/>
      <c r="D228" s="200"/>
      <c r="E228" s="200"/>
      <c r="F228" s="201"/>
      <c r="G228" s="199">
        <f>IF(B226="","",VLOOKUP(B228,'選手データ入力'!$A$2:$N$42,2,0))</f>
      </c>
      <c r="H228" s="200"/>
      <c r="I228" s="200"/>
      <c r="J228" s="200"/>
      <c r="K228" s="200"/>
      <c r="L228" s="200"/>
      <c r="M228" s="200"/>
      <c r="N228" s="200"/>
      <c r="O228" s="200"/>
      <c r="P228" s="200"/>
      <c r="Q228" s="201"/>
      <c r="R228" s="205">
        <f>IF(B226="","",VLOOKUP(B228,'選手データ入力'!$A$2:$N$42,4,0))</f>
      </c>
      <c r="S228" s="206"/>
      <c r="T228" s="199">
        <f>IF(B228="","",'基本入力'!$B$9)</f>
      </c>
      <c r="U228" s="200"/>
      <c r="V228" s="200"/>
      <c r="W228" s="200"/>
      <c r="X228" s="200"/>
      <c r="Y228" s="200"/>
      <c r="Z228" s="200"/>
      <c r="AA228" s="200"/>
      <c r="AB228" s="200"/>
      <c r="AC228" s="200"/>
      <c r="AD228" s="201"/>
    </row>
    <row r="229" spans="2:30" ht="27" customHeight="1">
      <c r="B229" s="202"/>
      <c r="C229" s="203"/>
      <c r="D229" s="203"/>
      <c r="E229" s="203"/>
      <c r="F229" s="204"/>
      <c r="G229" s="202"/>
      <c r="H229" s="203"/>
      <c r="I229" s="203"/>
      <c r="J229" s="203"/>
      <c r="K229" s="203"/>
      <c r="L229" s="203"/>
      <c r="M229" s="203"/>
      <c r="N229" s="203"/>
      <c r="O229" s="203"/>
      <c r="P229" s="203"/>
      <c r="Q229" s="204"/>
      <c r="R229" s="207"/>
      <c r="S229" s="208"/>
      <c r="T229" s="202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4"/>
    </row>
    <row r="230" spans="1:32" ht="13.5">
      <c r="A230" s="9" t="s">
        <v>90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2:30" ht="17.25">
      <c r="B231" s="216" t="s">
        <v>51</v>
      </c>
      <c r="C231" s="216"/>
      <c r="D231" s="216"/>
      <c r="E231" s="216"/>
      <c r="F231" s="216"/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  <c r="AC231" s="216"/>
      <c r="AD231" s="216"/>
    </row>
    <row r="232" spans="2:33" ht="18.75" customHeight="1">
      <c r="B232" s="196" t="s">
        <v>91</v>
      </c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8"/>
      <c r="O232" s="192" t="s">
        <v>43</v>
      </c>
      <c r="P232" s="193"/>
      <c r="Q232" s="196" t="s">
        <v>46</v>
      </c>
      <c r="R232" s="197"/>
      <c r="S232" s="197"/>
      <c r="T232" s="197"/>
      <c r="U232" s="197"/>
      <c r="V232" s="197"/>
      <c r="W232" s="197"/>
      <c r="X232" s="197"/>
      <c r="Y232" s="197"/>
      <c r="Z232" s="197"/>
      <c r="AA232" s="197"/>
      <c r="AB232" s="197"/>
      <c r="AC232" s="197"/>
      <c r="AD232" s="198"/>
      <c r="AE232" s="217" t="s">
        <v>96</v>
      </c>
      <c r="AF232" s="217"/>
      <c r="AG232" s="217"/>
    </row>
    <row r="233" spans="2:33" ht="31.5" customHeight="1">
      <c r="B233" s="210">
        <f>IF('選手データ入力'!K34="","",VLOOKUP(B235,'選手データ入力'!$A$2:$N$42,11,0))</f>
      </c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2"/>
      <c r="O233" s="194"/>
      <c r="P233" s="195"/>
      <c r="Q233" s="213" t="s">
        <v>44</v>
      </c>
      <c r="R233" s="214"/>
      <c r="S233" s="214"/>
      <c r="T233" s="214"/>
      <c r="U233" s="215"/>
      <c r="V233" s="210"/>
      <c r="W233" s="211"/>
      <c r="X233" s="211"/>
      <c r="Y233" s="211"/>
      <c r="Z233" s="211"/>
      <c r="AA233" s="211"/>
      <c r="AB233" s="211"/>
      <c r="AC233" s="211"/>
      <c r="AD233" s="212"/>
      <c r="AE233" s="218"/>
      <c r="AF233" s="218"/>
      <c r="AG233" s="218"/>
    </row>
    <row r="234" spans="2:30" ht="18.75" customHeight="1">
      <c r="B234" s="213" t="s">
        <v>47</v>
      </c>
      <c r="C234" s="214"/>
      <c r="D234" s="214"/>
      <c r="E234" s="214"/>
      <c r="F234" s="215"/>
      <c r="G234" s="213" t="s">
        <v>48</v>
      </c>
      <c r="H234" s="214"/>
      <c r="I234" s="214"/>
      <c r="J234" s="214"/>
      <c r="K234" s="214"/>
      <c r="L234" s="214"/>
      <c r="M234" s="214"/>
      <c r="N234" s="214"/>
      <c r="O234" s="214"/>
      <c r="P234" s="214"/>
      <c r="Q234" s="215"/>
      <c r="R234" s="209" t="s">
        <v>1</v>
      </c>
      <c r="S234" s="209"/>
      <c r="T234" s="213" t="s">
        <v>49</v>
      </c>
      <c r="U234" s="214"/>
      <c r="V234" s="214"/>
      <c r="W234" s="214"/>
      <c r="X234" s="214"/>
      <c r="Y234" s="214"/>
      <c r="Z234" s="214"/>
      <c r="AA234" s="214"/>
      <c r="AB234" s="214"/>
      <c r="AC234" s="214"/>
      <c r="AD234" s="215"/>
    </row>
    <row r="235" spans="2:30" ht="27" customHeight="1">
      <c r="B235" s="199">
        <f>'一覧予備'!$B$25</f>
      </c>
      <c r="C235" s="200"/>
      <c r="D235" s="200"/>
      <c r="E235" s="200"/>
      <c r="F235" s="201"/>
      <c r="G235" s="199">
        <f>IF(B233="","",VLOOKUP(B235,'選手データ入力'!$A$2:$N$42,2,0))</f>
      </c>
      <c r="H235" s="200"/>
      <c r="I235" s="200"/>
      <c r="J235" s="200"/>
      <c r="K235" s="200"/>
      <c r="L235" s="200"/>
      <c r="M235" s="200"/>
      <c r="N235" s="200"/>
      <c r="O235" s="200"/>
      <c r="P235" s="200"/>
      <c r="Q235" s="201"/>
      <c r="R235" s="205">
        <f>IF(B233="","",VLOOKUP(B235,'選手データ入力'!$A$2:$N$42,4,0))</f>
      </c>
      <c r="S235" s="206"/>
      <c r="T235" s="199">
        <f>IF(B235="","",'基本入力'!$B$9)</f>
      </c>
      <c r="U235" s="200"/>
      <c r="V235" s="200"/>
      <c r="W235" s="200"/>
      <c r="X235" s="200"/>
      <c r="Y235" s="200"/>
      <c r="Z235" s="200"/>
      <c r="AA235" s="200"/>
      <c r="AB235" s="200"/>
      <c r="AC235" s="200"/>
      <c r="AD235" s="201"/>
    </row>
    <row r="236" spans="2:30" ht="27" customHeight="1">
      <c r="B236" s="202"/>
      <c r="C236" s="203"/>
      <c r="D236" s="203"/>
      <c r="E236" s="203"/>
      <c r="F236" s="204"/>
      <c r="G236" s="202"/>
      <c r="H236" s="203"/>
      <c r="I236" s="203"/>
      <c r="J236" s="203"/>
      <c r="K236" s="203"/>
      <c r="L236" s="203"/>
      <c r="M236" s="203"/>
      <c r="N236" s="203"/>
      <c r="O236" s="203"/>
      <c r="P236" s="203"/>
      <c r="Q236" s="204"/>
      <c r="R236" s="207"/>
      <c r="S236" s="208"/>
      <c r="T236" s="202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4"/>
    </row>
    <row r="237" spans="1:32" ht="13.5">
      <c r="A237" s="9" t="s">
        <v>90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2:30" ht="17.25">
      <c r="B238" s="216" t="s">
        <v>51</v>
      </c>
      <c r="C238" s="216"/>
      <c r="D238" s="216"/>
      <c r="E238" s="216"/>
      <c r="F238" s="216"/>
      <c r="G238" s="216"/>
      <c r="H238" s="216"/>
      <c r="I238" s="216"/>
      <c r="J238" s="216"/>
      <c r="K238" s="216"/>
      <c r="L238" s="216"/>
      <c r="M238" s="216"/>
      <c r="N238" s="216"/>
      <c r="O238" s="216"/>
      <c r="P238" s="216"/>
      <c r="Q238" s="216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  <c r="AC238" s="216"/>
      <c r="AD238" s="216"/>
    </row>
    <row r="239" spans="2:33" ht="18.75" customHeight="1">
      <c r="B239" s="196" t="s">
        <v>91</v>
      </c>
      <c r="C239" s="197"/>
      <c r="D239" s="197"/>
      <c r="E239" s="197"/>
      <c r="F239" s="197"/>
      <c r="G239" s="197"/>
      <c r="H239" s="197"/>
      <c r="I239" s="197"/>
      <c r="J239" s="197"/>
      <c r="K239" s="197"/>
      <c r="L239" s="197"/>
      <c r="M239" s="197"/>
      <c r="N239" s="198"/>
      <c r="O239" s="192" t="s">
        <v>43</v>
      </c>
      <c r="P239" s="193"/>
      <c r="Q239" s="196" t="s">
        <v>46</v>
      </c>
      <c r="R239" s="197"/>
      <c r="S239" s="197"/>
      <c r="T239" s="197"/>
      <c r="U239" s="197"/>
      <c r="V239" s="197"/>
      <c r="W239" s="197"/>
      <c r="X239" s="197"/>
      <c r="Y239" s="197"/>
      <c r="Z239" s="197"/>
      <c r="AA239" s="197"/>
      <c r="AB239" s="197"/>
      <c r="AC239" s="197"/>
      <c r="AD239" s="198"/>
      <c r="AE239" s="217" t="s">
        <v>96</v>
      </c>
      <c r="AF239" s="217"/>
      <c r="AG239" s="217"/>
    </row>
    <row r="240" spans="2:33" ht="31.5" customHeight="1">
      <c r="B240" s="210">
        <f>IF('選手データ入力'!K35="","",VLOOKUP(B242,'選手データ入力'!$A$2:$N$42,11,0))</f>
      </c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2"/>
      <c r="O240" s="194"/>
      <c r="P240" s="195"/>
      <c r="Q240" s="213" t="s">
        <v>44</v>
      </c>
      <c r="R240" s="214"/>
      <c r="S240" s="214"/>
      <c r="T240" s="214"/>
      <c r="U240" s="215"/>
      <c r="V240" s="210"/>
      <c r="W240" s="211"/>
      <c r="X240" s="211"/>
      <c r="Y240" s="211"/>
      <c r="Z240" s="211"/>
      <c r="AA240" s="211"/>
      <c r="AB240" s="211"/>
      <c r="AC240" s="211"/>
      <c r="AD240" s="212"/>
      <c r="AE240" s="218"/>
      <c r="AF240" s="218"/>
      <c r="AG240" s="218"/>
    </row>
    <row r="241" spans="2:30" ht="18.75" customHeight="1">
      <c r="B241" s="213" t="s">
        <v>47</v>
      </c>
      <c r="C241" s="214"/>
      <c r="D241" s="214"/>
      <c r="E241" s="214"/>
      <c r="F241" s="215"/>
      <c r="G241" s="213" t="s">
        <v>48</v>
      </c>
      <c r="H241" s="214"/>
      <c r="I241" s="214"/>
      <c r="J241" s="214"/>
      <c r="K241" s="214"/>
      <c r="L241" s="214"/>
      <c r="M241" s="214"/>
      <c r="N241" s="214"/>
      <c r="O241" s="214"/>
      <c r="P241" s="214"/>
      <c r="Q241" s="215"/>
      <c r="R241" s="209" t="s">
        <v>1</v>
      </c>
      <c r="S241" s="209"/>
      <c r="T241" s="213" t="s">
        <v>49</v>
      </c>
      <c r="U241" s="214"/>
      <c r="V241" s="214"/>
      <c r="W241" s="214"/>
      <c r="X241" s="214"/>
      <c r="Y241" s="214"/>
      <c r="Z241" s="214"/>
      <c r="AA241" s="214"/>
      <c r="AB241" s="214"/>
      <c r="AC241" s="214"/>
      <c r="AD241" s="215"/>
    </row>
    <row r="242" spans="2:30" ht="27" customHeight="1">
      <c r="B242" s="199">
        <f>'一覧予備'!$B$26</f>
      </c>
      <c r="C242" s="200"/>
      <c r="D242" s="200"/>
      <c r="E242" s="200"/>
      <c r="F242" s="201"/>
      <c r="G242" s="199">
        <f>IF(B240="","",VLOOKUP(B242,'選手データ入力'!$A$2:$N$42,2,0))</f>
      </c>
      <c r="H242" s="200"/>
      <c r="I242" s="200"/>
      <c r="J242" s="200"/>
      <c r="K242" s="200"/>
      <c r="L242" s="200"/>
      <c r="M242" s="200"/>
      <c r="N242" s="200"/>
      <c r="O242" s="200"/>
      <c r="P242" s="200"/>
      <c r="Q242" s="201"/>
      <c r="R242" s="205">
        <f>IF(B240="","",VLOOKUP(B242,'選手データ入力'!$A$2:$N$42,4,0))</f>
      </c>
      <c r="S242" s="206"/>
      <c r="T242" s="199">
        <f>IF(B242="","",'基本入力'!$B$9)</f>
      </c>
      <c r="U242" s="200"/>
      <c r="V242" s="200"/>
      <c r="W242" s="200"/>
      <c r="X242" s="200"/>
      <c r="Y242" s="200"/>
      <c r="Z242" s="200"/>
      <c r="AA242" s="200"/>
      <c r="AB242" s="200"/>
      <c r="AC242" s="200"/>
      <c r="AD242" s="201"/>
    </row>
    <row r="243" spans="2:30" ht="27" customHeight="1">
      <c r="B243" s="202"/>
      <c r="C243" s="203"/>
      <c r="D243" s="203"/>
      <c r="E243" s="203"/>
      <c r="F243" s="204"/>
      <c r="G243" s="202"/>
      <c r="H243" s="203"/>
      <c r="I243" s="203"/>
      <c r="J243" s="203"/>
      <c r="K243" s="203"/>
      <c r="L243" s="203"/>
      <c r="M243" s="203"/>
      <c r="N243" s="203"/>
      <c r="O243" s="203"/>
      <c r="P243" s="203"/>
      <c r="Q243" s="204"/>
      <c r="R243" s="207"/>
      <c r="S243" s="208"/>
      <c r="T243" s="202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4"/>
    </row>
    <row r="244" spans="1:32" ht="13.5">
      <c r="A244" s="9" t="s">
        <v>90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2:30" ht="18" customHeight="1">
      <c r="B245" s="216" t="s">
        <v>51</v>
      </c>
      <c r="C245" s="216"/>
      <c r="D245" s="216"/>
      <c r="E245" s="216"/>
      <c r="F245" s="216"/>
      <c r="G245" s="216"/>
      <c r="H245" s="216"/>
      <c r="I245" s="216"/>
      <c r="J245" s="216"/>
      <c r="K245" s="216"/>
      <c r="L245" s="216"/>
      <c r="M245" s="216"/>
      <c r="N245" s="216"/>
      <c r="O245" s="216"/>
      <c r="P245" s="216"/>
      <c r="Q245" s="216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  <c r="AC245" s="216"/>
      <c r="AD245" s="216"/>
    </row>
    <row r="246" spans="2:33" ht="19.5" customHeight="1">
      <c r="B246" s="196" t="s">
        <v>91</v>
      </c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8"/>
      <c r="O246" s="192" t="s">
        <v>43</v>
      </c>
      <c r="P246" s="193"/>
      <c r="Q246" s="196" t="s">
        <v>46</v>
      </c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8"/>
      <c r="AE246" s="217" t="s">
        <v>96</v>
      </c>
      <c r="AF246" s="217"/>
      <c r="AG246" s="217"/>
    </row>
    <row r="247" spans="2:33" ht="31.5" customHeight="1">
      <c r="B247" s="210">
        <f>IF('選手データ入力'!K36="","",VLOOKUP(B249,'選手データ入力'!$A$2:$N$42,11,0))</f>
      </c>
      <c r="C247" s="211"/>
      <c r="D247" s="211"/>
      <c r="E247" s="211"/>
      <c r="F247" s="211"/>
      <c r="G247" s="211"/>
      <c r="H247" s="211"/>
      <c r="I247" s="211"/>
      <c r="J247" s="211"/>
      <c r="K247" s="211"/>
      <c r="L247" s="211"/>
      <c r="M247" s="211"/>
      <c r="N247" s="212"/>
      <c r="O247" s="194"/>
      <c r="P247" s="195"/>
      <c r="Q247" s="213" t="s">
        <v>44</v>
      </c>
      <c r="R247" s="214"/>
      <c r="S247" s="214"/>
      <c r="T247" s="214"/>
      <c r="U247" s="215"/>
      <c r="V247" s="210"/>
      <c r="W247" s="211"/>
      <c r="X247" s="211"/>
      <c r="Y247" s="211"/>
      <c r="Z247" s="211"/>
      <c r="AA247" s="211"/>
      <c r="AB247" s="211"/>
      <c r="AC247" s="211"/>
      <c r="AD247" s="212"/>
      <c r="AE247" s="218"/>
      <c r="AF247" s="218"/>
      <c r="AG247" s="218"/>
    </row>
    <row r="248" spans="2:30" ht="18.75" customHeight="1">
      <c r="B248" s="213" t="s">
        <v>47</v>
      </c>
      <c r="C248" s="214"/>
      <c r="D248" s="214"/>
      <c r="E248" s="214"/>
      <c r="F248" s="215"/>
      <c r="G248" s="213" t="s">
        <v>48</v>
      </c>
      <c r="H248" s="214"/>
      <c r="I248" s="214"/>
      <c r="J248" s="214"/>
      <c r="K248" s="214"/>
      <c r="L248" s="214"/>
      <c r="M248" s="214"/>
      <c r="N248" s="214"/>
      <c r="O248" s="214"/>
      <c r="P248" s="214"/>
      <c r="Q248" s="215"/>
      <c r="R248" s="209" t="s">
        <v>1</v>
      </c>
      <c r="S248" s="209"/>
      <c r="T248" s="213" t="s">
        <v>49</v>
      </c>
      <c r="U248" s="214"/>
      <c r="V248" s="214"/>
      <c r="W248" s="214"/>
      <c r="X248" s="214"/>
      <c r="Y248" s="214"/>
      <c r="Z248" s="214"/>
      <c r="AA248" s="214"/>
      <c r="AB248" s="214"/>
      <c r="AC248" s="214"/>
      <c r="AD248" s="215"/>
    </row>
    <row r="249" spans="2:30" ht="27" customHeight="1">
      <c r="B249" s="199">
        <f>'一覧予備'!$B$27</f>
      </c>
      <c r="C249" s="200"/>
      <c r="D249" s="200"/>
      <c r="E249" s="200"/>
      <c r="F249" s="201"/>
      <c r="G249" s="199">
        <f>IF(B247="","",VLOOKUP(B249,'選手データ入力'!$A$2:$N$42,2,0))</f>
      </c>
      <c r="H249" s="200"/>
      <c r="I249" s="200"/>
      <c r="J249" s="200"/>
      <c r="K249" s="200"/>
      <c r="L249" s="200"/>
      <c r="M249" s="200"/>
      <c r="N249" s="200"/>
      <c r="O249" s="200"/>
      <c r="P249" s="200"/>
      <c r="Q249" s="201"/>
      <c r="R249" s="205">
        <f>IF(B247="","",VLOOKUP(B249,'選手データ入力'!$A$2:$N$42,4,0))</f>
      </c>
      <c r="S249" s="206"/>
      <c r="T249" s="199">
        <f>IF(B249="","",'基本入力'!$B$9)</f>
      </c>
      <c r="U249" s="200"/>
      <c r="V249" s="200"/>
      <c r="W249" s="200"/>
      <c r="X249" s="200"/>
      <c r="Y249" s="200"/>
      <c r="Z249" s="200"/>
      <c r="AA249" s="200"/>
      <c r="AB249" s="200"/>
      <c r="AC249" s="200"/>
      <c r="AD249" s="201"/>
    </row>
    <row r="250" spans="2:30" ht="27" customHeight="1">
      <c r="B250" s="202"/>
      <c r="C250" s="203"/>
      <c r="D250" s="203"/>
      <c r="E250" s="203"/>
      <c r="F250" s="204"/>
      <c r="G250" s="202"/>
      <c r="H250" s="203"/>
      <c r="I250" s="203"/>
      <c r="J250" s="203"/>
      <c r="K250" s="203"/>
      <c r="L250" s="203"/>
      <c r="M250" s="203"/>
      <c r="N250" s="203"/>
      <c r="O250" s="203"/>
      <c r="P250" s="203"/>
      <c r="Q250" s="204"/>
      <c r="R250" s="207"/>
      <c r="S250" s="208"/>
      <c r="T250" s="202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4"/>
    </row>
    <row r="251" spans="1:32" ht="13.5">
      <c r="A251" s="9" t="s">
        <v>90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2:30" ht="18" customHeight="1">
      <c r="B252" s="216" t="s">
        <v>51</v>
      </c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  <c r="AC252" s="216"/>
      <c r="AD252" s="216"/>
    </row>
    <row r="253" spans="2:33" ht="19.5" customHeight="1">
      <c r="B253" s="196" t="s">
        <v>91</v>
      </c>
      <c r="C253" s="197"/>
      <c r="D253" s="197"/>
      <c r="E253" s="197"/>
      <c r="F253" s="197"/>
      <c r="G253" s="197"/>
      <c r="H253" s="197"/>
      <c r="I253" s="197"/>
      <c r="J253" s="197"/>
      <c r="K253" s="197"/>
      <c r="L253" s="197"/>
      <c r="M253" s="197"/>
      <c r="N253" s="198"/>
      <c r="O253" s="192" t="s">
        <v>43</v>
      </c>
      <c r="P253" s="193"/>
      <c r="Q253" s="196" t="s">
        <v>46</v>
      </c>
      <c r="R253" s="197"/>
      <c r="S253" s="197"/>
      <c r="T253" s="197"/>
      <c r="U253" s="197"/>
      <c r="V253" s="197"/>
      <c r="W253" s="197"/>
      <c r="X253" s="197"/>
      <c r="Y253" s="197"/>
      <c r="Z253" s="197"/>
      <c r="AA253" s="197"/>
      <c r="AB253" s="197"/>
      <c r="AC253" s="197"/>
      <c r="AD253" s="198"/>
      <c r="AE253" s="217" t="s">
        <v>96</v>
      </c>
      <c r="AF253" s="217"/>
      <c r="AG253" s="217"/>
    </row>
    <row r="254" spans="2:33" ht="31.5" customHeight="1">
      <c r="B254" s="210">
        <f>IF('選手データ入力'!K37="","",VLOOKUP(B256,'選手データ入力'!$A$2:$N$42,11,0))</f>
      </c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2"/>
      <c r="O254" s="194"/>
      <c r="P254" s="195"/>
      <c r="Q254" s="213" t="s">
        <v>44</v>
      </c>
      <c r="R254" s="214"/>
      <c r="S254" s="214"/>
      <c r="T254" s="214"/>
      <c r="U254" s="215"/>
      <c r="V254" s="210"/>
      <c r="W254" s="211"/>
      <c r="X254" s="211"/>
      <c r="Y254" s="211"/>
      <c r="Z254" s="211"/>
      <c r="AA254" s="211"/>
      <c r="AB254" s="211"/>
      <c r="AC254" s="211"/>
      <c r="AD254" s="212"/>
      <c r="AE254" s="218"/>
      <c r="AF254" s="218"/>
      <c r="AG254" s="218"/>
    </row>
    <row r="255" spans="2:30" ht="18.75" customHeight="1">
      <c r="B255" s="213" t="s">
        <v>47</v>
      </c>
      <c r="C255" s="214"/>
      <c r="D255" s="214"/>
      <c r="E255" s="214"/>
      <c r="F255" s="215"/>
      <c r="G255" s="213" t="s">
        <v>48</v>
      </c>
      <c r="H255" s="214"/>
      <c r="I255" s="214"/>
      <c r="J255" s="214"/>
      <c r="K255" s="214"/>
      <c r="L255" s="214"/>
      <c r="M255" s="214"/>
      <c r="N255" s="214"/>
      <c r="O255" s="214"/>
      <c r="P255" s="214"/>
      <c r="Q255" s="215"/>
      <c r="R255" s="209" t="s">
        <v>1</v>
      </c>
      <c r="S255" s="209"/>
      <c r="T255" s="213" t="s">
        <v>49</v>
      </c>
      <c r="U255" s="214"/>
      <c r="V255" s="214"/>
      <c r="W255" s="214"/>
      <c r="X255" s="214"/>
      <c r="Y255" s="214"/>
      <c r="Z255" s="214"/>
      <c r="AA255" s="214"/>
      <c r="AB255" s="214"/>
      <c r="AC255" s="214"/>
      <c r="AD255" s="215"/>
    </row>
    <row r="256" spans="2:30" ht="27" customHeight="1">
      <c r="B256" s="199">
        <f>'一覧予備'!$B$28</f>
      </c>
      <c r="C256" s="200"/>
      <c r="D256" s="200"/>
      <c r="E256" s="200"/>
      <c r="F256" s="201"/>
      <c r="G256" s="199">
        <f>IF(B254="","",VLOOKUP(B256,'選手データ入力'!$A$2:$N$42,2,0))</f>
      </c>
      <c r="H256" s="200"/>
      <c r="I256" s="200"/>
      <c r="J256" s="200"/>
      <c r="K256" s="200"/>
      <c r="L256" s="200"/>
      <c r="M256" s="200"/>
      <c r="N256" s="200"/>
      <c r="O256" s="200"/>
      <c r="P256" s="200"/>
      <c r="Q256" s="201"/>
      <c r="R256" s="205">
        <f>IF(B254="","",VLOOKUP(B256,'選手データ入力'!$A$2:$N$42,4,0))</f>
      </c>
      <c r="S256" s="206"/>
      <c r="T256" s="199">
        <f>IF(B256="","",'基本入力'!$B$9)</f>
      </c>
      <c r="U256" s="200"/>
      <c r="V256" s="200"/>
      <c r="W256" s="200"/>
      <c r="X256" s="200"/>
      <c r="Y256" s="200"/>
      <c r="Z256" s="200"/>
      <c r="AA256" s="200"/>
      <c r="AB256" s="200"/>
      <c r="AC256" s="200"/>
      <c r="AD256" s="201"/>
    </row>
    <row r="257" spans="2:30" ht="27" customHeight="1">
      <c r="B257" s="202"/>
      <c r="C257" s="203"/>
      <c r="D257" s="203"/>
      <c r="E257" s="203"/>
      <c r="F257" s="204"/>
      <c r="G257" s="202"/>
      <c r="H257" s="203"/>
      <c r="I257" s="203"/>
      <c r="J257" s="203"/>
      <c r="K257" s="203"/>
      <c r="L257" s="203"/>
      <c r="M257" s="203"/>
      <c r="N257" s="203"/>
      <c r="O257" s="203"/>
      <c r="P257" s="203"/>
      <c r="Q257" s="204"/>
      <c r="R257" s="207"/>
      <c r="S257" s="208"/>
      <c r="T257" s="202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4"/>
    </row>
    <row r="258" spans="1:32" ht="13.5">
      <c r="A258" s="9" t="s">
        <v>90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60" spans="1:31" ht="13.5" customHeight="1">
      <c r="A260" s="9" t="s">
        <v>90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</row>
    <row r="261" spans="2:30" ht="17.25">
      <c r="B261" s="216" t="s">
        <v>51</v>
      </c>
      <c r="C261" s="216"/>
      <c r="D261" s="216"/>
      <c r="E261" s="216"/>
      <c r="F261" s="216"/>
      <c r="G261" s="216"/>
      <c r="H261" s="216"/>
      <c r="I261" s="216"/>
      <c r="J261" s="216"/>
      <c r="K261" s="216"/>
      <c r="L261" s="216"/>
      <c r="M261" s="216"/>
      <c r="N261" s="216"/>
      <c r="O261" s="216"/>
      <c r="P261" s="216"/>
      <c r="Q261" s="216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  <c r="AC261" s="216"/>
      <c r="AD261" s="216"/>
    </row>
    <row r="262" spans="2:33" s="7" customFormat="1" ht="18.75" customHeight="1">
      <c r="B262" s="196" t="s">
        <v>91</v>
      </c>
      <c r="C262" s="197"/>
      <c r="D262" s="197"/>
      <c r="E262" s="197"/>
      <c r="F262" s="197"/>
      <c r="G262" s="197"/>
      <c r="H262" s="197"/>
      <c r="I262" s="197"/>
      <c r="J262" s="197"/>
      <c r="K262" s="197"/>
      <c r="L262" s="197"/>
      <c r="M262" s="197"/>
      <c r="N262" s="198"/>
      <c r="O262" s="192" t="s">
        <v>43</v>
      </c>
      <c r="P262" s="193"/>
      <c r="Q262" s="196" t="s">
        <v>46</v>
      </c>
      <c r="R262" s="197"/>
      <c r="S262" s="197"/>
      <c r="T262" s="197"/>
      <c r="U262" s="197"/>
      <c r="V262" s="197"/>
      <c r="W262" s="197"/>
      <c r="X262" s="197"/>
      <c r="Y262" s="197"/>
      <c r="Z262" s="197"/>
      <c r="AA262" s="197"/>
      <c r="AB262" s="197"/>
      <c r="AC262" s="197"/>
      <c r="AD262" s="198"/>
      <c r="AE262" s="217" t="s">
        <v>96</v>
      </c>
      <c r="AF262" s="217"/>
      <c r="AG262" s="217"/>
    </row>
    <row r="263" spans="2:33" ht="31.5" customHeight="1">
      <c r="B263" s="210">
        <f>IF('選手データ入力'!K38="","",VLOOKUP(B265,'選手データ入力'!$A$2:$N$42,11,0))</f>
      </c>
      <c r="C263" s="211"/>
      <c r="D263" s="211"/>
      <c r="E263" s="211"/>
      <c r="F263" s="211"/>
      <c r="G263" s="211"/>
      <c r="H263" s="211"/>
      <c r="I263" s="211"/>
      <c r="J263" s="211"/>
      <c r="K263" s="211"/>
      <c r="L263" s="211"/>
      <c r="M263" s="211"/>
      <c r="N263" s="212"/>
      <c r="O263" s="194"/>
      <c r="P263" s="195"/>
      <c r="Q263" s="213" t="s">
        <v>44</v>
      </c>
      <c r="R263" s="214"/>
      <c r="S263" s="214"/>
      <c r="T263" s="214"/>
      <c r="U263" s="215"/>
      <c r="V263" s="210"/>
      <c r="W263" s="211"/>
      <c r="X263" s="211"/>
      <c r="Y263" s="211"/>
      <c r="Z263" s="211"/>
      <c r="AA263" s="211"/>
      <c r="AB263" s="211"/>
      <c r="AC263" s="211"/>
      <c r="AD263" s="212"/>
      <c r="AE263" s="218"/>
      <c r="AF263" s="218"/>
      <c r="AG263" s="218"/>
    </row>
    <row r="264" spans="2:30" ht="18.75" customHeight="1">
      <c r="B264" s="213" t="s">
        <v>47</v>
      </c>
      <c r="C264" s="214"/>
      <c r="D264" s="214"/>
      <c r="E264" s="214"/>
      <c r="F264" s="215"/>
      <c r="G264" s="213" t="s">
        <v>48</v>
      </c>
      <c r="H264" s="214"/>
      <c r="I264" s="214"/>
      <c r="J264" s="214"/>
      <c r="K264" s="214"/>
      <c r="L264" s="214"/>
      <c r="M264" s="214"/>
      <c r="N264" s="214"/>
      <c r="O264" s="214"/>
      <c r="P264" s="214"/>
      <c r="Q264" s="215"/>
      <c r="R264" s="209" t="s">
        <v>1</v>
      </c>
      <c r="S264" s="209"/>
      <c r="T264" s="213" t="s">
        <v>49</v>
      </c>
      <c r="U264" s="214"/>
      <c r="V264" s="214"/>
      <c r="W264" s="214"/>
      <c r="X264" s="214"/>
      <c r="Y264" s="214"/>
      <c r="Z264" s="214"/>
      <c r="AA264" s="214"/>
      <c r="AB264" s="214"/>
      <c r="AC264" s="214"/>
      <c r="AD264" s="215"/>
    </row>
    <row r="265" spans="2:30" ht="27" customHeight="1">
      <c r="B265" s="199">
        <f>'一覧予備'!$B$29</f>
      </c>
      <c r="C265" s="200"/>
      <c r="D265" s="200"/>
      <c r="E265" s="200"/>
      <c r="F265" s="201"/>
      <c r="G265" s="199">
        <f>IF(B263="","",VLOOKUP(B265,'選手データ入力'!$A$2:$N$42,2,0))</f>
      </c>
      <c r="H265" s="200"/>
      <c r="I265" s="200"/>
      <c r="J265" s="200"/>
      <c r="K265" s="200"/>
      <c r="L265" s="200"/>
      <c r="M265" s="200"/>
      <c r="N265" s="200"/>
      <c r="O265" s="200"/>
      <c r="P265" s="200"/>
      <c r="Q265" s="201"/>
      <c r="R265" s="205">
        <f>IF(B263="","",VLOOKUP(B265,'選手データ入力'!$A$2:$N$42,4,0))</f>
      </c>
      <c r="S265" s="206"/>
      <c r="T265" s="199">
        <f>IF(B265="","",'基本入力'!$B$9)</f>
      </c>
      <c r="U265" s="200"/>
      <c r="V265" s="200"/>
      <c r="W265" s="200"/>
      <c r="X265" s="200"/>
      <c r="Y265" s="200"/>
      <c r="Z265" s="200"/>
      <c r="AA265" s="200"/>
      <c r="AB265" s="200"/>
      <c r="AC265" s="200"/>
      <c r="AD265" s="201"/>
    </row>
    <row r="266" spans="2:30" ht="27" customHeight="1">
      <c r="B266" s="202"/>
      <c r="C266" s="203"/>
      <c r="D266" s="203"/>
      <c r="E266" s="203"/>
      <c r="F266" s="204"/>
      <c r="G266" s="202"/>
      <c r="H266" s="203"/>
      <c r="I266" s="203"/>
      <c r="J266" s="203"/>
      <c r="K266" s="203"/>
      <c r="L266" s="203"/>
      <c r="M266" s="203"/>
      <c r="N266" s="203"/>
      <c r="O266" s="203"/>
      <c r="P266" s="203"/>
      <c r="Q266" s="204"/>
      <c r="R266" s="207"/>
      <c r="S266" s="208"/>
      <c r="T266" s="202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4"/>
    </row>
    <row r="267" spans="1:32" ht="13.5">
      <c r="A267" s="9" t="s">
        <v>90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2:30" ht="17.25">
      <c r="B268" s="216" t="s">
        <v>51</v>
      </c>
      <c r="C268" s="216"/>
      <c r="D268" s="216"/>
      <c r="E268" s="216"/>
      <c r="F268" s="216"/>
      <c r="G268" s="216"/>
      <c r="H268" s="216"/>
      <c r="I268" s="216"/>
      <c r="J268" s="216"/>
      <c r="K268" s="216"/>
      <c r="L268" s="216"/>
      <c r="M268" s="216"/>
      <c r="N268" s="216"/>
      <c r="O268" s="216"/>
      <c r="P268" s="216"/>
      <c r="Q268" s="216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  <c r="AC268" s="216"/>
      <c r="AD268" s="216"/>
    </row>
    <row r="269" spans="2:33" ht="18.75" customHeight="1">
      <c r="B269" s="196" t="s">
        <v>91</v>
      </c>
      <c r="C269" s="197"/>
      <c r="D269" s="197"/>
      <c r="E269" s="197"/>
      <c r="F269" s="197"/>
      <c r="G269" s="197"/>
      <c r="H269" s="197"/>
      <c r="I269" s="197"/>
      <c r="J269" s="197"/>
      <c r="K269" s="197"/>
      <c r="L269" s="197"/>
      <c r="M269" s="197"/>
      <c r="N269" s="198"/>
      <c r="O269" s="192" t="s">
        <v>43</v>
      </c>
      <c r="P269" s="193"/>
      <c r="Q269" s="196" t="s">
        <v>46</v>
      </c>
      <c r="R269" s="197"/>
      <c r="S269" s="197"/>
      <c r="T269" s="197"/>
      <c r="U269" s="197"/>
      <c r="V269" s="197"/>
      <c r="W269" s="197"/>
      <c r="X269" s="197"/>
      <c r="Y269" s="197"/>
      <c r="Z269" s="197"/>
      <c r="AA269" s="197"/>
      <c r="AB269" s="197"/>
      <c r="AC269" s="197"/>
      <c r="AD269" s="198"/>
      <c r="AE269" s="217" t="s">
        <v>96</v>
      </c>
      <c r="AF269" s="217"/>
      <c r="AG269" s="217"/>
    </row>
    <row r="270" spans="2:33" ht="31.5" customHeight="1">
      <c r="B270" s="210">
        <f>IF('選手データ入力'!K39="","",VLOOKUP(B272,'選手データ入力'!$A$2:$N$42,11,0))</f>
      </c>
      <c r="C270" s="211"/>
      <c r="D270" s="211"/>
      <c r="E270" s="211"/>
      <c r="F270" s="211"/>
      <c r="G270" s="211"/>
      <c r="H270" s="211"/>
      <c r="I270" s="211"/>
      <c r="J270" s="211"/>
      <c r="K270" s="211"/>
      <c r="L270" s="211"/>
      <c r="M270" s="211"/>
      <c r="N270" s="212"/>
      <c r="O270" s="194"/>
      <c r="P270" s="195"/>
      <c r="Q270" s="213" t="s">
        <v>44</v>
      </c>
      <c r="R270" s="214"/>
      <c r="S270" s="214"/>
      <c r="T270" s="214"/>
      <c r="U270" s="215"/>
      <c r="V270" s="210"/>
      <c r="W270" s="211"/>
      <c r="X270" s="211"/>
      <c r="Y270" s="211"/>
      <c r="Z270" s="211"/>
      <c r="AA270" s="211"/>
      <c r="AB270" s="211"/>
      <c r="AC270" s="211"/>
      <c r="AD270" s="212"/>
      <c r="AE270" s="218"/>
      <c r="AF270" s="218"/>
      <c r="AG270" s="218"/>
    </row>
    <row r="271" spans="2:30" ht="18.75" customHeight="1">
      <c r="B271" s="213" t="s">
        <v>47</v>
      </c>
      <c r="C271" s="214"/>
      <c r="D271" s="214"/>
      <c r="E271" s="214"/>
      <c r="F271" s="215"/>
      <c r="G271" s="213" t="s">
        <v>48</v>
      </c>
      <c r="H271" s="214"/>
      <c r="I271" s="214"/>
      <c r="J271" s="214"/>
      <c r="K271" s="214"/>
      <c r="L271" s="214"/>
      <c r="M271" s="214"/>
      <c r="N271" s="214"/>
      <c r="O271" s="214"/>
      <c r="P271" s="214"/>
      <c r="Q271" s="215"/>
      <c r="R271" s="209" t="s">
        <v>1</v>
      </c>
      <c r="S271" s="209"/>
      <c r="T271" s="213" t="s">
        <v>49</v>
      </c>
      <c r="U271" s="214"/>
      <c r="V271" s="214"/>
      <c r="W271" s="214"/>
      <c r="X271" s="214"/>
      <c r="Y271" s="214"/>
      <c r="Z271" s="214"/>
      <c r="AA271" s="214"/>
      <c r="AB271" s="214"/>
      <c r="AC271" s="214"/>
      <c r="AD271" s="215"/>
    </row>
    <row r="272" spans="2:30" ht="27" customHeight="1">
      <c r="B272" s="199">
        <f>'一覧予備'!$B$30</f>
      </c>
      <c r="C272" s="200"/>
      <c r="D272" s="200"/>
      <c r="E272" s="200"/>
      <c r="F272" s="201"/>
      <c r="G272" s="199">
        <f>IF(B270="","",VLOOKUP(B272,'選手データ入力'!$A$2:$N$42,2,0))</f>
      </c>
      <c r="H272" s="200"/>
      <c r="I272" s="200"/>
      <c r="J272" s="200"/>
      <c r="K272" s="200"/>
      <c r="L272" s="200"/>
      <c r="M272" s="200"/>
      <c r="N272" s="200"/>
      <c r="O272" s="200"/>
      <c r="P272" s="200"/>
      <c r="Q272" s="201"/>
      <c r="R272" s="205">
        <f>IF(B270="","",VLOOKUP(B272,'選手データ入力'!$A$2:$N$42,4,0))</f>
      </c>
      <c r="S272" s="206"/>
      <c r="T272" s="199">
        <f>IF(B272="","",'基本入力'!$B$9)</f>
      </c>
      <c r="U272" s="200"/>
      <c r="V272" s="200"/>
      <c r="W272" s="200"/>
      <c r="X272" s="200"/>
      <c r="Y272" s="200"/>
      <c r="Z272" s="200"/>
      <c r="AA272" s="200"/>
      <c r="AB272" s="200"/>
      <c r="AC272" s="200"/>
      <c r="AD272" s="201"/>
    </row>
    <row r="273" spans="2:30" ht="27" customHeight="1">
      <c r="B273" s="202"/>
      <c r="C273" s="203"/>
      <c r="D273" s="203"/>
      <c r="E273" s="203"/>
      <c r="F273" s="204"/>
      <c r="G273" s="202"/>
      <c r="H273" s="203"/>
      <c r="I273" s="203"/>
      <c r="J273" s="203"/>
      <c r="K273" s="203"/>
      <c r="L273" s="203"/>
      <c r="M273" s="203"/>
      <c r="N273" s="203"/>
      <c r="O273" s="203"/>
      <c r="P273" s="203"/>
      <c r="Q273" s="204"/>
      <c r="R273" s="207"/>
      <c r="S273" s="208"/>
      <c r="T273" s="202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4"/>
    </row>
    <row r="274" spans="1:32" ht="13.5">
      <c r="A274" s="9" t="s">
        <v>90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2:30" ht="17.25">
      <c r="B275" s="216" t="s">
        <v>51</v>
      </c>
      <c r="C275" s="216"/>
      <c r="D275" s="216"/>
      <c r="E275" s="216"/>
      <c r="F275" s="216"/>
      <c r="G275" s="216"/>
      <c r="H275" s="216"/>
      <c r="I275" s="216"/>
      <c r="J275" s="216"/>
      <c r="K275" s="216"/>
      <c r="L275" s="216"/>
      <c r="M275" s="216"/>
      <c r="N275" s="216"/>
      <c r="O275" s="216"/>
      <c r="P275" s="216"/>
      <c r="Q275" s="216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  <c r="AC275" s="216"/>
      <c r="AD275" s="216"/>
    </row>
    <row r="276" spans="2:33" ht="18.75" customHeight="1">
      <c r="B276" s="196" t="s">
        <v>91</v>
      </c>
      <c r="C276" s="197"/>
      <c r="D276" s="197"/>
      <c r="E276" s="197"/>
      <c r="F276" s="197"/>
      <c r="G276" s="197"/>
      <c r="H276" s="197"/>
      <c r="I276" s="197"/>
      <c r="J276" s="197"/>
      <c r="K276" s="197"/>
      <c r="L276" s="197"/>
      <c r="M276" s="197"/>
      <c r="N276" s="198"/>
      <c r="O276" s="192" t="s">
        <v>43</v>
      </c>
      <c r="P276" s="193"/>
      <c r="Q276" s="196" t="s">
        <v>46</v>
      </c>
      <c r="R276" s="197"/>
      <c r="S276" s="197"/>
      <c r="T276" s="197"/>
      <c r="U276" s="197"/>
      <c r="V276" s="197"/>
      <c r="W276" s="197"/>
      <c r="X276" s="197"/>
      <c r="Y276" s="197"/>
      <c r="Z276" s="197"/>
      <c r="AA276" s="197"/>
      <c r="AB276" s="197"/>
      <c r="AC276" s="197"/>
      <c r="AD276" s="198"/>
      <c r="AE276" s="217" t="s">
        <v>96</v>
      </c>
      <c r="AF276" s="217"/>
      <c r="AG276" s="217"/>
    </row>
    <row r="277" spans="2:33" ht="31.5" customHeight="1">
      <c r="B277" s="210">
        <f>IF('選手データ入力'!K40="","",VLOOKUP(B279,'選手データ入力'!$A$2:$N$42,11,0))</f>
      </c>
      <c r="C277" s="211"/>
      <c r="D277" s="211"/>
      <c r="E277" s="211"/>
      <c r="F277" s="211"/>
      <c r="G277" s="211"/>
      <c r="H277" s="211"/>
      <c r="I277" s="211"/>
      <c r="J277" s="211"/>
      <c r="K277" s="211"/>
      <c r="L277" s="211"/>
      <c r="M277" s="211"/>
      <c r="N277" s="212"/>
      <c r="O277" s="194"/>
      <c r="P277" s="195"/>
      <c r="Q277" s="213" t="s">
        <v>44</v>
      </c>
      <c r="R277" s="214"/>
      <c r="S277" s="214"/>
      <c r="T277" s="214"/>
      <c r="U277" s="215"/>
      <c r="V277" s="210"/>
      <c r="W277" s="211"/>
      <c r="X277" s="211"/>
      <c r="Y277" s="211"/>
      <c r="Z277" s="211"/>
      <c r="AA277" s="211"/>
      <c r="AB277" s="211"/>
      <c r="AC277" s="211"/>
      <c r="AD277" s="212"/>
      <c r="AE277" s="218"/>
      <c r="AF277" s="218"/>
      <c r="AG277" s="218"/>
    </row>
    <row r="278" spans="2:30" ht="18.75" customHeight="1">
      <c r="B278" s="213" t="s">
        <v>47</v>
      </c>
      <c r="C278" s="214"/>
      <c r="D278" s="214"/>
      <c r="E278" s="214"/>
      <c r="F278" s="215"/>
      <c r="G278" s="213" t="s">
        <v>48</v>
      </c>
      <c r="H278" s="214"/>
      <c r="I278" s="214"/>
      <c r="J278" s="214"/>
      <c r="K278" s="214"/>
      <c r="L278" s="214"/>
      <c r="M278" s="214"/>
      <c r="N278" s="214"/>
      <c r="O278" s="214"/>
      <c r="P278" s="214"/>
      <c r="Q278" s="215"/>
      <c r="R278" s="209" t="s">
        <v>1</v>
      </c>
      <c r="S278" s="209"/>
      <c r="T278" s="213" t="s">
        <v>49</v>
      </c>
      <c r="U278" s="214"/>
      <c r="V278" s="214"/>
      <c r="W278" s="214"/>
      <c r="X278" s="214"/>
      <c r="Y278" s="214"/>
      <c r="Z278" s="214"/>
      <c r="AA278" s="214"/>
      <c r="AB278" s="214"/>
      <c r="AC278" s="214"/>
      <c r="AD278" s="215"/>
    </row>
    <row r="279" spans="2:30" ht="27" customHeight="1">
      <c r="B279" s="199">
        <f>'一覧予備'!$B$31</f>
      </c>
      <c r="C279" s="200"/>
      <c r="D279" s="200"/>
      <c r="E279" s="200"/>
      <c r="F279" s="201"/>
      <c r="G279" s="199">
        <f>IF(B277="","",VLOOKUP(B279,'選手データ入力'!$A$2:$N$42,2,0))</f>
      </c>
      <c r="H279" s="200"/>
      <c r="I279" s="200"/>
      <c r="J279" s="200"/>
      <c r="K279" s="200"/>
      <c r="L279" s="200"/>
      <c r="M279" s="200"/>
      <c r="N279" s="200"/>
      <c r="O279" s="200"/>
      <c r="P279" s="200"/>
      <c r="Q279" s="201"/>
      <c r="R279" s="205">
        <f>IF(B277="","",VLOOKUP(B279,'選手データ入力'!$A$2:$N$42,4,0))</f>
      </c>
      <c r="S279" s="206"/>
      <c r="T279" s="199">
        <f>IF(B279="","",'基本入力'!$B$9)</f>
      </c>
      <c r="U279" s="200"/>
      <c r="V279" s="200"/>
      <c r="W279" s="200"/>
      <c r="X279" s="200"/>
      <c r="Y279" s="200"/>
      <c r="Z279" s="200"/>
      <c r="AA279" s="200"/>
      <c r="AB279" s="200"/>
      <c r="AC279" s="200"/>
      <c r="AD279" s="201"/>
    </row>
    <row r="280" spans="2:30" ht="27" customHeight="1">
      <c r="B280" s="202"/>
      <c r="C280" s="203"/>
      <c r="D280" s="203"/>
      <c r="E280" s="203"/>
      <c r="F280" s="204"/>
      <c r="G280" s="202"/>
      <c r="H280" s="203"/>
      <c r="I280" s="203"/>
      <c r="J280" s="203"/>
      <c r="K280" s="203"/>
      <c r="L280" s="203"/>
      <c r="M280" s="203"/>
      <c r="N280" s="203"/>
      <c r="O280" s="203"/>
      <c r="P280" s="203"/>
      <c r="Q280" s="204"/>
      <c r="R280" s="207"/>
      <c r="S280" s="208"/>
      <c r="T280" s="202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4"/>
    </row>
    <row r="281" spans="1:32" ht="13.5">
      <c r="A281" s="9" t="s">
        <v>90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2:30" ht="18" customHeight="1">
      <c r="B282" s="216" t="s">
        <v>51</v>
      </c>
      <c r="C282" s="216"/>
      <c r="D282" s="216"/>
      <c r="E282" s="216"/>
      <c r="F282" s="216"/>
      <c r="G282" s="216"/>
      <c r="H282" s="216"/>
      <c r="I282" s="216"/>
      <c r="J282" s="216"/>
      <c r="K282" s="216"/>
      <c r="L282" s="216"/>
      <c r="M282" s="216"/>
      <c r="N282" s="216"/>
      <c r="O282" s="216"/>
      <c r="P282" s="216"/>
      <c r="Q282" s="216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  <c r="AC282" s="216"/>
      <c r="AD282" s="216"/>
    </row>
    <row r="283" spans="2:33" ht="19.5" customHeight="1">
      <c r="B283" s="196" t="s">
        <v>91</v>
      </c>
      <c r="C283" s="197"/>
      <c r="D283" s="197"/>
      <c r="E283" s="197"/>
      <c r="F283" s="197"/>
      <c r="G283" s="197"/>
      <c r="H283" s="197"/>
      <c r="I283" s="197"/>
      <c r="J283" s="197"/>
      <c r="K283" s="197"/>
      <c r="L283" s="197"/>
      <c r="M283" s="197"/>
      <c r="N283" s="198"/>
      <c r="O283" s="192" t="s">
        <v>43</v>
      </c>
      <c r="P283" s="193"/>
      <c r="Q283" s="196" t="s">
        <v>46</v>
      </c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8"/>
      <c r="AE283" s="217" t="s">
        <v>96</v>
      </c>
      <c r="AF283" s="217"/>
      <c r="AG283" s="217"/>
    </row>
    <row r="284" spans="2:33" ht="31.5" customHeight="1">
      <c r="B284" s="210">
        <f>IF('選手データ入力'!K40="","",VLOOKUP(B286,'選手データ入力'!$A$2:$N$42,11,0))</f>
      </c>
      <c r="C284" s="211"/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2"/>
      <c r="O284" s="194"/>
      <c r="P284" s="195"/>
      <c r="Q284" s="213" t="s">
        <v>44</v>
      </c>
      <c r="R284" s="214"/>
      <c r="S284" s="214"/>
      <c r="T284" s="214"/>
      <c r="U284" s="215"/>
      <c r="V284" s="210"/>
      <c r="W284" s="211"/>
      <c r="X284" s="211"/>
      <c r="Y284" s="211"/>
      <c r="Z284" s="211"/>
      <c r="AA284" s="211"/>
      <c r="AB284" s="211"/>
      <c r="AC284" s="211"/>
      <c r="AD284" s="212"/>
      <c r="AE284" s="218"/>
      <c r="AF284" s="218"/>
      <c r="AG284" s="218"/>
    </row>
    <row r="285" spans="2:30" ht="18.75" customHeight="1">
      <c r="B285" s="213" t="s">
        <v>47</v>
      </c>
      <c r="C285" s="214"/>
      <c r="D285" s="214"/>
      <c r="E285" s="214"/>
      <c r="F285" s="215"/>
      <c r="G285" s="213" t="s">
        <v>48</v>
      </c>
      <c r="H285" s="214"/>
      <c r="I285" s="214"/>
      <c r="J285" s="214"/>
      <c r="K285" s="214"/>
      <c r="L285" s="214"/>
      <c r="M285" s="214"/>
      <c r="N285" s="214"/>
      <c r="O285" s="214"/>
      <c r="P285" s="214"/>
      <c r="Q285" s="215"/>
      <c r="R285" s="209" t="s">
        <v>1</v>
      </c>
      <c r="S285" s="209"/>
      <c r="T285" s="213" t="s">
        <v>49</v>
      </c>
      <c r="U285" s="214"/>
      <c r="V285" s="214"/>
      <c r="W285" s="214"/>
      <c r="X285" s="214"/>
      <c r="Y285" s="214"/>
      <c r="Z285" s="214"/>
      <c r="AA285" s="214"/>
      <c r="AB285" s="214"/>
      <c r="AC285" s="214"/>
      <c r="AD285" s="215"/>
    </row>
    <row r="286" spans="2:30" ht="27" customHeight="1">
      <c r="B286" s="199">
        <f>'一覧予備'!$B$32</f>
      </c>
      <c r="C286" s="200"/>
      <c r="D286" s="200"/>
      <c r="E286" s="200"/>
      <c r="F286" s="201"/>
      <c r="G286" s="199">
        <f>IF(B284="","",VLOOKUP(B286,'選手データ入力'!$A$2:$N$42,2,0))</f>
      </c>
      <c r="H286" s="200"/>
      <c r="I286" s="200"/>
      <c r="J286" s="200"/>
      <c r="K286" s="200"/>
      <c r="L286" s="200"/>
      <c r="M286" s="200"/>
      <c r="N286" s="200"/>
      <c r="O286" s="200"/>
      <c r="P286" s="200"/>
      <c r="Q286" s="201"/>
      <c r="R286" s="205">
        <f>IF(B284="","",VLOOKUP(B286,'選手データ入力'!$A$2:$N$42,4,0))</f>
      </c>
      <c r="S286" s="206"/>
      <c r="T286" s="199">
        <f>IF(B286="","",'基本入力'!$B$9)</f>
      </c>
      <c r="U286" s="200"/>
      <c r="V286" s="200"/>
      <c r="W286" s="200"/>
      <c r="X286" s="200"/>
      <c r="Y286" s="200"/>
      <c r="Z286" s="200"/>
      <c r="AA286" s="200"/>
      <c r="AB286" s="200"/>
      <c r="AC286" s="200"/>
      <c r="AD286" s="201"/>
    </row>
    <row r="287" spans="2:30" ht="27" customHeight="1">
      <c r="B287" s="202"/>
      <c r="C287" s="203"/>
      <c r="D287" s="203"/>
      <c r="E287" s="203"/>
      <c r="F287" s="204"/>
      <c r="G287" s="202"/>
      <c r="H287" s="203"/>
      <c r="I287" s="203"/>
      <c r="J287" s="203"/>
      <c r="K287" s="203"/>
      <c r="L287" s="203"/>
      <c r="M287" s="203"/>
      <c r="N287" s="203"/>
      <c r="O287" s="203"/>
      <c r="P287" s="203"/>
      <c r="Q287" s="204"/>
      <c r="R287" s="207"/>
      <c r="S287" s="208"/>
      <c r="T287" s="202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4"/>
    </row>
    <row r="288" spans="1:32" ht="13.5">
      <c r="A288" s="9" t="s">
        <v>90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2:30" ht="18" customHeight="1">
      <c r="B289" s="216" t="s">
        <v>51</v>
      </c>
      <c r="C289" s="216"/>
      <c r="D289" s="216"/>
      <c r="E289" s="216"/>
      <c r="F289" s="216"/>
      <c r="G289" s="216"/>
      <c r="H289" s="216"/>
      <c r="I289" s="216"/>
      <c r="J289" s="216"/>
      <c r="K289" s="216"/>
      <c r="L289" s="216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  <c r="AC289" s="216"/>
      <c r="AD289" s="216"/>
    </row>
    <row r="290" spans="2:33" ht="19.5" customHeight="1">
      <c r="B290" s="196" t="s">
        <v>91</v>
      </c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8"/>
      <c r="O290" s="192" t="s">
        <v>43</v>
      </c>
      <c r="P290" s="193"/>
      <c r="Q290" s="196" t="s">
        <v>46</v>
      </c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8"/>
      <c r="AE290" s="217" t="s">
        <v>96</v>
      </c>
      <c r="AF290" s="217"/>
      <c r="AG290" s="217"/>
    </row>
    <row r="291" spans="2:33" ht="31.5" customHeight="1">
      <c r="B291" s="210">
        <f>IF('選手データ入力'!K41="","",VLOOKUP(B293,'選手データ入力'!$A$2:$N$42,11,0))</f>
      </c>
      <c r="C291" s="211"/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2"/>
      <c r="O291" s="194"/>
      <c r="P291" s="195"/>
      <c r="Q291" s="213" t="s">
        <v>44</v>
      </c>
      <c r="R291" s="214"/>
      <c r="S291" s="214"/>
      <c r="T291" s="214"/>
      <c r="U291" s="215"/>
      <c r="V291" s="210"/>
      <c r="W291" s="211"/>
      <c r="X291" s="211"/>
      <c r="Y291" s="211"/>
      <c r="Z291" s="211"/>
      <c r="AA291" s="211"/>
      <c r="AB291" s="211"/>
      <c r="AC291" s="211"/>
      <c r="AD291" s="212"/>
      <c r="AE291" s="218"/>
      <c r="AF291" s="218"/>
      <c r="AG291" s="218"/>
    </row>
    <row r="292" spans="2:30" ht="18.75" customHeight="1">
      <c r="B292" s="213" t="s">
        <v>47</v>
      </c>
      <c r="C292" s="214"/>
      <c r="D292" s="214"/>
      <c r="E292" s="214"/>
      <c r="F292" s="215"/>
      <c r="G292" s="213" t="s">
        <v>48</v>
      </c>
      <c r="H292" s="214"/>
      <c r="I292" s="214"/>
      <c r="J292" s="214"/>
      <c r="K292" s="214"/>
      <c r="L292" s="214"/>
      <c r="M292" s="214"/>
      <c r="N292" s="214"/>
      <c r="O292" s="214"/>
      <c r="P292" s="214"/>
      <c r="Q292" s="215"/>
      <c r="R292" s="209" t="s">
        <v>1</v>
      </c>
      <c r="S292" s="209"/>
      <c r="T292" s="213" t="s">
        <v>49</v>
      </c>
      <c r="U292" s="214"/>
      <c r="V292" s="214"/>
      <c r="W292" s="214"/>
      <c r="X292" s="214"/>
      <c r="Y292" s="214"/>
      <c r="Z292" s="214"/>
      <c r="AA292" s="214"/>
      <c r="AB292" s="214"/>
      <c r="AC292" s="214"/>
      <c r="AD292" s="215"/>
    </row>
    <row r="293" spans="2:30" ht="27" customHeight="1">
      <c r="B293" s="199">
        <f>'一覧予備'!$B$33</f>
      </c>
      <c r="C293" s="200"/>
      <c r="D293" s="200"/>
      <c r="E293" s="200"/>
      <c r="F293" s="201"/>
      <c r="G293" s="199">
        <f>IF(B291="","",VLOOKUP(B293,'選手データ入力'!$A$2:$N$42,2,0))</f>
      </c>
      <c r="H293" s="200"/>
      <c r="I293" s="200"/>
      <c r="J293" s="200"/>
      <c r="K293" s="200"/>
      <c r="L293" s="200"/>
      <c r="M293" s="200"/>
      <c r="N293" s="200"/>
      <c r="O293" s="200"/>
      <c r="P293" s="200"/>
      <c r="Q293" s="201"/>
      <c r="R293" s="205">
        <f>IF(B291="","",VLOOKUP(B293,'選手データ入力'!$A$2:$N$42,4,0))</f>
      </c>
      <c r="S293" s="206"/>
      <c r="T293" s="199">
        <f>IF(B293="","",'基本入力'!$B$9)</f>
      </c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1"/>
    </row>
    <row r="294" spans="2:30" ht="27" customHeight="1">
      <c r="B294" s="202"/>
      <c r="C294" s="203"/>
      <c r="D294" s="203"/>
      <c r="E294" s="203"/>
      <c r="F294" s="204"/>
      <c r="G294" s="202"/>
      <c r="H294" s="203"/>
      <c r="I294" s="203"/>
      <c r="J294" s="203"/>
      <c r="K294" s="203"/>
      <c r="L294" s="203"/>
      <c r="M294" s="203"/>
      <c r="N294" s="203"/>
      <c r="O294" s="203"/>
      <c r="P294" s="203"/>
      <c r="Q294" s="204"/>
      <c r="R294" s="207"/>
      <c r="S294" s="208"/>
      <c r="T294" s="202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4"/>
    </row>
    <row r="295" spans="1:32" ht="13.5">
      <c r="A295" s="9" t="s">
        <v>90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</sheetData>
  <sheetProtection/>
  <mergeCells count="680">
    <mergeCell ref="B293:F294"/>
    <mergeCell ref="G293:Q294"/>
    <mergeCell ref="R293:S294"/>
    <mergeCell ref="T293:AD294"/>
    <mergeCell ref="B292:F292"/>
    <mergeCell ref="G292:Q292"/>
    <mergeCell ref="R292:S292"/>
    <mergeCell ref="T292:AD292"/>
    <mergeCell ref="AE290:AG290"/>
    <mergeCell ref="B291:N291"/>
    <mergeCell ref="Q291:U291"/>
    <mergeCell ref="V291:AD291"/>
    <mergeCell ref="AE291:AG291"/>
    <mergeCell ref="B289:AD289"/>
    <mergeCell ref="B290:N290"/>
    <mergeCell ref="O290:P291"/>
    <mergeCell ref="Q290:AD290"/>
    <mergeCell ref="B286:F287"/>
    <mergeCell ref="G286:Q287"/>
    <mergeCell ref="R286:S287"/>
    <mergeCell ref="T286:AD287"/>
    <mergeCell ref="B285:F285"/>
    <mergeCell ref="G285:Q285"/>
    <mergeCell ref="R285:S285"/>
    <mergeCell ref="T285:AD285"/>
    <mergeCell ref="AE283:AG283"/>
    <mergeCell ref="B284:N284"/>
    <mergeCell ref="Q284:U284"/>
    <mergeCell ref="V284:AD284"/>
    <mergeCell ref="AE284:AG284"/>
    <mergeCell ref="B282:AD282"/>
    <mergeCell ref="B283:N283"/>
    <mergeCell ref="O283:P284"/>
    <mergeCell ref="Q283:AD283"/>
    <mergeCell ref="B279:F280"/>
    <mergeCell ref="G279:Q280"/>
    <mergeCell ref="R279:S280"/>
    <mergeCell ref="T279:AD280"/>
    <mergeCell ref="B278:F278"/>
    <mergeCell ref="G278:Q278"/>
    <mergeCell ref="R278:S278"/>
    <mergeCell ref="T278:AD278"/>
    <mergeCell ref="AE276:AG276"/>
    <mergeCell ref="B277:N277"/>
    <mergeCell ref="Q277:U277"/>
    <mergeCell ref="V277:AD277"/>
    <mergeCell ref="AE277:AG277"/>
    <mergeCell ref="B275:AD275"/>
    <mergeCell ref="B276:N276"/>
    <mergeCell ref="O276:P277"/>
    <mergeCell ref="Q276:AD276"/>
    <mergeCell ref="B272:F273"/>
    <mergeCell ref="G272:Q273"/>
    <mergeCell ref="R272:S273"/>
    <mergeCell ref="T272:AD273"/>
    <mergeCell ref="B271:F271"/>
    <mergeCell ref="G271:Q271"/>
    <mergeCell ref="R271:S271"/>
    <mergeCell ref="T271:AD271"/>
    <mergeCell ref="AE269:AG269"/>
    <mergeCell ref="B270:N270"/>
    <mergeCell ref="Q270:U270"/>
    <mergeCell ref="V270:AD270"/>
    <mergeCell ref="AE270:AG270"/>
    <mergeCell ref="B268:AD268"/>
    <mergeCell ref="B269:N269"/>
    <mergeCell ref="O269:P270"/>
    <mergeCell ref="Q269:AD269"/>
    <mergeCell ref="B265:F266"/>
    <mergeCell ref="G265:Q266"/>
    <mergeCell ref="R265:S266"/>
    <mergeCell ref="T265:AD266"/>
    <mergeCell ref="B264:F264"/>
    <mergeCell ref="G264:Q264"/>
    <mergeCell ref="R264:S264"/>
    <mergeCell ref="T264:AD264"/>
    <mergeCell ref="AE262:AG262"/>
    <mergeCell ref="B263:N263"/>
    <mergeCell ref="Q263:U263"/>
    <mergeCell ref="V263:AD263"/>
    <mergeCell ref="AE263:AG263"/>
    <mergeCell ref="B261:AD261"/>
    <mergeCell ref="B262:N262"/>
    <mergeCell ref="O262:P263"/>
    <mergeCell ref="Q262:AD262"/>
    <mergeCell ref="B256:F257"/>
    <mergeCell ref="G256:Q257"/>
    <mergeCell ref="R256:S257"/>
    <mergeCell ref="T256:AD257"/>
    <mergeCell ref="B255:F255"/>
    <mergeCell ref="G255:Q255"/>
    <mergeCell ref="R255:S255"/>
    <mergeCell ref="T255:AD255"/>
    <mergeCell ref="AE253:AG253"/>
    <mergeCell ref="B254:N254"/>
    <mergeCell ref="Q254:U254"/>
    <mergeCell ref="V254:AD254"/>
    <mergeCell ref="AE254:AG254"/>
    <mergeCell ref="B252:AD252"/>
    <mergeCell ref="B253:N253"/>
    <mergeCell ref="O253:P254"/>
    <mergeCell ref="Q253:AD253"/>
    <mergeCell ref="B249:F250"/>
    <mergeCell ref="G249:Q250"/>
    <mergeCell ref="R249:S250"/>
    <mergeCell ref="T249:AD250"/>
    <mergeCell ref="B248:F248"/>
    <mergeCell ref="G248:Q248"/>
    <mergeCell ref="R248:S248"/>
    <mergeCell ref="T248:AD248"/>
    <mergeCell ref="AE246:AG246"/>
    <mergeCell ref="B247:N247"/>
    <mergeCell ref="Q247:U247"/>
    <mergeCell ref="V247:AD247"/>
    <mergeCell ref="AE247:AG247"/>
    <mergeCell ref="B245:AD245"/>
    <mergeCell ref="B246:N246"/>
    <mergeCell ref="O246:P247"/>
    <mergeCell ref="Q246:AD246"/>
    <mergeCell ref="B242:F243"/>
    <mergeCell ref="G242:Q243"/>
    <mergeCell ref="R242:S243"/>
    <mergeCell ref="T242:AD243"/>
    <mergeCell ref="B241:F241"/>
    <mergeCell ref="G241:Q241"/>
    <mergeCell ref="R241:S241"/>
    <mergeCell ref="T241:AD241"/>
    <mergeCell ref="AE239:AG239"/>
    <mergeCell ref="B240:N240"/>
    <mergeCell ref="Q240:U240"/>
    <mergeCell ref="V240:AD240"/>
    <mergeCell ref="AE240:AG240"/>
    <mergeCell ref="B238:AD238"/>
    <mergeCell ref="B239:N239"/>
    <mergeCell ref="O239:P240"/>
    <mergeCell ref="Q239:AD239"/>
    <mergeCell ref="B235:F236"/>
    <mergeCell ref="G235:Q236"/>
    <mergeCell ref="R235:S236"/>
    <mergeCell ref="T235:AD236"/>
    <mergeCell ref="B234:F234"/>
    <mergeCell ref="G234:Q234"/>
    <mergeCell ref="R234:S234"/>
    <mergeCell ref="T234:AD234"/>
    <mergeCell ref="AE232:AG232"/>
    <mergeCell ref="B233:N233"/>
    <mergeCell ref="Q233:U233"/>
    <mergeCell ref="V233:AD233"/>
    <mergeCell ref="AE233:AG233"/>
    <mergeCell ref="B231:AD231"/>
    <mergeCell ref="B232:N232"/>
    <mergeCell ref="O232:P233"/>
    <mergeCell ref="Q232:AD232"/>
    <mergeCell ref="B228:F229"/>
    <mergeCell ref="G228:Q229"/>
    <mergeCell ref="R228:S229"/>
    <mergeCell ref="T228:AD229"/>
    <mergeCell ref="B227:F227"/>
    <mergeCell ref="G227:Q227"/>
    <mergeCell ref="R227:S227"/>
    <mergeCell ref="T227:AD227"/>
    <mergeCell ref="AE225:AG225"/>
    <mergeCell ref="B226:N226"/>
    <mergeCell ref="Q226:U226"/>
    <mergeCell ref="V226:AD226"/>
    <mergeCell ref="AE226:AG226"/>
    <mergeCell ref="B224:AD224"/>
    <mergeCell ref="B225:N225"/>
    <mergeCell ref="O225:P226"/>
    <mergeCell ref="Q225:AD225"/>
    <mergeCell ref="B219:F220"/>
    <mergeCell ref="G219:Q220"/>
    <mergeCell ref="R219:S220"/>
    <mergeCell ref="T219:AD220"/>
    <mergeCell ref="B218:F218"/>
    <mergeCell ref="G218:Q218"/>
    <mergeCell ref="R218:S218"/>
    <mergeCell ref="T218:AD218"/>
    <mergeCell ref="AE216:AG216"/>
    <mergeCell ref="B217:N217"/>
    <mergeCell ref="Q217:U217"/>
    <mergeCell ref="V217:AD217"/>
    <mergeCell ref="AE217:AG217"/>
    <mergeCell ref="B215:AD215"/>
    <mergeCell ref="B216:N216"/>
    <mergeCell ref="O216:P217"/>
    <mergeCell ref="Q216:AD216"/>
    <mergeCell ref="B212:F213"/>
    <mergeCell ref="G212:Q213"/>
    <mergeCell ref="R212:S213"/>
    <mergeCell ref="T212:AD213"/>
    <mergeCell ref="B211:F211"/>
    <mergeCell ref="G211:Q211"/>
    <mergeCell ref="R211:S211"/>
    <mergeCell ref="T211:AD211"/>
    <mergeCell ref="AE209:AG209"/>
    <mergeCell ref="B210:N210"/>
    <mergeCell ref="Q210:U210"/>
    <mergeCell ref="V210:AD210"/>
    <mergeCell ref="AE210:AG210"/>
    <mergeCell ref="B208:AD208"/>
    <mergeCell ref="B209:N209"/>
    <mergeCell ref="O209:P210"/>
    <mergeCell ref="Q209:AD209"/>
    <mergeCell ref="B205:F206"/>
    <mergeCell ref="G205:Q206"/>
    <mergeCell ref="R205:S206"/>
    <mergeCell ref="T205:AD206"/>
    <mergeCell ref="B204:F204"/>
    <mergeCell ref="G204:Q204"/>
    <mergeCell ref="R204:S204"/>
    <mergeCell ref="T204:AD204"/>
    <mergeCell ref="AE202:AG202"/>
    <mergeCell ref="B203:N203"/>
    <mergeCell ref="Q203:U203"/>
    <mergeCell ref="V203:AD203"/>
    <mergeCell ref="AE203:AG203"/>
    <mergeCell ref="B201:AD201"/>
    <mergeCell ref="B202:N202"/>
    <mergeCell ref="O202:P203"/>
    <mergeCell ref="Q202:AD202"/>
    <mergeCell ref="B198:F199"/>
    <mergeCell ref="G198:Q199"/>
    <mergeCell ref="R198:S199"/>
    <mergeCell ref="T198:AD199"/>
    <mergeCell ref="B197:F197"/>
    <mergeCell ref="G197:Q197"/>
    <mergeCell ref="R197:S197"/>
    <mergeCell ref="T197:AD197"/>
    <mergeCell ref="AE195:AG195"/>
    <mergeCell ref="B196:N196"/>
    <mergeCell ref="Q196:U196"/>
    <mergeCell ref="V196:AD196"/>
    <mergeCell ref="AE196:AG196"/>
    <mergeCell ref="B194:AD194"/>
    <mergeCell ref="B195:N195"/>
    <mergeCell ref="O195:P196"/>
    <mergeCell ref="Q195:AD195"/>
    <mergeCell ref="B191:F192"/>
    <mergeCell ref="G191:Q192"/>
    <mergeCell ref="R191:S192"/>
    <mergeCell ref="T191:AD192"/>
    <mergeCell ref="B190:F190"/>
    <mergeCell ref="G190:Q190"/>
    <mergeCell ref="R190:S190"/>
    <mergeCell ref="T190:AD190"/>
    <mergeCell ref="AE188:AG188"/>
    <mergeCell ref="B189:N189"/>
    <mergeCell ref="Q189:U189"/>
    <mergeCell ref="V189:AD189"/>
    <mergeCell ref="AE189:AG189"/>
    <mergeCell ref="B187:AD187"/>
    <mergeCell ref="B188:N188"/>
    <mergeCell ref="O188:P189"/>
    <mergeCell ref="Q188:AD188"/>
    <mergeCell ref="B182:F183"/>
    <mergeCell ref="G182:Q183"/>
    <mergeCell ref="R182:S183"/>
    <mergeCell ref="T182:AD183"/>
    <mergeCell ref="B181:F181"/>
    <mergeCell ref="G181:Q181"/>
    <mergeCell ref="R181:S181"/>
    <mergeCell ref="T181:AD181"/>
    <mergeCell ref="AE179:AG179"/>
    <mergeCell ref="B180:N180"/>
    <mergeCell ref="Q180:U180"/>
    <mergeCell ref="V180:AD180"/>
    <mergeCell ref="AE180:AG180"/>
    <mergeCell ref="B178:AD178"/>
    <mergeCell ref="B179:N179"/>
    <mergeCell ref="O179:P180"/>
    <mergeCell ref="Q179:AD179"/>
    <mergeCell ref="B175:F176"/>
    <mergeCell ref="G175:Q176"/>
    <mergeCell ref="R175:S176"/>
    <mergeCell ref="T175:AD176"/>
    <mergeCell ref="B174:F174"/>
    <mergeCell ref="G174:Q174"/>
    <mergeCell ref="R174:S174"/>
    <mergeCell ref="T174:AD174"/>
    <mergeCell ref="AE172:AG172"/>
    <mergeCell ref="B173:N173"/>
    <mergeCell ref="Q173:U173"/>
    <mergeCell ref="V173:AD173"/>
    <mergeCell ref="AE173:AG173"/>
    <mergeCell ref="B171:AD171"/>
    <mergeCell ref="B172:N172"/>
    <mergeCell ref="O172:P173"/>
    <mergeCell ref="Q172:AD172"/>
    <mergeCell ref="B168:F169"/>
    <mergeCell ref="G168:Q169"/>
    <mergeCell ref="R168:S169"/>
    <mergeCell ref="T168:AD169"/>
    <mergeCell ref="B167:F167"/>
    <mergeCell ref="G167:Q167"/>
    <mergeCell ref="R167:S167"/>
    <mergeCell ref="T167:AD167"/>
    <mergeCell ref="AE165:AG165"/>
    <mergeCell ref="B166:N166"/>
    <mergeCell ref="Q166:U166"/>
    <mergeCell ref="V166:AD166"/>
    <mergeCell ref="AE166:AG166"/>
    <mergeCell ref="B164:AD164"/>
    <mergeCell ref="B165:N165"/>
    <mergeCell ref="O165:P166"/>
    <mergeCell ref="Q165:AD165"/>
    <mergeCell ref="B161:F162"/>
    <mergeCell ref="G161:Q162"/>
    <mergeCell ref="R161:S162"/>
    <mergeCell ref="T161:AD162"/>
    <mergeCell ref="B160:F160"/>
    <mergeCell ref="G160:Q160"/>
    <mergeCell ref="R160:S160"/>
    <mergeCell ref="T160:AD160"/>
    <mergeCell ref="AE158:AG158"/>
    <mergeCell ref="B159:N159"/>
    <mergeCell ref="Q159:U159"/>
    <mergeCell ref="V159:AD159"/>
    <mergeCell ref="AE159:AG159"/>
    <mergeCell ref="B157:AD157"/>
    <mergeCell ref="B158:N158"/>
    <mergeCell ref="O158:P159"/>
    <mergeCell ref="Q158:AD158"/>
    <mergeCell ref="B154:F155"/>
    <mergeCell ref="G154:Q155"/>
    <mergeCell ref="R154:S155"/>
    <mergeCell ref="T154:AD155"/>
    <mergeCell ref="B153:F153"/>
    <mergeCell ref="G153:Q153"/>
    <mergeCell ref="R153:S153"/>
    <mergeCell ref="T153:AD153"/>
    <mergeCell ref="AE151:AG151"/>
    <mergeCell ref="B152:N152"/>
    <mergeCell ref="Q152:U152"/>
    <mergeCell ref="V152:AD152"/>
    <mergeCell ref="AE152:AG152"/>
    <mergeCell ref="B150:AD150"/>
    <mergeCell ref="B151:N151"/>
    <mergeCell ref="O151:P152"/>
    <mergeCell ref="Q151:AD151"/>
    <mergeCell ref="B145:F146"/>
    <mergeCell ref="G145:Q146"/>
    <mergeCell ref="R145:S146"/>
    <mergeCell ref="T145:AD146"/>
    <mergeCell ref="B144:F144"/>
    <mergeCell ref="G144:Q144"/>
    <mergeCell ref="R144:S144"/>
    <mergeCell ref="T144:AD144"/>
    <mergeCell ref="AE142:AG142"/>
    <mergeCell ref="B143:N143"/>
    <mergeCell ref="Q143:U143"/>
    <mergeCell ref="V143:AD143"/>
    <mergeCell ref="AE143:AG143"/>
    <mergeCell ref="B141:AD141"/>
    <mergeCell ref="B142:N142"/>
    <mergeCell ref="O142:P143"/>
    <mergeCell ref="Q142:AD142"/>
    <mergeCell ref="B138:F139"/>
    <mergeCell ref="G138:Q139"/>
    <mergeCell ref="R138:S139"/>
    <mergeCell ref="T138:AD139"/>
    <mergeCell ref="B137:F137"/>
    <mergeCell ref="G137:Q137"/>
    <mergeCell ref="R137:S137"/>
    <mergeCell ref="T137:AD137"/>
    <mergeCell ref="AE135:AG135"/>
    <mergeCell ref="B136:N136"/>
    <mergeCell ref="Q136:U136"/>
    <mergeCell ref="V136:AD136"/>
    <mergeCell ref="AE136:AG136"/>
    <mergeCell ref="B134:AD134"/>
    <mergeCell ref="B135:N135"/>
    <mergeCell ref="O135:P136"/>
    <mergeCell ref="Q135:AD135"/>
    <mergeCell ref="B131:F132"/>
    <mergeCell ref="G131:Q132"/>
    <mergeCell ref="R131:S132"/>
    <mergeCell ref="T131:AD132"/>
    <mergeCell ref="B130:F130"/>
    <mergeCell ref="G130:Q130"/>
    <mergeCell ref="R130:S130"/>
    <mergeCell ref="T130:AD130"/>
    <mergeCell ref="AE128:AG128"/>
    <mergeCell ref="B129:N129"/>
    <mergeCell ref="Q129:U129"/>
    <mergeCell ref="V129:AD129"/>
    <mergeCell ref="AE129:AG129"/>
    <mergeCell ref="B127:AD127"/>
    <mergeCell ref="B128:N128"/>
    <mergeCell ref="O128:P129"/>
    <mergeCell ref="Q128:AD128"/>
    <mergeCell ref="B124:F125"/>
    <mergeCell ref="G124:Q125"/>
    <mergeCell ref="R124:S125"/>
    <mergeCell ref="T124:AD125"/>
    <mergeCell ref="B123:F123"/>
    <mergeCell ref="G123:Q123"/>
    <mergeCell ref="R123:S123"/>
    <mergeCell ref="T123:AD123"/>
    <mergeCell ref="AE121:AG121"/>
    <mergeCell ref="B122:N122"/>
    <mergeCell ref="Q122:U122"/>
    <mergeCell ref="V122:AD122"/>
    <mergeCell ref="AE122:AG122"/>
    <mergeCell ref="B120:AD120"/>
    <mergeCell ref="B121:N121"/>
    <mergeCell ref="O121:P122"/>
    <mergeCell ref="Q121:AD121"/>
    <mergeCell ref="B117:F118"/>
    <mergeCell ref="G117:Q118"/>
    <mergeCell ref="R117:S118"/>
    <mergeCell ref="T117:AD118"/>
    <mergeCell ref="B116:F116"/>
    <mergeCell ref="G116:Q116"/>
    <mergeCell ref="R116:S116"/>
    <mergeCell ref="T116:AD116"/>
    <mergeCell ref="AE114:AG114"/>
    <mergeCell ref="B115:N115"/>
    <mergeCell ref="Q115:U115"/>
    <mergeCell ref="V115:AD115"/>
    <mergeCell ref="AE115:AG115"/>
    <mergeCell ref="B113:AD113"/>
    <mergeCell ref="B114:N114"/>
    <mergeCell ref="O114:P115"/>
    <mergeCell ref="Q114:AD114"/>
    <mergeCell ref="B108:F109"/>
    <mergeCell ref="G108:Q109"/>
    <mergeCell ref="R108:S109"/>
    <mergeCell ref="T108:AD109"/>
    <mergeCell ref="B107:F107"/>
    <mergeCell ref="G107:Q107"/>
    <mergeCell ref="R107:S107"/>
    <mergeCell ref="T107:AD107"/>
    <mergeCell ref="AE105:AG105"/>
    <mergeCell ref="B106:N106"/>
    <mergeCell ref="Q106:U106"/>
    <mergeCell ref="V106:AD106"/>
    <mergeCell ref="AE106:AG106"/>
    <mergeCell ref="B104:AD104"/>
    <mergeCell ref="B105:N105"/>
    <mergeCell ref="O105:P106"/>
    <mergeCell ref="Q105:AD105"/>
    <mergeCell ref="B101:F102"/>
    <mergeCell ref="G101:Q102"/>
    <mergeCell ref="R101:S102"/>
    <mergeCell ref="T101:AD102"/>
    <mergeCell ref="B100:F100"/>
    <mergeCell ref="G100:Q100"/>
    <mergeCell ref="R100:S100"/>
    <mergeCell ref="T100:AD100"/>
    <mergeCell ref="AE98:AG98"/>
    <mergeCell ref="B99:N99"/>
    <mergeCell ref="Q99:U99"/>
    <mergeCell ref="V99:AD99"/>
    <mergeCell ref="AE99:AG99"/>
    <mergeCell ref="B97:AD97"/>
    <mergeCell ref="B98:N98"/>
    <mergeCell ref="O98:P99"/>
    <mergeCell ref="Q98:AD98"/>
    <mergeCell ref="B94:F95"/>
    <mergeCell ref="G94:Q95"/>
    <mergeCell ref="R94:S95"/>
    <mergeCell ref="T94:AD95"/>
    <mergeCell ref="B93:F93"/>
    <mergeCell ref="G93:Q93"/>
    <mergeCell ref="R93:S93"/>
    <mergeCell ref="T93:AD93"/>
    <mergeCell ref="AE91:AG91"/>
    <mergeCell ref="B92:N92"/>
    <mergeCell ref="Q92:U92"/>
    <mergeCell ref="V92:AD92"/>
    <mergeCell ref="AE92:AG92"/>
    <mergeCell ref="B90:AD90"/>
    <mergeCell ref="B91:N91"/>
    <mergeCell ref="O91:P92"/>
    <mergeCell ref="Q91:AD91"/>
    <mergeCell ref="B87:F88"/>
    <mergeCell ref="G87:Q88"/>
    <mergeCell ref="R87:S88"/>
    <mergeCell ref="T87:AD88"/>
    <mergeCell ref="B86:F86"/>
    <mergeCell ref="G86:Q86"/>
    <mergeCell ref="R86:S86"/>
    <mergeCell ref="T86:AD86"/>
    <mergeCell ref="AE84:AG84"/>
    <mergeCell ref="B85:N85"/>
    <mergeCell ref="Q85:U85"/>
    <mergeCell ref="V85:AD85"/>
    <mergeCell ref="AE85:AG85"/>
    <mergeCell ref="B83:AD83"/>
    <mergeCell ref="B84:N84"/>
    <mergeCell ref="O84:P85"/>
    <mergeCell ref="Q84:AD84"/>
    <mergeCell ref="B80:F81"/>
    <mergeCell ref="G80:Q81"/>
    <mergeCell ref="R80:S81"/>
    <mergeCell ref="T80:AD81"/>
    <mergeCell ref="B79:F79"/>
    <mergeCell ref="G79:Q79"/>
    <mergeCell ref="R79:S79"/>
    <mergeCell ref="T79:AD79"/>
    <mergeCell ref="AE77:AG77"/>
    <mergeCell ref="B78:N78"/>
    <mergeCell ref="Q78:U78"/>
    <mergeCell ref="V78:AD78"/>
    <mergeCell ref="AE78:AG78"/>
    <mergeCell ref="B76:AD76"/>
    <mergeCell ref="B77:N77"/>
    <mergeCell ref="O77:P78"/>
    <mergeCell ref="Q77:AD77"/>
    <mergeCell ref="B71:F72"/>
    <mergeCell ref="G71:Q72"/>
    <mergeCell ref="R71:S72"/>
    <mergeCell ref="T71:AD72"/>
    <mergeCell ref="B70:F70"/>
    <mergeCell ref="G70:Q70"/>
    <mergeCell ref="R70:S70"/>
    <mergeCell ref="T70:AD70"/>
    <mergeCell ref="AE68:AG68"/>
    <mergeCell ref="B69:N69"/>
    <mergeCell ref="Q69:U69"/>
    <mergeCell ref="V69:AD69"/>
    <mergeCell ref="AE69:AG69"/>
    <mergeCell ref="B67:AD67"/>
    <mergeCell ref="B68:N68"/>
    <mergeCell ref="O68:P69"/>
    <mergeCell ref="Q68:AD68"/>
    <mergeCell ref="B64:F65"/>
    <mergeCell ref="G64:Q65"/>
    <mergeCell ref="R64:S65"/>
    <mergeCell ref="T64:AD65"/>
    <mergeCell ref="B63:F63"/>
    <mergeCell ref="G63:Q63"/>
    <mergeCell ref="R63:S63"/>
    <mergeCell ref="T63:AD63"/>
    <mergeCell ref="AE61:AG61"/>
    <mergeCell ref="B62:N62"/>
    <mergeCell ref="Q62:U62"/>
    <mergeCell ref="V62:AD62"/>
    <mergeCell ref="AE62:AG62"/>
    <mergeCell ref="B60:AD60"/>
    <mergeCell ref="B61:N61"/>
    <mergeCell ref="O61:P62"/>
    <mergeCell ref="Q61:AD61"/>
    <mergeCell ref="B57:F58"/>
    <mergeCell ref="G57:Q58"/>
    <mergeCell ref="R57:S58"/>
    <mergeCell ref="T57:AD58"/>
    <mergeCell ref="B56:F56"/>
    <mergeCell ref="G56:Q56"/>
    <mergeCell ref="R56:S56"/>
    <mergeCell ref="T56:AD56"/>
    <mergeCell ref="AE54:AG54"/>
    <mergeCell ref="B55:N55"/>
    <mergeCell ref="Q55:U55"/>
    <mergeCell ref="V55:AD55"/>
    <mergeCell ref="AE55:AG55"/>
    <mergeCell ref="B53:AD53"/>
    <mergeCell ref="B54:N54"/>
    <mergeCell ref="O54:P55"/>
    <mergeCell ref="Q54:AD54"/>
    <mergeCell ref="B50:F51"/>
    <mergeCell ref="G50:Q51"/>
    <mergeCell ref="R50:S51"/>
    <mergeCell ref="T50:AD51"/>
    <mergeCell ref="B49:F49"/>
    <mergeCell ref="G49:Q49"/>
    <mergeCell ref="R49:S49"/>
    <mergeCell ref="T49:AD49"/>
    <mergeCell ref="AE47:AG47"/>
    <mergeCell ref="B48:N48"/>
    <mergeCell ref="Q48:U48"/>
    <mergeCell ref="V48:AD48"/>
    <mergeCell ref="AE48:AG48"/>
    <mergeCell ref="B46:AD46"/>
    <mergeCell ref="B47:N47"/>
    <mergeCell ref="O47:P48"/>
    <mergeCell ref="Q47:AD47"/>
    <mergeCell ref="B43:F44"/>
    <mergeCell ref="G43:Q44"/>
    <mergeCell ref="R43:S44"/>
    <mergeCell ref="T43:AD44"/>
    <mergeCell ref="B42:F42"/>
    <mergeCell ref="G42:Q42"/>
    <mergeCell ref="R42:S42"/>
    <mergeCell ref="T42:AD42"/>
    <mergeCell ref="AE40:AG40"/>
    <mergeCell ref="B41:N41"/>
    <mergeCell ref="Q41:U41"/>
    <mergeCell ref="V41:AD41"/>
    <mergeCell ref="AE41:AG41"/>
    <mergeCell ref="B39:AD39"/>
    <mergeCell ref="B40:N40"/>
    <mergeCell ref="O40:P41"/>
    <mergeCell ref="Q40:AD40"/>
    <mergeCell ref="B34:F35"/>
    <mergeCell ref="G34:Q35"/>
    <mergeCell ref="R34:S35"/>
    <mergeCell ref="T34:AD35"/>
    <mergeCell ref="B33:F33"/>
    <mergeCell ref="G33:Q33"/>
    <mergeCell ref="R33:S33"/>
    <mergeCell ref="T33:AD33"/>
    <mergeCell ref="AE31:AG31"/>
    <mergeCell ref="B32:N32"/>
    <mergeCell ref="Q32:U32"/>
    <mergeCell ref="V32:AD32"/>
    <mergeCell ref="AE32:AG32"/>
    <mergeCell ref="B30:AD30"/>
    <mergeCell ref="B31:N31"/>
    <mergeCell ref="O31:P32"/>
    <mergeCell ref="Q31:AD31"/>
    <mergeCell ref="B27:F28"/>
    <mergeCell ref="G27:Q28"/>
    <mergeCell ref="R27:S28"/>
    <mergeCell ref="T27:AD28"/>
    <mergeCell ref="B26:F26"/>
    <mergeCell ref="G26:Q26"/>
    <mergeCell ref="R26:S26"/>
    <mergeCell ref="T26:AD26"/>
    <mergeCell ref="AE24:AG24"/>
    <mergeCell ref="B25:N25"/>
    <mergeCell ref="Q25:U25"/>
    <mergeCell ref="V25:AD25"/>
    <mergeCell ref="AE25:AG25"/>
    <mergeCell ref="B23:AD23"/>
    <mergeCell ref="B24:N24"/>
    <mergeCell ref="O24:P25"/>
    <mergeCell ref="Q24:AD24"/>
    <mergeCell ref="B20:F21"/>
    <mergeCell ref="G20:Q21"/>
    <mergeCell ref="R20:S21"/>
    <mergeCell ref="T20:AD21"/>
    <mergeCell ref="B19:F19"/>
    <mergeCell ref="G19:Q19"/>
    <mergeCell ref="R19:S19"/>
    <mergeCell ref="T19:AD19"/>
    <mergeCell ref="AE17:AG17"/>
    <mergeCell ref="B18:N18"/>
    <mergeCell ref="Q18:U18"/>
    <mergeCell ref="V18:AD18"/>
    <mergeCell ref="AE18:AG18"/>
    <mergeCell ref="B16:AD16"/>
    <mergeCell ref="B17:N17"/>
    <mergeCell ref="O17:P18"/>
    <mergeCell ref="Q17:AD17"/>
    <mergeCell ref="B13:F14"/>
    <mergeCell ref="G13:Q14"/>
    <mergeCell ref="R13:S14"/>
    <mergeCell ref="T13:AD14"/>
    <mergeCell ref="B12:F12"/>
    <mergeCell ref="G12:Q12"/>
    <mergeCell ref="R12:S12"/>
    <mergeCell ref="T12:AD12"/>
    <mergeCell ref="AE10:AG10"/>
    <mergeCell ref="B11:N11"/>
    <mergeCell ref="Q11:U11"/>
    <mergeCell ref="V11:AD11"/>
    <mergeCell ref="AE11:AG11"/>
    <mergeCell ref="B9:AD9"/>
    <mergeCell ref="B10:N10"/>
    <mergeCell ref="O10:P11"/>
    <mergeCell ref="Q10:AD10"/>
    <mergeCell ref="B6:F7"/>
    <mergeCell ref="G6:Q7"/>
    <mergeCell ref="R6:S7"/>
    <mergeCell ref="T6:AD7"/>
    <mergeCell ref="B5:F5"/>
    <mergeCell ref="G5:Q5"/>
    <mergeCell ref="R5:S5"/>
    <mergeCell ref="T5:AD5"/>
    <mergeCell ref="AE3:AG3"/>
    <mergeCell ref="B4:N4"/>
    <mergeCell ref="Q4:U4"/>
    <mergeCell ref="V4:AD4"/>
    <mergeCell ref="AE4:AG4"/>
    <mergeCell ref="B2:AD2"/>
    <mergeCell ref="B3:N3"/>
    <mergeCell ref="O3:P4"/>
    <mergeCell ref="Q3:AD3"/>
  </mergeCells>
  <printOptions/>
  <pageMargins left="0.787" right="0.787" top="0.984" bottom="0.984" header="0.512" footer="0.512"/>
  <pageSetup horizontalDpi="600" verticalDpi="600" orientation="portrait" paperSize="9" scale="94" r:id="rId1"/>
  <rowBreaks count="7" manualBreakCount="7">
    <brk id="35" max="32" man="1"/>
    <brk id="73" max="255" man="1"/>
    <brk id="110" max="255" man="1"/>
    <brk id="147" max="255" man="1"/>
    <brk id="184" max="255" man="1"/>
    <brk id="221" max="255" man="1"/>
    <brk id="2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高原　修</dc:creator>
  <cp:keywords/>
  <dc:description/>
  <cp:lastModifiedBy>nakata</cp:lastModifiedBy>
  <cp:lastPrinted>2015-06-24T08:20:43Z</cp:lastPrinted>
  <dcterms:created xsi:type="dcterms:W3CDTF">2008-03-21T01:45:02Z</dcterms:created>
  <dcterms:modified xsi:type="dcterms:W3CDTF">2017-06-18T05:35:58Z</dcterms:modified>
  <cp:category/>
  <cp:version/>
  <cp:contentType/>
  <cp:contentStatus/>
</cp:coreProperties>
</file>